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8.xml" ContentType="application/vnd.openxmlformats-officedocument.drawing+xml"/>
  <Override PartName="/xl/comments8.xml" ContentType="application/vnd.openxmlformats-officedocument.spreadsheetml.comments+xml"/>
  <Override PartName="/xl/charts/chart10.xml" ContentType="application/vnd.openxmlformats-officedocument.drawingml.chart+xml"/>
  <Override PartName="/xl/drawings/drawing9.xml" ContentType="application/vnd.openxmlformats-officedocument.drawing+xml"/>
  <Override PartName="/xl/comments9.xml" ContentType="application/vnd.openxmlformats-officedocument.spreadsheetml.comment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10.xml" ContentType="application/vnd.openxmlformats-officedocument.drawing+xml"/>
  <Override PartName="/xl/comments10.xml" ContentType="application/vnd.openxmlformats-officedocument.spreadsheetml.comments+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workbookProtection workbookPassword="C64F" lockStructure="1"/>
  <bookViews>
    <workbookView xWindow="150" yWindow="210" windowWidth="13605" windowHeight="4620" tabRatio="832" firstSheet="1" activeTab="6"/>
  </bookViews>
  <sheets>
    <sheet name="NewCar" sheetId="1" r:id="rId1"/>
    <sheet name="NewTruck" sheetId="2" r:id="rId2"/>
    <sheet name="UsedCar" sheetId="3" r:id="rId3"/>
    <sheet name="UsedTruck" sheetId="4" r:id="rId4"/>
    <sheet name="Misc" sheetId="5" r:id="rId5"/>
    <sheet name="SortLog" sheetId="6" r:id="rId6"/>
    <sheet name="ProgressGoalsFI_1" sheetId="16" r:id="rId7"/>
    <sheet name="CatFocusFI_1" sheetId="18" r:id="rId8"/>
    <sheet name="ProdFocusDLR" sheetId="10" r:id="rId9"/>
    <sheet name="CatFocusDLR" sheetId="11" r:id="rId10"/>
    <sheet name="LenderMix" sheetId="12" r:id="rId11"/>
    <sheet name="Customize" sheetId="13" r:id="rId12"/>
    <sheet name="Instructions" sheetId="14" r:id="rId13"/>
  </sheets>
  <definedNames>
    <definedName name="_xlnm._FilterDatabase" localSheetId="4" hidden="1">Misc!$A$1:$Y$504</definedName>
    <definedName name="_xlnm._FilterDatabase" localSheetId="0" hidden="1">NewCar!#REF!</definedName>
    <definedName name="_xlnm._FilterDatabase" localSheetId="1" hidden="1">NewTruck!#REF!</definedName>
    <definedName name="_xlnm._FilterDatabase" localSheetId="5" hidden="1">SortLog!$B$1:$AF$1</definedName>
    <definedName name="bank1">Customize!$Q$4</definedName>
    <definedName name="bank10">Customize!$Q$13</definedName>
    <definedName name="bank11">Customize!$Q$14</definedName>
    <definedName name="bank12">Customize!$Q$15</definedName>
    <definedName name="bank13">Customize!$Q$16</definedName>
    <definedName name="bank14">Customize!$Q$17</definedName>
    <definedName name="bank15">Customize!$Q$18</definedName>
    <definedName name="bank16">Customize!$Q$19</definedName>
    <definedName name="bank17">Customize!$Q$20</definedName>
    <definedName name="bank18">Customize!$Q$21</definedName>
    <definedName name="bank19">Customize!$Q$22</definedName>
    <definedName name="bank2">Customize!$Q$5</definedName>
    <definedName name="bank20">Customize!$Q$23</definedName>
    <definedName name="bank21">Customize!$Q$24</definedName>
    <definedName name="bank22">Customize!$Q$25</definedName>
    <definedName name="bank23">Customize!$Q$26</definedName>
    <definedName name="bank24">Customize!$Q$27</definedName>
    <definedName name="bank25">Customize!$Q$28</definedName>
    <definedName name="bank26">Customize!$Q$29</definedName>
    <definedName name="Bank27">Customize!$Q$30</definedName>
    <definedName name="bank28">Customize!$Q$31</definedName>
    <definedName name="bank29">Customize!$Q$32</definedName>
    <definedName name="bank3">Customize!$Q$6</definedName>
    <definedName name="bank30">Customize!$Q$33</definedName>
    <definedName name="bank31">Customize!$Q$34</definedName>
    <definedName name="bank32">Customize!$Q$35</definedName>
    <definedName name="bank33">Customize!$Q$36</definedName>
    <definedName name="bank34">Customize!$Q$37</definedName>
    <definedName name="bank36">Customize!$Q$39</definedName>
    <definedName name="bank37">Customize!$Q$40</definedName>
    <definedName name="bank38">Customize!$Q$41</definedName>
    <definedName name="bank39">Customize!$Q$42</definedName>
    <definedName name="bank4">Customize!$Q$7</definedName>
    <definedName name="bank40">Customize!$Q$43</definedName>
    <definedName name="bank41">Customize!$Q$44</definedName>
    <definedName name="bank42">Customize!$Q$45</definedName>
    <definedName name="bank43">Customize!$Q$46</definedName>
    <definedName name="bank44">Customize!$Q$47</definedName>
    <definedName name="bank45">Customize!$Q$48</definedName>
    <definedName name="bank46">Customize!$Q$49</definedName>
    <definedName name="bank47">Customize!$Q$50</definedName>
    <definedName name="bank48">Customize!$Q$51</definedName>
    <definedName name="bank5">Customize!$Q$8</definedName>
    <definedName name="bank6">Customize!$Q$9</definedName>
    <definedName name="bank7">Customize!$Q$10</definedName>
    <definedName name="bank8">Customize!$Q$11</definedName>
    <definedName name="bank9">Customize!$Q$12</definedName>
    <definedName name="BankList">Customize!$Q$4:$Q$51</definedName>
    <definedName name="LstBank">Customize!$Q$4:$Q$51</definedName>
    <definedName name="LstBM">Customize!$H$4:$H$23</definedName>
    <definedName name="LstDealType">Customize!$N$4:$N$35</definedName>
    <definedName name="LstDM">Customize!$E$4:$E$23</definedName>
    <definedName name="LstProducts">Customize!$B$6:$B$17</definedName>
    <definedName name="lstSales">Customize!$K$4:$K$109</definedName>
    <definedName name="LstTO">Customize!$B$19:$B$23</definedName>
    <definedName name="OLE_LINK1" localSheetId="12">Instructions!$B$78</definedName>
    <definedName name="_xlnm.Print_Area" localSheetId="9">CatFocusDLR!$A$1:$AK$84</definedName>
    <definedName name="_xlnm.Print_Area" localSheetId="7">CatFocusFI_1!$A$1:$AK$84</definedName>
    <definedName name="_xlnm.Print_Area" localSheetId="11">Customize!$A$1:$R$109</definedName>
    <definedName name="_xlnm.Print_Area" localSheetId="12">Instructions!$A$1:$O$105</definedName>
    <definedName name="_xlnm.Print_Area" localSheetId="10">LenderMix!$A$1:$BL$65</definedName>
    <definedName name="_xlnm.Print_Area" localSheetId="4">Misc!$A$1:$AB$504</definedName>
    <definedName name="_xlnm.Print_Area" localSheetId="0">NewCar!$A$1:$AF$504</definedName>
    <definedName name="_xlnm.Print_Area" localSheetId="1">NewTruck!$A$1:$AB$504</definedName>
    <definedName name="_xlnm.Print_Area" localSheetId="8">ProdFocusDLR!$A$1:$Y$95</definedName>
    <definedName name="_xlnm.Print_Area" localSheetId="6">ProgressGoalsFI_1!$A$1:$U$29</definedName>
    <definedName name="_xlnm.Print_Area" localSheetId="5">SortLog!$A$1:$AF$702</definedName>
    <definedName name="_xlnm.Print_Area" localSheetId="2">UsedCar!$A$1:$AB$504</definedName>
    <definedName name="_xlnm.Print_Area" localSheetId="3">UsedTruck!$A$1:$AB$504</definedName>
    <definedName name="_xlnm.Print_Titles" localSheetId="4">Misc!$4:$4</definedName>
    <definedName name="_xlnm.Print_Titles" localSheetId="0">NewCar!$4:$4</definedName>
    <definedName name="_xlnm.Print_Titles" localSheetId="1">NewTruck!$4:$4</definedName>
    <definedName name="_xlnm.Print_Titles" localSheetId="5">SortLog!$1:$1</definedName>
    <definedName name="_xlnm.Print_Titles" localSheetId="2">UsedCar!$4:$4</definedName>
    <definedName name="_xlnm.Print_Titles" localSheetId="3">UsedTruck!$4:$4</definedName>
    <definedName name="SalesMgrs">Customize!$E$4:$F$23</definedName>
    <definedName name="Z_1F4807E2_CAE9_4221_B9EA_8400589536CE_.wvu.FilterData" localSheetId="4" hidden="1">Misc!$A$1:$Y$504</definedName>
    <definedName name="Z_1F4807E2_CAE9_4221_B9EA_8400589536CE_.wvu.PrintArea" localSheetId="9" hidden="1">CatFocusDLR!$A$1:$AF$81</definedName>
    <definedName name="Z_1F4807E2_CAE9_4221_B9EA_8400589536CE_.wvu.PrintArea" localSheetId="7" hidden="1">CatFocusFI_1!$A$1:$AF$81</definedName>
    <definedName name="Z_1F4807E2_CAE9_4221_B9EA_8400589536CE_.wvu.PrintArea" localSheetId="11" hidden="1">Customize!$A$1:$R$109</definedName>
    <definedName name="Z_1F4807E2_CAE9_4221_B9EA_8400589536CE_.wvu.PrintArea" localSheetId="12" hidden="1">Instructions!$A$1:$N$103</definedName>
    <definedName name="Z_1F4807E2_CAE9_4221_B9EA_8400589536CE_.wvu.PrintArea" localSheetId="10" hidden="1">LenderMix!$A$1:$BM$80</definedName>
    <definedName name="Z_1F4807E2_CAE9_4221_B9EA_8400589536CE_.wvu.PrintArea" localSheetId="4" hidden="1">Misc!$A$1:$AB$504</definedName>
    <definedName name="Z_1F4807E2_CAE9_4221_B9EA_8400589536CE_.wvu.PrintArea" localSheetId="1" hidden="1">NewTruck!$A$1:$AB$504</definedName>
    <definedName name="Z_1F4807E2_CAE9_4221_B9EA_8400589536CE_.wvu.PrintArea" localSheetId="8" hidden="1">ProdFocusDLR!$C$1:$AL$92</definedName>
    <definedName name="Z_1F4807E2_CAE9_4221_B9EA_8400589536CE_.wvu.PrintArea" localSheetId="6" hidden="1">ProgressGoalsFI_1!$A$1:$K$60</definedName>
    <definedName name="Z_1F4807E2_CAE9_4221_B9EA_8400589536CE_.wvu.PrintArea" localSheetId="2" hidden="1">UsedCar!$A$1:$AB$504</definedName>
    <definedName name="Z_1F4807E2_CAE9_4221_B9EA_8400589536CE_.wvu.PrintArea" localSheetId="3" hidden="1">UsedTruck!$A$1:$AB$504</definedName>
    <definedName name="Z_1F4807E2_CAE9_4221_B9EA_8400589536CE_.wvu.PrintTitles" localSheetId="4" hidden="1">Misc!$4:$4</definedName>
    <definedName name="Z_1F4807E2_CAE9_4221_B9EA_8400589536CE_.wvu.PrintTitles" localSheetId="1" hidden="1">NewTruck!$4:$4</definedName>
    <definedName name="Z_1F4807E2_CAE9_4221_B9EA_8400589536CE_.wvu.PrintTitles" localSheetId="2" hidden="1">UsedCar!$4:$4</definedName>
    <definedName name="Z_1F4807E2_CAE9_4221_B9EA_8400589536CE_.wvu.PrintTitles" localSheetId="3" hidden="1">UsedTruck!$4:$4</definedName>
    <definedName name="Z_38447832_84AC_42AB_940D_2A240A7EA71A_.wvu.FilterData" localSheetId="4" hidden="1">Misc!$A$1:$Y$504</definedName>
    <definedName name="Z_38447832_84AC_42AB_940D_2A240A7EA71A_.wvu.PrintArea" localSheetId="9" hidden="1">CatFocusDLR!$A$1:$AF$85</definedName>
    <definedName name="Z_38447832_84AC_42AB_940D_2A240A7EA71A_.wvu.PrintArea" localSheetId="7" hidden="1">CatFocusFI_1!$A$1:$AF$85</definedName>
    <definedName name="Z_38447832_84AC_42AB_940D_2A240A7EA71A_.wvu.PrintArea" localSheetId="11" hidden="1">Customize!$A$1:$R$109</definedName>
    <definedName name="Z_38447832_84AC_42AB_940D_2A240A7EA71A_.wvu.PrintArea" localSheetId="12" hidden="1">Instructions!$A$1:$N$103</definedName>
    <definedName name="Z_38447832_84AC_42AB_940D_2A240A7EA71A_.wvu.PrintArea" localSheetId="10" hidden="1">LenderMix!$A$1:$BM$80</definedName>
    <definedName name="Z_38447832_84AC_42AB_940D_2A240A7EA71A_.wvu.PrintArea" localSheetId="4" hidden="1">Misc!$A$1:$AB$504</definedName>
    <definedName name="Z_38447832_84AC_42AB_940D_2A240A7EA71A_.wvu.PrintArea" localSheetId="0" hidden="1">NewCar!$A$1:$AF$504</definedName>
    <definedName name="Z_38447832_84AC_42AB_940D_2A240A7EA71A_.wvu.PrintArea" localSheetId="1" hidden="1">NewTruck!$A$1:$AB$504</definedName>
    <definedName name="Z_38447832_84AC_42AB_940D_2A240A7EA71A_.wvu.PrintArea" localSheetId="8" hidden="1">ProdFocusDLR!$C$1:$AL$96</definedName>
    <definedName name="Z_38447832_84AC_42AB_940D_2A240A7EA71A_.wvu.PrintArea" localSheetId="6" hidden="1">ProgressGoalsFI_1!$A$1:$K$60</definedName>
    <definedName name="Z_38447832_84AC_42AB_940D_2A240A7EA71A_.wvu.PrintArea" localSheetId="5" hidden="1">SortLog!$A$1:$AF$702</definedName>
    <definedName name="Z_38447832_84AC_42AB_940D_2A240A7EA71A_.wvu.PrintArea" localSheetId="2" hidden="1">UsedCar!$A$1:$AB$504</definedName>
    <definedName name="Z_38447832_84AC_42AB_940D_2A240A7EA71A_.wvu.PrintArea" localSheetId="3" hidden="1">UsedTruck!$A$1:$AB$504</definedName>
    <definedName name="Z_38447832_84AC_42AB_940D_2A240A7EA71A_.wvu.PrintTitles" localSheetId="4" hidden="1">Misc!$4:$4</definedName>
    <definedName name="Z_38447832_84AC_42AB_940D_2A240A7EA71A_.wvu.PrintTitles" localSheetId="0" hidden="1">NewCar!$4:$4</definedName>
    <definedName name="Z_38447832_84AC_42AB_940D_2A240A7EA71A_.wvu.PrintTitles" localSheetId="1" hidden="1">NewTruck!$4:$4</definedName>
    <definedName name="Z_38447832_84AC_42AB_940D_2A240A7EA71A_.wvu.PrintTitles" localSheetId="5" hidden="1">SortLog!$1:$1</definedName>
    <definedName name="Z_38447832_84AC_42AB_940D_2A240A7EA71A_.wvu.PrintTitles" localSheetId="2" hidden="1">UsedCar!$4:$4</definedName>
    <definedName name="Z_38447832_84AC_42AB_940D_2A240A7EA71A_.wvu.PrintTitles" localSheetId="3" hidden="1">UsedTruck!$4:$4</definedName>
    <definedName name="Z_739C0C6D_D9C1_4FE2_A122_5222B7DEEC0B_.wvu.FilterData" localSheetId="4" hidden="1">Misc!$A$1:$Y$504</definedName>
    <definedName name="Z_739C0C6D_D9C1_4FE2_A122_5222B7DEEC0B_.wvu.PrintArea" localSheetId="9" hidden="1">CatFocusDLR!$A$1:$AF$81</definedName>
    <definedName name="Z_739C0C6D_D9C1_4FE2_A122_5222B7DEEC0B_.wvu.PrintArea" localSheetId="7" hidden="1">CatFocusFI_1!$A$1:$AF$81</definedName>
    <definedName name="Z_739C0C6D_D9C1_4FE2_A122_5222B7DEEC0B_.wvu.PrintArea" localSheetId="11" hidden="1">Customize!$A$1:$R$109</definedName>
    <definedName name="Z_739C0C6D_D9C1_4FE2_A122_5222B7DEEC0B_.wvu.PrintArea" localSheetId="12" hidden="1">Instructions!$A$1:$N$103</definedName>
    <definedName name="Z_739C0C6D_D9C1_4FE2_A122_5222B7DEEC0B_.wvu.PrintArea" localSheetId="10" hidden="1">LenderMix!$A$1:$BM$80</definedName>
    <definedName name="Z_739C0C6D_D9C1_4FE2_A122_5222B7DEEC0B_.wvu.PrintArea" localSheetId="4" hidden="1">Misc!$A$1:$AB$504</definedName>
    <definedName name="Z_739C0C6D_D9C1_4FE2_A122_5222B7DEEC0B_.wvu.PrintArea" localSheetId="0" hidden="1">NewCar!$A$1:$AF$504</definedName>
    <definedName name="Z_739C0C6D_D9C1_4FE2_A122_5222B7DEEC0B_.wvu.PrintArea" localSheetId="1" hidden="1">NewTruck!$A$1:$AB$504</definedName>
    <definedName name="Z_739C0C6D_D9C1_4FE2_A122_5222B7DEEC0B_.wvu.PrintArea" localSheetId="8" hidden="1">ProdFocusDLR!$C$1:$AL$92</definedName>
    <definedName name="Z_739C0C6D_D9C1_4FE2_A122_5222B7DEEC0B_.wvu.PrintArea" localSheetId="6" hidden="1">ProgressGoalsFI_1!$A$1:$K$60</definedName>
    <definedName name="Z_739C0C6D_D9C1_4FE2_A122_5222B7DEEC0B_.wvu.PrintArea" localSheetId="5" hidden="1">SortLog!$A$1:$AF$702</definedName>
    <definedName name="Z_739C0C6D_D9C1_4FE2_A122_5222B7DEEC0B_.wvu.PrintArea" localSheetId="2" hidden="1">UsedCar!$A$1:$AB$504</definedName>
    <definedName name="Z_739C0C6D_D9C1_4FE2_A122_5222B7DEEC0B_.wvu.PrintArea" localSheetId="3" hidden="1">UsedTruck!$A$1:$AB$504</definedName>
    <definedName name="Z_739C0C6D_D9C1_4FE2_A122_5222B7DEEC0B_.wvu.PrintTitles" localSheetId="4" hidden="1">Misc!$4:$4</definedName>
    <definedName name="Z_739C0C6D_D9C1_4FE2_A122_5222B7DEEC0B_.wvu.PrintTitles" localSheetId="0" hidden="1">NewCar!$4:$4</definedName>
    <definedName name="Z_739C0C6D_D9C1_4FE2_A122_5222B7DEEC0B_.wvu.PrintTitles" localSheetId="1" hidden="1">NewTruck!$4:$4</definedName>
    <definedName name="Z_739C0C6D_D9C1_4FE2_A122_5222B7DEEC0B_.wvu.PrintTitles" localSheetId="5" hidden="1">SortLog!$1:$1</definedName>
    <definedName name="Z_739C0C6D_D9C1_4FE2_A122_5222B7DEEC0B_.wvu.PrintTitles" localSheetId="2" hidden="1">UsedCar!$4:$4</definedName>
    <definedName name="Z_739C0C6D_D9C1_4FE2_A122_5222B7DEEC0B_.wvu.PrintTitles" localSheetId="3" hidden="1">UsedTruck!$4:$4</definedName>
    <definedName name="Z_8159EB39_F45B_44D7_9261_B36679F489B9_.wvu.FilterData" localSheetId="4" hidden="1">Misc!$A$1:$Y$504</definedName>
    <definedName name="Z_8159EB39_F45B_44D7_9261_B36679F489B9_.wvu.PrintArea" localSheetId="9" hidden="1">CatFocusDLR!$A$1:$AF$81</definedName>
    <definedName name="Z_8159EB39_F45B_44D7_9261_B36679F489B9_.wvu.PrintArea" localSheetId="7" hidden="1">CatFocusFI_1!$A$1:$AF$81</definedName>
    <definedName name="Z_8159EB39_F45B_44D7_9261_B36679F489B9_.wvu.PrintArea" localSheetId="11" hidden="1">Customize!$A$1:$R$109</definedName>
    <definedName name="Z_8159EB39_F45B_44D7_9261_B36679F489B9_.wvu.PrintArea" localSheetId="12" hidden="1">Instructions!$A$1:$N$103</definedName>
    <definedName name="Z_8159EB39_F45B_44D7_9261_B36679F489B9_.wvu.PrintArea" localSheetId="10" hidden="1">LenderMix!$A$1:$BM$80</definedName>
    <definedName name="Z_8159EB39_F45B_44D7_9261_B36679F489B9_.wvu.PrintArea" localSheetId="4" hidden="1">Misc!$A$1:$AB$504</definedName>
    <definedName name="Z_8159EB39_F45B_44D7_9261_B36679F489B9_.wvu.PrintArea" localSheetId="1" hidden="1">NewTruck!$A$1:$AB$504</definedName>
    <definedName name="Z_8159EB39_F45B_44D7_9261_B36679F489B9_.wvu.PrintArea" localSheetId="8" hidden="1">ProdFocusDLR!$C$1:$AL$92</definedName>
    <definedName name="Z_8159EB39_F45B_44D7_9261_B36679F489B9_.wvu.PrintArea" localSheetId="6" hidden="1">ProgressGoalsFI_1!$A$1:$K$60</definedName>
    <definedName name="Z_8159EB39_F45B_44D7_9261_B36679F489B9_.wvu.PrintArea" localSheetId="2" hidden="1">UsedCar!$A$1:$AB$504</definedName>
    <definedName name="Z_8159EB39_F45B_44D7_9261_B36679F489B9_.wvu.PrintArea" localSheetId="3" hidden="1">UsedTruck!$A$1:$AB$504</definedName>
    <definedName name="Z_8159EB39_F45B_44D7_9261_B36679F489B9_.wvu.PrintTitles" localSheetId="4" hidden="1">Misc!$4:$4</definedName>
    <definedName name="Z_8159EB39_F45B_44D7_9261_B36679F489B9_.wvu.PrintTitles" localSheetId="1" hidden="1">NewTruck!$4:$4</definedName>
    <definedName name="Z_8159EB39_F45B_44D7_9261_B36679F489B9_.wvu.PrintTitles" localSheetId="2" hidden="1">UsedCar!$4:$4</definedName>
    <definedName name="Z_8159EB39_F45B_44D7_9261_B36679F489B9_.wvu.PrintTitles" localSheetId="3" hidden="1">UsedTruck!$4:$4</definedName>
    <definedName name="Z_C0CA957F_6D6F_4276_8EA2_FADEEFC219DE_.wvu.Cols" localSheetId="6" hidden="1">ProgressGoalsFI_1!$O:$V</definedName>
    <definedName name="Z_C0CA957F_6D6F_4276_8EA2_FADEEFC219DE_.wvu.FilterData" localSheetId="4" hidden="1">Misc!$A$1:$Y$504</definedName>
    <definedName name="Z_C0CA957F_6D6F_4276_8EA2_FADEEFC219DE_.wvu.FilterData" localSheetId="5" hidden="1">SortLog!$B$1:$AF$1</definedName>
    <definedName name="Z_C0CA957F_6D6F_4276_8EA2_FADEEFC219DE_.wvu.PrintArea" localSheetId="9" hidden="1">CatFocusDLR!$A$1:$AK$84</definedName>
    <definedName name="Z_C0CA957F_6D6F_4276_8EA2_FADEEFC219DE_.wvu.PrintArea" localSheetId="7" hidden="1">CatFocusFI_1!$A$1:$AK$84</definedName>
    <definedName name="Z_C0CA957F_6D6F_4276_8EA2_FADEEFC219DE_.wvu.PrintArea" localSheetId="11" hidden="1">Customize!$A$1:$R$109</definedName>
    <definedName name="Z_C0CA957F_6D6F_4276_8EA2_FADEEFC219DE_.wvu.PrintArea" localSheetId="12" hidden="1">Instructions!$A$1:$N$103</definedName>
    <definedName name="Z_C0CA957F_6D6F_4276_8EA2_FADEEFC219DE_.wvu.PrintArea" localSheetId="10" hidden="1">LenderMix!$A$1:$BD$92</definedName>
    <definedName name="Z_C0CA957F_6D6F_4276_8EA2_FADEEFC219DE_.wvu.PrintArea" localSheetId="4" hidden="1">Misc!$A$1:$AB$504</definedName>
    <definedName name="Z_C0CA957F_6D6F_4276_8EA2_FADEEFC219DE_.wvu.PrintArea" localSheetId="0" hidden="1">NewCar!$A$1:$AF$504</definedName>
    <definedName name="Z_C0CA957F_6D6F_4276_8EA2_FADEEFC219DE_.wvu.PrintArea" localSheetId="1" hidden="1">NewTruck!$A$1:$AB$504</definedName>
    <definedName name="Z_C0CA957F_6D6F_4276_8EA2_FADEEFC219DE_.wvu.PrintArea" localSheetId="8" hidden="1">ProdFocusDLR!$A$1:$Y$94</definedName>
    <definedName name="Z_C0CA957F_6D6F_4276_8EA2_FADEEFC219DE_.wvu.PrintArea" localSheetId="6" hidden="1">ProgressGoalsFI_1!$A$1:$K$63</definedName>
    <definedName name="Z_C0CA957F_6D6F_4276_8EA2_FADEEFC219DE_.wvu.PrintArea" localSheetId="5" hidden="1">SortLog!$A$1:$AF$702</definedName>
    <definedName name="Z_C0CA957F_6D6F_4276_8EA2_FADEEFC219DE_.wvu.PrintArea" localSheetId="2" hidden="1">UsedCar!$A$1:$AB$504</definedName>
    <definedName name="Z_C0CA957F_6D6F_4276_8EA2_FADEEFC219DE_.wvu.PrintArea" localSheetId="3" hidden="1">UsedTruck!$A$1:$AB$504</definedName>
    <definedName name="Z_C0CA957F_6D6F_4276_8EA2_FADEEFC219DE_.wvu.PrintTitles" localSheetId="4" hidden="1">Misc!$4:$4</definedName>
    <definedName name="Z_C0CA957F_6D6F_4276_8EA2_FADEEFC219DE_.wvu.PrintTitles" localSheetId="0" hidden="1">NewCar!$4:$4</definedName>
    <definedName name="Z_C0CA957F_6D6F_4276_8EA2_FADEEFC219DE_.wvu.PrintTitles" localSheetId="1" hidden="1">NewTruck!$4:$4</definedName>
    <definedName name="Z_C0CA957F_6D6F_4276_8EA2_FADEEFC219DE_.wvu.PrintTitles" localSheetId="5" hidden="1">SortLog!$1:$1</definedName>
    <definedName name="Z_C0CA957F_6D6F_4276_8EA2_FADEEFC219DE_.wvu.PrintTitles" localSheetId="2" hidden="1">UsedCar!$4:$4</definedName>
    <definedName name="Z_C0CA957F_6D6F_4276_8EA2_FADEEFC219DE_.wvu.PrintTitles" localSheetId="3" hidden="1">UsedTruck!$4:$4</definedName>
    <definedName name="Z_C0CA957F_6D6F_4276_8EA2_FADEEFC219DE_.wvu.Rows" localSheetId="4" hidden="1">Misc!$530:$670</definedName>
    <definedName name="Z_C0CA957F_6D6F_4276_8EA2_FADEEFC219DE_.wvu.Rows" localSheetId="0" hidden="1">NewCar!$530:$531</definedName>
    <definedName name="Z_C0CA957F_6D6F_4276_8EA2_FADEEFC219DE_.wvu.Rows" localSheetId="1" hidden="1">NewTruck!$530:$670</definedName>
    <definedName name="Z_C0CA957F_6D6F_4276_8EA2_FADEEFC219DE_.wvu.Rows" localSheetId="2" hidden="1">UsedCar!$530:$670</definedName>
    <definedName name="Z_C0CA957F_6D6F_4276_8EA2_FADEEFC219DE_.wvu.Rows" localSheetId="3" hidden="1">UsedTruck!$530:$670</definedName>
    <definedName name="Z_F9818F9F_DE50_43FC_AFD6_D3C9755B3A9E_.wvu.FilterData" localSheetId="4" hidden="1">Misc!$A$1:$Y$504</definedName>
    <definedName name="Z_F9818F9F_DE50_43FC_AFD6_D3C9755B3A9E_.wvu.PrintArea" localSheetId="9" hidden="1">CatFocusDLR!$A$1:$AF$81</definedName>
    <definedName name="Z_F9818F9F_DE50_43FC_AFD6_D3C9755B3A9E_.wvu.PrintArea" localSheetId="7" hidden="1">CatFocusFI_1!$A$1:$AF$81</definedName>
    <definedName name="Z_F9818F9F_DE50_43FC_AFD6_D3C9755B3A9E_.wvu.PrintArea" localSheetId="11" hidden="1">Customize!$A$1:$R$109</definedName>
    <definedName name="Z_F9818F9F_DE50_43FC_AFD6_D3C9755B3A9E_.wvu.PrintArea" localSheetId="12" hidden="1">Instructions!$A$1:$N$103</definedName>
    <definedName name="Z_F9818F9F_DE50_43FC_AFD6_D3C9755B3A9E_.wvu.PrintArea" localSheetId="10" hidden="1">LenderMix!$A$1:$BM$80</definedName>
    <definedName name="Z_F9818F9F_DE50_43FC_AFD6_D3C9755B3A9E_.wvu.PrintArea" localSheetId="4" hidden="1">Misc!$A$1:$AB$504</definedName>
    <definedName name="Z_F9818F9F_DE50_43FC_AFD6_D3C9755B3A9E_.wvu.PrintArea" localSheetId="1" hidden="1">NewTruck!$A$1:$AB$504</definedName>
    <definedName name="Z_F9818F9F_DE50_43FC_AFD6_D3C9755B3A9E_.wvu.PrintArea" localSheetId="8" hidden="1">ProdFocusDLR!$C$1:$AL$92</definedName>
    <definedName name="Z_F9818F9F_DE50_43FC_AFD6_D3C9755B3A9E_.wvu.PrintArea" localSheetId="6" hidden="1">ProgressGoalsFI_1!$A$1:$K$60</definedName>
    <definedName name="Z_F9818F9F_DE50_43FC_AFD6_D3C9755B3A9E_.wvu.PrintArea" localSheetId="2" hidden="1">UsedCar!$A$1:$AB$504</definedName>
    <definedName name="Z_F9818F9F_DE50_43FC_AFD6_D3C9755B3A9E_.wvu.PrintArea" localSheetId="3" hidden="1">UsedTruck!$A$1:$AB$504</definedName>
    <definedName name="Z_F9818F9F_DE50_43FC_AFD6_D3C9755B3A9E_.wvu.PrintTitles" localSheetId="4" hidden="1">Misc!$4:$4</definedName>
    <definedName name="Z_F9818F9F_DE50_43FC_AFD6_D3C9755B3A9E_.wvu.PrintTitles" localSheetId="1" hidden="1">NewTruck!$4:$4</definedName>
    <definedName name="Z_F9818F9F_DE50_43FC_AFD6_D3C9755B3A9E_.wvu.PrintTitles" localSheetId="2" hidden="1">UsedCar!$4:$4</definedName>
    <definedName name="Z_F9818F9F_DE50_43FC_AFD6_D3C9755B3A9E_.wvu.PrintTitles" localSheetId="3" hidden="1">UsedTruck!$4:$4</definedName>
  </definedNames>
  <calcPr calcId="145621"/>
  <customWorkbookViews>
    <customWorkbookView name="mike granger - Personal View" guid="{F9818F9F-DE50-43FC-AFD6-D3C9755B3A9E}" mergeInterval="0" personalView="1" maximized="1" windowWidth="1012" windowHeight="558" tabRatio="832" activeSheetId="2"/>
    <customWorkbookView name=" William Strickland - Personal View" guid="{38447832-84AC-42AB-940D-2A240A7EA71A}" mergeInterval="0" personalView="1" maximized="1" windowWidth="1020" windowHeight="592" tabRatio="832" activeSheetId="7"/>
    <customWorkbookView name="Moushir Shata - Personal View" guid="{739C0C6D-D9C1-4FE2-A122-5222B7DEEC0B}" mergeInterval="0" personalView="1" maximized="1" windowWidth="1020" windowHeight="511" tabRatio="832" activeSheetId="1"/>
    <customWorkbookView name="Bellamy Strickland - Personal View" guid="{31055AFF-C7E7-4D78-B3AB-1E44F1005FFE}" mergeInterval="0" personalView="1" maximized="1" windowWidth="1020" windowHeight="596" tabRatio="832" activeSheetId="1"/>
    <customWorkbookView name="Moushir Shata  - Personal View" guid="{8159EB39-F45B-44D7-9261-B36679F489B9}" mergeInterval="0" personalView="1" maximized="1" windowWidth="1020" windowHeight="541" tabRatio="832" activeSheetId="2"/>
    <customWorkbookView name="P. J. Jacobson - Personal View" guid="{1F4807E2-CAE9-4221-B9EA-8400589536CE}" mergeInterval="0" personalView="1" maximized="1" windowWidth="1396" windowHeight="800" tabRatio="832" activeSheetId="9"/>
    <customWorkbookView name="Patrick Jacobson - Personal View" guid="{C0CA957F-6D6F-4276-8EA2-FADEEFC219DE}" mergeInterval="0" personalView="1" maximized="1" windowWidth="1276" windowHeight="582" tabRatio="832" activeSheetId="1"/>
  </customWorkbookViews>
</workbook>
</file>

<file path=xl/calcChain.xml><?xml version="1.0" encoding="utf-8"?>
<calcChain xmlns="http://schemas.openxmlformats.org/spreadsheetml/2006/main">
  <c r="A6" i="18" l="1"/>
  <c r="I1" i="18" s="1"/>
  <c r="O5" i="16"/>
  <c r="E5" i="16" s="1"/>
  <c r="AS2" i="18"/>
  <c r="AO11" i="18"/>
  <c r="Q4" i="1"/>
  <c r="D2" i="10"/>
  <c r="F8" i="10" s="1"/>
  <c r="E2" i="10"/>
  <c r="F2" i="10"/>
  <c r="G2" i="10"/>
  <c r="H2" i="10"/>
  <c r="I2" i="10"/>
  <c r="J2" i="10"/>
  <c r="Q4" i="2"/>
  <c r="Q4" i="4"/>
  <c r="Q4" i="3"/>
  <c r="Q4" i="5"/>
  <c r="R4" i="5"/>
  <c r="S4" i="5"/>
  <c r="T4" i="5"/>
  <c r="U4" i="5"/>
  <c r="V4" i="5"/>
  <c r="W4" i="5"/>
  <c r="X4" i="5"/>
  <c r="Y4" i="5"/>
  <c r="Z4" i="5"/>
  <c r="AA4" i="5"/>
  <c r="AB4" i="5"/>
  <c r="R4" i="1"/>
  <c r="R4" i="2"/>
  <c r="R4" i="4"/>
  <c r="G24" i="10" s="1"/>
  <c r="R4" i="3"/>
  <c r="G17" i="10"/>
  <c r="G20" i="10" s="1"/>
  <c r="V4" i="1"/>
  <c r="S4" i="1"/>
  <c r="T4" i="1"/>
  <c r="U4" i="1"/>
  <c r="V4" i="2"/>
  <c r="S4" i="2"/>
  <c r="T4" i="2"/>
  <c r="U4" i="2"/>
  <c r="V4" i="3"/>
  <c r="S4" i="3"/>
  <c r="T4" i="3"/>
  <c r="U4" i="3"/>
  <c r="D50" i="18" s="1"/>
  <c r="V4" i="4"/>
  <c r="S4" i="4"/>
  <c r="T4" i="4"/>
  <c r="U4" i="4"/>
  <c r="D12" i="10"/>
  <c r="B6" i="18"/>
  <c r="C6" i="18"/>
  <c r="D6" i="18"/>
  <c r="E6" i="18"/>
  <c r="F6" i="18"/>
  <c r="AB4" i="1"/>
  <c r="W4" i="1"/>
  <c r="X4" i="1"/>
  <c r="Y4" i="1"/>
  <c r="Z4" i="1"/>
  <c r="AA4" i="1"/>
  <c r="AB4" i="2"/>
  <c r="W4" i="2"/>
  <c r="C20" i="18" s="1"/>
  <c r="C71" i="18" s="1"/>
  <c r="X4" i="2"/>
  <c r="Y4" i="2"/>
  <c r="Z4" i="2"/>
  <c r="AA4" i="2"/>
  <c r="AB4" i="3"/>
  <c r="W4" i="3"/>
  <c r="X4" i="3"/>
  <c r="Y4" i="3"/>
  <c r="Z4" i="3"/>
  <c r="AA4" i="3"/>
  <c r="AB4" i="4"/>
  <c r="W4" i="4"/>
  <c r="X4" i="4"/>
  <c r="Y4" i="4"/>
  <c r="Z4" i="4"/>
  <c r="AA4" i="4"/>
  <c r="B2" i="18"/>
  <c r="C2" i="18"/>
  <c r="D13" i="18" s="1"/>
  <c r="D64" i="18" s="1"/>
  <c r="D2" i="18"/>
  <c r="E2" i="18"/>
  <c r="F2" i="18"/>
  <c r="G2" i="18"/>
  <c r="H2" i="18"/>
  <c r="E25" i="18"/>
  <c r="F51" i="18"/>
  <c r="C16" i="18"/>
  <c r="C67" i="18" s="1"/>
  <c r="D46" i="18"/>
  <c r="E45" i="18"/>
  <c r="A1" i="18"/>
  <c r="D1" i="18"/>
  <c r="L1" i="18"/>
  <c r="AC1" i="18"/>
  <c r="AM2" i="18"/>
  <c r="AR8" i="18" s="1"/>
  <c r="AO2" i="18"/>
  <c r="AQ2" i="18"/>
  <c r="AU2" i="18"/>
  <c r="AN8" i="18"/>
  <c r="E9" i="18"/>
  <c r="AP9" i="18"/>
  <c r="C10" i="18"/>
  <c r="C31" i="18" s="1"/>
  <c r="AP10" i="18"/>
  <c r="AN11" i="18"/>
  <c r="AP11" i="18"/>
  <c r="AQ11" i="18"/>
  <c r="AR11" i="18"/>
  <c r="AN12" i="18"/>
  <c r="AO12" i="18"/>
  <c r="AP12" i="18"/>
  <c r="AQ12" i="18"/>
  <c r="AR12" i="18"/>
  <c r="A14" i="18"/>
  <c r="A15" i="18"/>
  <c r="A16" i="18"/>
  <c r="A17" i="18"/>
  <c r="A18" i="18"/>
  <c r="A19" i="18"/>
  <c r="A20" i="18"/>
  <c r="A21" i="18"/>
  <c r="A22" i="18"/>
  <c r="A23" i="18"/>
  <c r="A24" i="18"/>
  <c r="A25" i="18"/>
  <c r="A30" i="18"/>
  <c r="A31" i="18"/>
  <c r="A32" i="18"/>
  <c r="A33" i="18"/>
  <c r="A34" i="18"/>
  <c r="A35" i="18"/>
  <c r="A36" i="18"/>
  <c r="A37" i="18"/>
  <c r="A38" i="18"/>
  <c r="A41" i="18"/>
  <c r="A42" i="18"/>
  <c r="A46" i="18"/>
  <c r="A47" i="18"/>
  <c r="A48" i="18"/>
  <c r="A49" i="18"/>
  <c r="A50" i="18"/>
  <c r="A51" i="18"/>
  <c r="A52" i="18"/>
  <c r="A53" i="18"/>
  <c r="A54" i="18"/>
  <c r="A55" i="18"/>
  <c r="A56" i="18"/>
  <c r="A57" i="18"/>
  <c r="C58" i="18"/>
  <c r="F58" i="18"/>
  <c r="D59" i="18"/>
  <c r="F59" i="18"/>
  <c r="A65" i="18"/>
  <c r="A66" i="18"/>
  <c r="A67" i="18"/>
  <c r="A68" i="18"/>
  <c r="A69" i="18"/>
  <c r="A70" i="18"/>
  <c r="A71" i="18"/>
  <c r="A72" i="18"/>
  <c r="A73" i="18"/>
  <c r="A74" i="18"/>
  <c r="A75" i="18"/>
  <c r="A76" i="18"/>
  <c r="A85" i="18"/>
  <c r="A86" i="18"/>
  <c r="E2" i="16"/>
  <c r="O2" i="16"/>
  <c r="E3" i="16"/>
  <c r="O3" i="16"/>
  <c r="B2" i="11"/>
  <c r="C2" i="11"/>
  <c r="D2" i="11"/>
  <c r="E2" i="11"/>
  <c r="F2" i="11"/>
  <c r="G2" i="11"/>
  <c r="H2" i="11"/>
  <c r="B8" i="11"/>
  <c r="Q9" i="16"/>
  <c r="T9" i="16"/>
  <c r="T23" i="16" s="1"/>
  <c r="E10" i="16"/>
  <c r="O10" i="16"/>
  <c r="Q10" i="16"/>
  <c r="T10" i="16"/>
  <c r="E11" i="16"/>
  <c r="E15" i="11"/>
  <c r="O11" i="16"/>
  <c r="Q11" i="16"/>
  <c r="T11" i="16"/>
  <c r="E12" i="16"/>
  <c r="O12" i="16"/>
  <c r="Q12" i="16"/>
  <c r="T12" i="16"/>
  <c r="E13" i="16"/>
  <c r="O13" i="16"/>
  <c r="Q13" i="16"/>
  <c r="T13" i="16"/>
  <c r="E14" i="16"/>
  <c r="C18" i="11"/>
  <c r="C69" i="11" s="1"/>
  <c r="O14" i="16"/>
  <c r="Q14" i="16"/>
  <c r="T14" i="16"/>
  <c r="E15" i="16"/>
  <c r="O15" i="16"/>
  <c r="Q15" i="16"/>
  <c r="T15" i="16"/>
  <c r="E16" i="16"/>
  <c r="C52" i="11"/>
  <c r="O16" i="16"/>
  <c r="Q16" i="16"/>
  <c r="T16" i="16"/>
  <c r="E17" i="16"/>
  <c r="O17" i="16"/>
  <c r="Q17" i="16"/>
  <c r="T17" i="16"/>
  <c r="E18" i="16"/>
  <c r="O18" i="16"/>
  <c r="Q18" i="16"/>
  <c r="T18" i="16"/>
  <c r="E19" i="16"/>
  <c r="E23" i="11"/>
  <c r="E74" i="11" s="1"/>
  <c r="O19" i="16"/>
  <c r="Q19" i="16"/>
  <c r="T19" i="16"/>
  <c r="E20" i="16"/>
  <c r="O20" i="16"/>
  <c r="T20" i="16"/>
  <c r="E21" i="16"/>
  <c r="O21" i="16"/>
  <c r="T21" i="16"/>
  <c r="P25" i="16"/>
  <c r="AE504" i="5"/>
  <c r="AN504" i="5"/>
  <c r="AM504" i="5"/>
  <c r="AL504" i="5"/>
  <c r="AF504" i="5"/>
  <c r="AE503" i="5"/>
  <c r="AN503" i="5" s="1"/>
  <c r="AM503" i="5"/>
  <c r="AL503" i="5"/>
  <c r="AE502" i="5"/>
  <c r="AM502" i="5"/>
  <c r="AL502" i="5"/>
  <c r="AE501" i="5"/>
  <c r="AN501" i="5" s="1"/>
  <c r="AM501" i="5"/>
  <c r="AL501" i="5"/>
  <c r="AF501" i="5"/>
  <c r="AE500" i="5"/>
  <c r="AN500" i="5" s="1"/>
  <c r="AM500" i="5"/>
  <c r="AL500" i="5"/>
  <c r="AF500" i="5"/>
  <c r="AE499" i="5"/>
  <c r="AN499" i="5"/>
  <c r="AM499" i="5"/>
  <c r="AL499" i="5"/>
  <c r="AF499" i="5"/>
  <c r="AE498" i="5"/>
  <c r="AN498" i="5" s="1"/>
  <c r="AM498" i="5"/>
  <c r="AL498" i="5"/>
  <c r="AE497" i="5"/>
  <c r="AN497" i="5"/>
  <c r="AM497" i="5"/>
  <c r="AL497" i="5"/>
  <c r="AF497" i="5"/>
  <c r="AE496" i="5"/>
  <c r="AM496" i="5"/>
  <c r="AL496" i="5"/>
  <c r="AE495" i="5"/>
  <c r="AM495" i="5"/>
  <c r="AL495" i="5"/>
  <c r="AE494" i="5"/>
  <c r="AM494" i="5"/>
  <c r="AL494" i="5"/>
  <c r="AE493" i="5"/>
  <c r="AN493" i="5" s="1"/>
  <c r="AM493" i="5"/>
  <c r="AL493" i="5"/>
  <c r="AF493" i="5"/>
  <c r="AE492" i="5"/>
  <c r="AN492" i="5"/>
  <c r="AM492" i="5"/>
  <c r="AL492" i="5"/>
  <c r="AF492" i="5"/>
  <c r="AE491" i="5"/>
  <c r="AN491" i="5" s="1"/>
  <c r="AM491" i="5"/>
  <c r="AL491" i="5"/>
  <c r="AE490" i="5"/>
  <c r="AM490" i="5"/>
  <c r="AL490" i="5"/>
  <c r="AE489" i="5"/>
  <c r="AN489" i="5" s="1"/>
  <c r="AM489" i="5"/>
  <c r="AL489" i="5"/>
  <c r="AF489" i="5"/>
  <c r="AE488" i="5"/>
  <c r="AN488" i="5"/>
  <c r="AM488" i="5"/>
  <c r="AL488" i="5"/>
  <c r="AF488" i="5"/>
  <c r="AE487" i="5"/>
  <c r="AN487" i="5" s="1"/>
  <c r="AM487" i="5"/>
  <c r="AL487" i="5"/>
  <c r="AE486" i="5"/>
  <c r="AM486" i="5"/>
  <c r="AL486" i="5"/>
  <c r="AE485" i="5"/>
  <c r="AN485" i="5" s="1"/>
  <c r="AM485" i="5"/>
  <c r="AL485" i="5"/>
  <c r="AF485" i="5"/>
  <c r="AE484" i="5"/>
  <c r="AN484" i="5" s="1"/>
  <c r="AM484" i="5"/>
  <c r="AL484" i="5"/>
  <c r="AF484" i="5"/>
  <c r="AE483" i="5"/>
  <c r="AN483" i="5"/>
  <c r="AM483" i="5"/>
  <c r="AL483" i="5"/>
  <c r="AF483" i="5"/>
  <c r="AE482" i="5"/>
  <c r="AN482" i="5" s="1"/>
  <c r="AM482" i="5"/>
  <c r="AL482" i="5"/>
  <c r="AE481" i="5"/>
  <c r="AN481" i="5"/>
  <c r="AM481" i="5"/>
  <c r="AL481" i="5"/>
  <c r="AF481" i="5"/>
  <c r="AE480" i="5"/>
  <c r="AM480" i="5"/>
  <c r="AL480" i="5"/>
  <c r="AE479" i="5"/>
  <c r="AN479" i="5" s="1"/>
  <c r="AM479" i="5"/>
  <c r="AL479" i="5"/>
  <c r="AF479" i="5"/>
  <c r="AE478" i="5"/>
  <c r="AN478" i="5" s="1"/>
  <c r="AM478" i="5"/>
  <c r="AL478" i="5"/>
  <c r="AF478" i="5"/>
  <c r="AE477" i="5"/>
  <c r="AN477" i="5"/>
  <c r="AM477" i="5"/>
  <c r="AL477" i="5"/>
  <c r="AF477" i="5"/>
  <c r="AE476" i="5"/>
  <c r="AN476" i="5" s="1"/>
  <c r="AM476" i="5"/>
  <c r="AL476" i="5"/>
  <c r="AE475" i="5"/>
  <c r="AN475" i="5"/>
  <c r="AM475" i="5"/>
  <c r="AL475" i="5"/>
  <c r="AF475" i="5"/>
  <c r="AE474" i="5"/>
  <c r="AM474" i="5"/>
  <c r="AL474" i="5"/>
  <c r="AE473" i="5"/>
  <c r="AN473" i="5"/>
  <c r="AM473" i="5"/>
  <c r="AL473" i="5"/>
  <c r="AF473" i="5"/>
  <c r="AE472" i="5"/>
  <c r="AN472" i="5" s="1"/>
  <c r="AM472" i="5"/>
  <c r="AL472" i="5"/>
  <c r="AF472" i="5"/>
  <c r="AE471" i="5"/>
  <c r="AN471" i="5"/>
  <c r="AM471" i="5"/>
  <c r="AL471" i="5"/>
  <c r="AF471" i="5"/>
  <c r="AE470" i="5"/>
  <c r="AM470" i="5"/>
  <c r="AL470" i="5"/>
  <c r="AE469" i="5"/>
  <c r="AN469" i="5"/>
  <c r="AM469" i="5"/>
  <c r="AL469" i="5"/>
  <c r="AF469" i="5"/>
  <c r="AE468" i="5"/>
  <c r="AM468" i="5"/>
  <c r="AL468" i="5"/>
  <c r="AE467" i="5"/>
  <c r="AN467" i="5" s="1"/>
  <c r="AM467" i="5"/>
  <c r="AL467" i="5"/>
  <c r="AF467" i="5"/>
  <c r="AE466" i="5"/>
  <c r="AN466" i="5" s="1"/>
  <c r="AM466" i="5"/>
  <c r="AL466" i="5"/>
  <c r="AE465" i="5"/>
  <c r="AN465" i="5" s="1"/>
  <c r="AM465" i="5"/>
  <c r="AL465" i="5"/>
  <c r="AE464" i="5"/>
  <c r="AN464" i="5" s="1"/>
  <c r="AM464" i="5"/>
  <c r="AL464" i="5"/>
  <c r="AF464" i="5"/>
  <c r="AE463" i="5"/>
  <c r="AN463" i="5" s="1"/>
  <c r="AM463" i="5"/>
  <c r="AL463" i="5"/>
  <c r="AF463" i="5"/>
  <c r="AE462" i="5"/>
  <c r="AN462" i="5" s="1"/>
  <c r="AM462" i="5"/>
  <c r="AL462" i="5"/>
  <c r="AF462" i="5"/>
  <c r="AE461" i="5"/>
  <c r="AN461" i="5"/>
  <c r="AM461" i="5"/>
  <c r="AL461" i="5"/>
  <c r="AF461" i="5"/>
  <c r="AE460" i="5"/>
  <c r="AM460" i="5"/>
  <c r="AL460" i="5"/>
  <c r="AE459" i="5"/>
  <c r="AN459" i="5" s="1"/>
  <c r="AM459" i="5"/>
  <c r="AL459" i="5"/>
  <c r="AE458" i="5"/>
  <c r="AM458" i="5"/>
  <c r="AL458" i="5"/>
  <c r="AE457" i="5"/>
  <c r="AN457" i="5" s="1"/>
  <c r="AM457" i="5"/>
  <c r="AL457" i="5"/>
  <c r="AF457" i="5"/>
  <c r="AE456" i="5"/>
  <c r="AN456" i="5"/>
  <c r="AM456" i="5"/>
  <c r="AL456" i="5"/>
  <c r="AF456" i="5"/>
  <c r="AE455" i="5"/>
  <c r="AM455" i="5"/>
  <c r="AL455" i="5"/>
  <c r="AE454" i="5"/>
  <c r="AM454" i="5"/>
  <c r="AL454" i="5"/>
  <c r="AE453" i="5"/>
  <c r="AN453" i="5" s="1"/>
  <c r="AM453" i="5"/>
  <c r="AL453" i="5"/>
  <c r="AE452" i="5"/>
  <c r="AM452" i="5"/>
  <c r="AL452" i="5"/>
  <c r="AE451" i="5"/>
  <c r="AN451" i="5" s="1"/>
  <c r="AM451" i="5"/>
  <c r="AL451" i="5"/>
  <c r="AF451" i="5"/>
  <c r="AE450" i="5"/>
  <c r="AM450" i="5"/>
  <c r="AL450" i="5"/>
  <c r="AE449" i="5"/>
  <c r="AN449" i="5" s="1"/>
  <c r="AM449" i="5"/>
  <c r="AL449" i="5"/>
  <c r="AE448" i="5"/>
  <c r="AN448" i="5"/>
  <c r="AM448" i="5"/>
  <c r="AL448" i="5"/>
  <c r="AF448" i="5"/>
  <c r="AE447" i="5"/>
  <c r="AM447" i="5"/>
  <c r="AL447" i="5"/>
  <c r="AE446" i="5"/>
  <c r="AN446" i="5" s="1"/>
  <c r="AM446" i="5"/>
  <c r="AL446" i="5"/>
  <c r="AF446" i="5"/>
  <c r="AE445" i="5"/>
  <c r="AN445" i="5"/>
  <c r="AM445" i="5"/>
  <c r="AL445" i="5"/>
  <c r="AF445" i="5"/>
  <c r="AE444" i="5"/>
  <c r="AN444" i="5" s="1"/>
  <c r="AM444" i="5"/>
  <c r="AL444" i="5"/>
  <c r="AF444" i="5"/>
  <c r="AE443" i="5"/>
  <c r="AM443" i="5"/>
  <c r="AL443" i="5"/>
  <c r="AE442" i="5"/>
  <c r="AM442" i="5"/>
  <c r="AL442" i="5"/>
  <c r="AE441" i="5"/>
  <c r="AN441" i="5" s="1"/>
  <c r="AM441" i="5"/>
  <c r="AL441" i="5"/>
  <c r="AF441" i="5"/>
  <c r="AE440" i="5"/>
  <c r="AN440" i="5"/>
  <c r="AM440" i="5"/>
  <c r="AL440" i="5"/>
  <c r="AF440" i="5"/>
  <c r="AE439" i="5"/>
  <c r="AN439" i="5" s="1"/>
  <c r="AM439" i="5"/>
  <c r="AL439" i="5"/>
  <c r="AE438" i="5"/>
  <c r="AM438" i="5"/>
  <c r="AL438" i="5"/>
  <c r="AE437" i="5"/>
  <c r="AN437" i="5" s="1"/>
  <c r="AM437" i="5"/>
  <c r="AL437" i="5"/>
  <c r="AF437" i="5"/>
  <c r="AE436" i="5"/>
  <c r="AN436" i="5" s="1"/>
  <c r="AM436" i="5"/>
  <c r="AL436" i="5"/>
  <c r="AF436" i="5"/>
  <c r="AE435" i="5"/>
  <c r="AN435" i="5"/>
  <c r="AM435" i="5"/>
  <c r="AL435" i="5"/>
  <c r="AF435" i="5"/>
  <c r="AE434" i="5"/>
  <c r="AM434" i="5"/>
  <c r="AL434" i="5"/>
  <c r="AE433" i="5"/>
  <c r="AN433" i="5"/>
  <c r="AM433" i="5"/>
  <c r="AL433" i="5"/>
  <c r="AF433" i="5"/>
  <c r="AE432" i="5"/>
  <c r="AM432" i="5"/>
  <c r="AL432" i="5"/>
  <c r="AE431" i="5"/>
  <c r="AN431" i="5" s="1"/>
  <c r="AM431" i="5"/>
  <c r="AL431" i="5"/>
  <c r="AF431" i="5"/>
  <c r="AE430" i="5"/>
  <c r="AN430" i="5" s="1"/>
  <c r="AM430" i="5"/>
  <c r="AL430" i="5"/>
  <c r="AF430" i="5"/>
  <c r="AE429" i="5"/>
  <c r="AN429" i="5"/>
  <c r="AM429" i="5"/>
  <c r="AL429" i="5"/>
  <c r="AF429" i="5"/>
  <c r="AE428" i="5"/>
  <c r="AM428" i="5"/>
  <c r="AL428" i="5"/>
  <c r="AE427" i="5"/>
  <c r="AN427" i="5" s="1"/>
  <c r="AM427" i="5"/>
  <c r="AL427" i="5"/>
  <c r="AF427" i="5"/>
  <c r="AE426" i="5"/>
  <c r="AM426" i="5"/>
  <c r="AL426" i="5"/>
  <c r="AE425" i="5"/>
  <c r="AN425" i="5" s="1"/>
  <c r="AM425" i="5"/>
  <c r="AL425" i="5"/>
  <c r="AE424" i="5"/>
  <c r="AN424" i="5"/>
  <c r="AM424" i="5"/>
  <c r="AL424" i="5"/>
  <c r="AF424" i="5"/>
  <c r="AE423" i="5"/>
  <c r="AM423" i="5"/>
  <c r="AL423" i="5"/>
  <c r="AE422" i="5"/>
  <c r="AM422" i="5"/>
  <c r="AL422" i="5"/>
  <c r="AE421" i="5"/>
  <c r="AN421" i="5" s="1"/>
  <c r="AM421" i="5"/>
  <c r="AL421" i="5"/>
  <c r="AF421" i="5"/>
  <c r="AE420" i="5"/>
  <c r="AM420" i="5"/>
  <c r="AL420" i="5"/>
  <c r="AE419" i="5"/>
  <c r="AN419" i="5" s="1"/>
  <c r="AM419" i="5"/>
  <c r="AL419" i="5"/>
  <c r="AE418" i="5"/>
  <c r="AM418" i="5"/>
  <c r="AL418" i="5"/>
  <c r="AE417" i="5"/>
  <c r="AN417" i="5" s="1"/>
  <c r="AM417" i="5"/>
  <c r="AL417" i="5"/>
  <c r="AF417" i="5"/>
  <c r="AE416" i="5"/>
  <c r="AN416" i="5"/>
  <c r="AM416" i="5"/>
  <c r="AL416" i="5"/>
  <c r="AF416" i="5"/>
  <c r="AE415" i="5"/>
  <c r="AM415" i="5"/>
  <c r="AL415" i="5"/>
  <c r="AE414" i="5"/>
  <c r="AN414" i="5" s="1"/>
  <c r="AM414" i="5"/>
  <c r="AL414" i="5"/>
  <c r="AF414" i="5"/>
  <c r="AE413" i="5"/>
  <c r="AN413" i="5"/>
  <c r="AM413" i="5"/>
  <c r="AL413" i="5"/>
  <c r="AF413" i="5"/>
  <c r="AE412" i="5"/>
  <c r="AN412" i="5" s="1"/>
  <c r="AM412" i="5"/>
  <c r="AL412" i="5"/>
  <c r="AE411" i="5"/>
  <c r="AN411" i="5" s="1"/>
  <c r="AM411" i="5"/>
  <c r="AL411" i="5"/>
  <c r="AF411" i="5"/>
  <c r="AE410" i="5"/>
  <c r="AN410" i="5" s="1"/>
  <c r="AM410" i="5"/>
  <c r="AL410" i="5"/>
  <c r="AF410" i="5"/>
  <c r="AE409" i="5"/>
  <c r="AN409" i="5"/>
  <c r="AM409" i="5"/>
  <c r="AL409" i="5"/>
  <c r="AF409" i="5"/>
  <c r="AE408" i="5"/>
  <c r="AN408" i="5" s="1"/>
  <c r="AM408" i="5"/>
  <c r="AL408" i="5"/>
  <c r="AF408" i="5"/>
  <c r="AE407" i="5"/>
  <c r="AN407" i="5"/>
  <c r="AM407" i="5"/>
  <c r="AL407" i="5"/>
  <c r="AF407" i="5"/>
  <c r="AE406" i="5"/>
  <c r="AM406" i="5"/>
  <c r="AL406" i="5"/>
  <c r="AE405" i="5"/>
  <c r="AN405" i="5"/>
  <c r="AM405" i="5"/>
  <c r="AL405" i="5"/>
  <c r="AF405" i="5"/>
  <c r="AE404" i="5"/>
  <c r="AM404" i="5"/>
  <c r="AL404" i="5"/>
  <c r="AE403" i="5"/>
  <c r="AN403" i="5" s="1"/>
  <c r="AM403" i="5"/>
  <c r="AL403" i="5"/>
  <c r="AF403" i="5"/>
  <c r="AE402" i="5"/>
  <c r="AM402" i="5"/>
  <c r="AL402" i="5"/>
  <c r="AE401" i="5"/>
  <c r="AN401" i="5" s="1"/>
  <c r="AM401" i="5"/>
  <c r="AL401" i="5"/>
  <c r="AE400" i="5"/>
  <c r="AN400" i="5" s="1"/>
  <c r="AM400" i="5"/>
  <c r="AL400" i="5"/>
  <c r="AF400" i="5"/>
  <c r="AE399" i="5"/>
  <c r="AN399" i="5" s="1"/>
  <c r="AM399" i="5"/>
  <c r="AL399" i="5"/>
  <c r="AF399" i="5"/>
  <c r="AE398" i="5"/>
  <c r="AN398" i="5" s="1"/>
  <c r="AM398" i="5"/>
  <c r="AL398" i="5"/>
  <c r="AF398" i="5"/>
  <c r="AE397" i="5"/>
  <c r="AN397" i="5"/>
  <c r="AM397" i="5"/>
  <c r="AL397" i="5"/>
  <c r="AF397" i="5"/>
  <c r="AE396" i="5"/>
  <c r="AM396" i="5"/>
  <c r="AL396" i="5"/>
  <c r="AE395" i="5"/>
  <c r="AN395" i="5" s="1"/>
  <c r="AM395" i="5"/>
  <c r="AL395" i="5"/>
  <c r="AE394" i="5"/>
  <c r="AM394" i="5"/>
  <c r="AL394" i="5"/>
  <c r="AE393" i="5"/>
  <c r="AN393" i="5" s="1"/>
  <c r="AM393" i="5"/>
  <c r="AL393" i="5"/>
  <c r="AF393" i="5"/>
  <c r="AE392" i="5"/>
  <c r="AN392" i="5"/>
  <c r="AM392" i="5"/>
  <c r="AL392" i="5"/>
  <c r="AF392" i="5"/>
  <c r="AE391" i="5"/>
  <c r="AM391" i="5"/>
  <c r="AL391" i="5"/>
  <c r="AE390" i="5"/>
  <c r="AM390" i="5"/>
  <c r="AL390" i="5"/>
  <c r="AE389" i="5"/>
  <c r="AN389" i="5" s="1"/>
  <c r="AM389" i="5"/>
  <c r="AL389" i="5"/>
  <c r="AE388" i="5"/>
  <c r="AM388" i="5"/>
  <c r="AL388" i="5"/>
  <c r="AE387" i="5"/>
  <c r="AN387" i="5" s="1"/>
  <c r="AM387" i="5"/>
  <c r="AL387" i="5"/>
  <c r="AF387" i="5"/>
  <c r="AE386" i="5"/>
  <c r="AM386" i="5"/>
  <c r="AL386" i="5"/>
  <c r="AE385" i="5"/>
  <c r="AN385" i="5" s="1"/>
  <c r="AM385" i="5"/>
  <c r="AL385" i="5"/>
  <c r="AE384" i="5"/>
  <c r="AN384" i="5"/>
  <c r="AM384" i="5"/>
  <c r="AL384" i="5"/>
  <c r="AF384" i="5"/>
  <c r="AE383" i="5"/>
  <c r="AM383" i="5"/>
  <c r="AL383" i="5"/>
  <c r="AE382" i="5"/>
  <c r="AN382" i="5" s="1"/>
  <c r="AM382" i="5"/>
  <c r="AL382" i="5"/>
  <c r="AF382" i="5"/>
  <c r="AE381" i="5"/>
  <c r="AN381" i="5"/>
  <c r="AM381" i="5"/>
  <c r="AL381" i="5"/>
  <c r="AF381" i="5"/>
  <c r="AE380" i="5"/>
  <c r="AN380" i="5" s="1"/>
  <c r="AM380" i="5"/>
  <c r="AL380" i="5"/>
  <c r="AF380" i="5"/>
  <c r="AE379" i="5"/>
  <c r="AM379" i="5"/>
  <c r="AL379" i="5"/>
  <c r="AE378" i="5"/>
  <c r="AM378" i="5"/>
  <c r="AL378" i="5"/>
  <c r="AE377" i="5"/>
  <c r="AN377" i="5" s="1"/>
  <c r="AM377" i="5"/>
  <c r="AL377" i="5"/>
  <c r="AF377" i="5"/>
  <c r="AE376" i="5"/>
  <c r="AN376" i="5"/>
  <c r="AM376" i="5"/>
  <c r="AL376" i="5"/>
  <c r="AF376" i="5"/>
  <c r="AE375" i="5"/>
  <c r="AN375" i="5" s="1"/>
  <c r="AM375" i="5"/>
  <c r="AL375" i="5"/>
  <c r="AE374" i="5"/>
  <c r="AM374" i="5"/>
  <c r="AL374" i="5"/>
  <c r="AE373" i="5"/>
  <c r="AN373" i="5" s="1"/>
  <c r="AM373" i="5"/>
  <c r="AL373" i="5"/>
  <c r="AF373" i="5"/>
  <c r="AE372" i="5"/>
  <c r="AN372" i="5" s="1"/>
  <c r="AM372" i="5"/>
  <c r="AL372" i="5"/>
  <c r="AF372" i="5"/>
  <c r="AE371" i="5"/>
  <c r="AN371" i="5"/>
  <c r="AM371" i="5"/>
  <c r="AL371" i="5"/>
  <c r="AF371" i="5"/>
  <c r="AE370" i="5"/>
  <c r="AM370" i="5"/>
  <c r="AL370" i="5"/>
  <c r="AE369" i="5"/>
  <c r="AN369" i="5"/>
  <c r="AM369" i="5"/>
  <c r="AL369" i="5"/>
  <c r="AF369" i="5"/>
  <c r="AE368" i="5"/>
  <c r="AM368" i="5"/>
  <c r="AL368" i="5"/>
  <c r="AE367" i="5"/>
  <c r="AN367" i="5" s="1"/>
  <c r="AM367" i="5"/>
  <c r="AL367" i="5"/>
  <c r="AF367" i="5"/>
  <c r="AE366" i="5"/>
  <c r="AN366" i="5" s="1"/>
  <c r="AM366" i="5"/>
  <c r="AL366" i="5"/>
  <c r="AF366" i="5"/>
  <c r="AE365" i="5"/>
  <c r="AN365" i="5"/>
  <c r="AM365" i="5"/>
  <c r="AL365" i="5"/>
  <c r="AF365" i="5"/>
  <c r="AE364" i="5"/>
  <c r="AM364" i="5"/>
  <c r="AL364" i="5"/>
  <c r="AE363" i="5"/>
  <c r="AN363" i="5" s="1"/>
  <c r="AM363" i="5"/>
  <c r="AL363" i="5"/>
  <c r="AF363" i="5"/>
  <c r="AE362" i="5"/>
  <c r="AM362" i="5"/>
  <c r="AL362" i="5"/>
  <c r="AE361" i="5"/>
  <c r="AN361" i="5" s="1"/>
  <c r="AM361" i="5"/>
  <c r="AL361" i="5"/>
  <c r="AE360" i="5"/>
  <c r="AN360" i="5"/>
  <c r="AM360" i="5"/>
  <c r="AL360" i="5"/>
  <c r="AF360" i="5"/>
  <c r="AE359" i="5"/>
  <c r="AM359" i="5"/>
  <c r="AL359" i="5"/>
  <c r="AE358" i="5"/>
  <c r="AM358" i="5"/>
  <c r="AL358" i="5"/>
  <c r="AE357" i="5"/>
  <c r="AN357" i="5" s="1"/>
  <c r="AM357" i="5"/>
  <c r="AL357" i="5"/>
  <c r="AF357" i="5"/>
  <c r="AE356" i="5"/>
  <c r="AM356" i="5"/>
  <c r="AL356" i="5"/>
  <c r="AE355" i="5"/>
  <c r="AN355" i="5" s="1"/>
  <c r="AM355" i="5"/>
  <c r="AL355" i="5"/>
  <c r="AF355" i="5"/>
  <c r="AE354" i="5"/>
  <c r="AM354" i="5"/>
  <c r="AL354" i="5"/>
  <c r="AE353" i="5"/>
  <c r="AN353" i="5" s="1"/>
  <c r="AM353" i="5"/>
  <c r="AL353" i="5"/>
  <c r="AE352" i="5"/>
  <c r="AN352" i="5" s="1"/>
  <c r="AM352" i="5"/>
  <c r="AL352" i="5"/>
  <c r="AF352" i="5"/>
  <c r="AE351" i="5"/>
  <c r="AM351" i="5"/>
  <c r="AL351" i="5"/>
  <c r="AE350" i="5"/>
  <c r="AN350" i="5" s="1"/>
  <c r="AM350" i="5"/>
  <c r="AL350" i="5"/>
  <c r="AF350" i="5"/>
  <c r="AE349" i="5"/>
  <c r="AN349" i="5"/>
  <c r="AM349" i="5"/>
  <c r="AL349" i="5"/>
  <c r="AF349" i="5"/>
  <c r="AE348" i="5"/>
  <c r="AN348" i="5" s="1"/>
  <c r="AM348" i="5"/>
  <c r="AL348" i="5"/>
  <c r="AE347" i="5"/>
  <c r="AN347" i="5" s="1"/>
  <c r="AM347" i="5"/>
  <c r="AL347" i="5"/>
  <c r="AE346" i="5"/>
  <c r="AN346" i="5" s="1"/>
  <c r="AM346" i="5"/>
  <c r="AL346" i="5"/>
  <c r="AF346" i="5"/>
  <c r="AE345" i="5"/>
  <c r="AN345" i="5" s="1"/>
  <c r="AM345" i="5"/>
  <c r="AL345" i="5"/>
  <c r="AF345" i="5"/>
  <c r="AE344" i="5"/>
  <c r="AN344" i="5"/>
  <c r="AM344" i="5"/>
  <c r="AL344" i="5"/>
  <c r="AF344" i="5"/>
  <c r="AE343" i="5"/>
  <c r="AM343" i="5"/>
  <c r="AL343" i="5"/>
  <c r="AE342" i="5"/>
  <c r="AN342" i="5"/>
  <c r="AM342" i="5"/>
  <c r="AL342" i="5"/>
  <c r="AF342" i="5"/>
  <c r="AE341" i="5"/>
  <c r="AN341" i="5" s="1"/>
  <c r="AM341" i="5"/>
  <c r="AL341" i="5"/>
  <c r="AF341" i="5"/>
  <c r="AE340" i="5"/>
  <c r="AM340" i="5"/>
  <c r="AL340" i="5"/>
  <c r="AE339" i="5"/>
  <c r="AN339" i="5" s="1"/>
  <c r="AM339" i="5"/>
  <c r="AL339" i="5"/>
  <c r="AE338" i="5"/>
  <c r="AN338" i="5" s="1"/>
  <c r="AM338" i="5"/>
  <c r="AL338" i="5"/>
  <c r="AF338" i="5"/>
  <c r="AE337" i="5"/>
  <c r="AN337" i="5" s="1"/>
  <c r="AM337" i="5"/>
  <c r="AL337" i="5"/>
  <c r="AF337" i="5"/>
  <c r="AE336" i="5"/>
  <c r="AN336" i="5"/>
  <c r="AM336" i="5"/>
  <c r="AL336" i="5"/>
  <c r="AF336" i="5"/>
  <c r="AE335" i="5"/>
  <c r="AM335" i="5"/>
  <c r="AL335" i="5"/>
  <c r="AE334" i="5"/>
  <c r="AN334" i="5"/>
  <c r="AM334" i="5"/>
  <c r="AL334" i="5"/>
  <c r="AF334" i="5"/>
  <c r="AE333" i="5"/>
  <c r="AN333" i="5" s="1"/>
  <c r="AM333" i="5"/>
  <c r="AL333" i="5"/>
  <c r="AE332" i="5"/>
  <c r="AN332" i="5" s="1"/>
  <c r="AM332" i="5"/>
  <c r="AL332" i="5"/>
  <c r="AF332" i="5"/>
  <c r="AE331" i="5"/>
  <c r="AN331" i="5" s="1"/>
  <c r="AM331" i="5"/>
  <c r="AL331" i="5"/>
  <c r="AF331" i="5"/>
  <c r="AE330" i="5"/>
  <c r="AN330" i="5"/>
  <c r="AM330" i="5"/>
  <c r="AL330" i="5"/>
  <c r="AF330" i="5"/>
  <c r="AE329" i="5"/>
  <c r="AM329" i="5"/>
  <c r="AL329" i="5"/>
  <c r="AE328" i="5"/>
  <c r="AN328" i="5"/>
  <c r="AM328" i="5"/>
  <c r="AL328" i="5"/>
  <c r="AF328" i="5"/>
  <c r="AE327" i="5"/>
  <c r="AM327" i="5"/>
  <c r="AL327" i="5"/>
  <c r="AE326" i="5"/>
  <c r="AN326" i="5"/>
  <c r="AM326" i="5"/>
  <c r="AL326" i="5"/>
  <c r="AF326" i="5"/>
  <c r="AE325" i="5"/>
  <c r="AN325" i="5" s="1"/>
  <c r="AM325" i="5"/>
  <c r="AL325" i="5"/>
  <c r="AE324" i="5"/>
  <c r="AN324" i="5" s="1"/>
  <c r="AM324" i="5"/>
  <c r="AL324" i="5"/>
  <c r="AF324" i="5"/>
  <c r="AE323" i="5"/>
  <c r="AN323" i="5" s="1"/>
  <c r="AM323" i="5"/>
  <c r="AL323" i="5"/>
  <c r="AF323" i="5"/>
  <c r="AE322" i="5"/>
  <c r="AN322" i="5"/>
  <c r="AM322" i="5"/>
  <c r="AL322" i="5"/>
  <c r="AF322" i="5"/>
  <c r="AE321" i="5"/>
  <c r="AM321" i="5"/>
  <c r="AL321" i="5"/>
  <c r="AE320" i="5"/>
  <c r="AN320" i="5" s="1"/>
  <c r="AM320" i="5"/>
  <c r="AL320" i="5"/>
  <c r="AE319" i="5"/>
  <c r="AM319" i="5"/>
  <c r="AL319" i="5"/>
  <c r="AE318" i="5"/>
  <c r="AN318" i="5" s="1"/>
  <c r="AM318" i="5"/>
  <c r="AL318" i="5"/>
  <c r="AF318" i="5"/>
  <c r="AE317" i="5"/>
  <c r="AN317" i="5"/>
  <c r="AM317" i="5"/>
  <c r="AL317" i="5"/>
  <c r="AF317" i="5"/>
  <c r="AE316" i="5"/>
  <c r="AM316" i="5"/>
  <c r="AL316" i="5"/>
  <c r="AE315" i="5"/>
  <c r="AM315" i="5"/>
  <c r="AL315" i="5"/>
  <c r="AE314" i="5"/>
  <c r="AN314" i="5" s="1"/>
  <c r="AM314" i="5"/>
  <c r="AL314" i="5"/>
  <c r="AE313" i="5"/>
  <c r="AN313" i="5" s="1"/>
  <c r="AM313" i="5"/>
  <c r="AL313" i="5"/>
  <c r="AF313" i="5"/>
  <c r="AE312" i="5"/>
  <c r="AN312" i="5"/>
  <c r="AM312" i="5"/>
  <c r="AL312" i="5"/>
  <c r="AF312" i="5"/>
  <c r="AE311" i="5"/>
  <c r="AM311" i="5"/>
  <c r="AL311" i="5"/>
  <c r="AE310" i="5"/>
  <c r="AN310" i="5"/>
  <c r="AM310" i="5"/>
  <c r="AL310" i="5"/>
  <c r="AF310" i="5"/>
  <c r="AE309" i="5"/>
  <c r="AN309" i="5" s="1"/>
  <c r="AM309" i="5"/>
  <c r="AL309" i="5"/>
  <c r="AF309" i="5"/>
  <c r="AE308" i="5"/>
  <c r="AM308" i="5"/>
  <c r="AL308" i="5"/>
  <c r="AE307" i="5"/>
  <c r="AM307" i="5"/>
  <c r="AL307" i="5"/>
  <c r="AE306" i="5"/>
  <c r="AN306" i="5" s="1"/>
  <c r="AM306" i="5"/>
  <c r="AL306" i="5"/>
  <c r="AF306" i="5"/>
  <c r="AE305" i="5"/>
  <c r="AN305" i="5" s="1"/>
  <c r="AM305" i="5"/>
  <c r="AL305" i="5"/>
  <c r="AF305" i="5"/>
  <c r="AE304" i="5"/>
  <c r="AN304" i="5"/>
  <c r="AM304" i="5"/>
  <c r="AL304" i="5"/>
  <c r="AF304" i="5"/>
  <c r="AE303" i="5"/>
  <c r="AM303" i="5"/>
  <c r="AL303" i="5"/>
  <c r="AE302" i="5"/>
  <c r="AN302" i="5"/>
  <c r="AM302" i="5"/>
  <c r="AL302" i="5"/>
  <c r="AF302" i="5"/>
  <c r="AE301" i="5"/>
  <c r="AN301" i="5" s="1"/>
  <c r="AM301" i="5"/>
  <c r="AL301" i="5"/>
  <c r="AE300" i="5"/>
  <c r="AN300" i="5" s="1"/>
  <c r="AM300" i="5"/>
  <c r="AL300" i="5"/>
  <c r="AF300" i="5"/>
  <c r="AE299" i="5"/>
  <c r="AN299" i="5" s="1"/>
  <c r="AM299" i="5"/>
  <c r="AL299" i="5"/>
  <c r="AF299" i="5"/>
  <c r="AE298" i="5"/>
  <c r="AN298" i="5"/>
  <c r="AM298" i="5"/>
  <c r="AL298" i="5"/>
  <c r="AF298" i="5"/>
  <c r="AE297" i="5"/>
  <c r="AM297" i="5"/>
  <c r="AL297" i="5"/>
  <c r="AE296" i="5"/>
  <c r="AN296" i="5"/>
  <c r="AM296" i="5"/>
  <c r="AL296" i="5"/>
  <c r="AF296" i="5"/>
  <c r="AE295" i="5"/>
  <c r="AM295" i="5"/>
  <c r="AL295" i="5"/>
  <c r="AE294" i="5"/>
  <c r="AN294" i="5"/>
  <c r="AM294" i="5"/>
  <c r="AL294" i="5"/>
  <c r="AF294" i="5"/>
  <c r="AE293" i="5"/>
  <c r="AN293" i="5" s="1"/>
  <c r="AM293" i="5"/>
  <c r="AL293" i="5"/>
  <c r="AF293" i="5"/>
  <c r="AE292" i="5"/>
  <c r="AN292" i="5" s="1"/>
  <c r="AM292" i="5"/>
  <c r="AL292" i="5"/>
  <c r="AF292" i="5"/>
  <c r="AE291" i="5"/>
  <c r="AN291" i="5" s="1"/>
  <c r="AM291" i="5"/>
  <c r="AL291" i="5"/>
  <c r="AF291" i="5"/>
  <c r="AE290" i="5"/>
  <c r="AN290" i="5"/>
  <c r="AM290" i="5"/>
  <c r="AL290" i="5"/>
  <c r="AF290" i="5"/>
  <c r="AE289" i="5"/>
  <c r="AM289" i="5"/>
  <c r="AL289" i="5"/>
  <c r="AE288" i="5"/>
  <c r="AN288" i="5" s="1"/>
  <c r="AM288" i="5"/>
  <c r="AL288" i="5"/>
  <c r="AF288" i="5"/>
  <c r="AE287" i="5"/>
  <c r="AM287" i="5"/>
  <c r="AL287" i="5"/>
  <c r="AE286" i="5"/>
  <c r="AN286" i="5" s="1"/>
  <c r="AM286" i="5"/>
  <c r="AL286" i="5"/>
  <c r="AE285" i="5"/>
  <c r="AN285" i="5"/>
  <c r="AM285" i="5"/>
  <c r="AL285" i="5"/>
  <c r="AF285" i="5"/>
  <c r="AE284" i="5"/>
  <c r="AM284" i="5"/>
  <c r="AL284" i="5"/>
  <c r="AE283" i="5"/>
  <c r="AM283" i="5"/>
  <c r="AL283" i="5"/>
  <c r="AE282" i="5"/>
  <c r="AN282" i="5" s="1"/>
  <c r="AM282" i="5"/>
  <c r="AL282" i="5"/>
  <c r="AF282" i="5"/>
  <c r="AE281" i="5"/>
  <c r="AN281" i="5" s="1"/>
  <c r="AM281" i="5"/>
  <c r="AL281" i="5"/>
  <c r="AF281" i="5"/>
  <c r="AE280" i="5"/>
  <c r="AN280" i="5"/>
  <c r="AM280" i="5"/>
  <c r="AL280" i="5"/>
  <c r="AF280" i="5"/>
  <c r="AE279" i="5"/>
  <c r="AM279" i="5"/>
  <c r="AL279" i="5"/>
  <c r="AE278" i="5"/>
  <c r="AN278" i="5"/>
  <c r="AM278" i="5"/>
  <c r="AL278" i="5"/>
  <c r="AF278" i="5"/>
  <c r="AE277" i="5"/>
  <c r="AN277" i="5" s="1"/>
  <c r="AM277" i="5"/>
  <c r="AL277" i="5"/>
  <c r="AE276" i="5"/>
  <c r="AM276" i="5"/>
  <c r="AL276" i="5"/>
  <c r="AE275" i="5"/>
  <c r="AM275" i="5"/>
  <c r="AL275" i="5"/>
  <c r="AE274" i="5"/>
  <c r="AN274" i="5" s="1"/>
  <c r="AM274" i="5"/>
  <c r="AL274" i="5"/>
  <c r="AE273" i="5"/>
  <c r="AN273" i="5" s="1"/>
  <c r="AM273" i="5"/>
  <c r="AL273" i="5"/>
  <c r="AF273" i="5"/>
  <c r="AE272" i="5"/>
  <c r="AN272" i="5"/>
  <c r="AM272" i="5"/>
  <c r="AL272" i="5"/>
  <c r="AF272" i="5"/>
  <c r="AE271" i="5"/>
  <c r="AM271" i="5"/>
  <c r="AL271" i="5"/>
  <c r="AE270" i="5"/>
  <c r="AN270" i="5"/>
  <c r="AM270" i="5"/>
  <c r="AL270" i="5"/>
  <c r="AF270" i="5"/>
  <c r="AE269" i="5"/>
  <c r="AN269" i="5" s="1"/>
  <c r="AM269" i="5"/>
  <c r="AL269" i="5"/>
  <c r="AF269" i="5"/>
  <c r="AE268" i="5"/>
  <c r="AN268" i="5" s="1"/>
  <c r="AM268" i="5"/>
  <c r="AL268" i="5"/>
  <c r="AF268" i="5"/>
  <c r="AE267" i="5"/>
  <c r="AN267" i="5" s="1"/>
  <c r="AM267" i="5"/>
  <c r="AL267" i="5"/>
  <c r="AF267" i="5"/>
  <c r="AE266" i="5"/>
  <c r="AN266" i="5"/>
  <c r="AM266" i="5"/>
  <c r="AL266" i="5"/>
  <c r="AF266" i="5"/>
  <c r="AE265" i="5"/>
  <c r="AM265" i="5"/>
  <c r="AL265" i="5"/>
  <c r="AE264" i="5"/>
  <c r="AN264" i="5"/>
  <c r="AM264" i="5"/>
  <c r="AL264" i="5"/>
  <c r="AF264" i="5"/>
  <c r="AE263" i="5"/>
  <c r="AM263" i="5"/>
  <c r="AL263" i="5"/>
  <c r="AE262" i="5"/>
  <c r="AN262" i="5"/>
  <c r="AM262" i="5"/>
  <c r="AL262" i="5"/>
  <c r="AF262" i="5"/>
  <c r="AE261" i="5"/>
  <c r="AN261" i="5" s="1"/>
  <c r="AM261" i="5"/>
  <c r="AL261" i="5"/>
  <c r="AE260" i="5"/>
  <c r="AN260" i="5" s="1"/>
  <c r="AM260" i="5"/>
  <c r="AL260" i="5"/>
  <c r="AF260" i="5"/>
  <c r="AE259" i="5"/>
  <c r="AN259" i="5" s="1"/>
  <c r="AM259" i="5"/>
  <c r="AL259" i="5"/>
  <c r="AF259" i="5"/>
  <c r="AE258" i="5"/>
  <c r="AN258" i="5"/>
  <c r="AM258" i="5"/>
  <c r="AL258" i="5"/>
  <c r="AF258" i="5"/>
  <c r="AE257" i="5"/>
  <c r="AM257" i="5"/>
  <c r="AL257" i="5"/>
  <c r="AE256" i="5"/>
  <c r="AN256" i="5" s="1"/>
  <c r="AM256" i="5"/>
  <c r="AL256" i="5"/>
  <c r="AE255" i="5"/>
  <c r="AM255" i="5"/>
  <c r="AL255" i="5"/>
  <c r="AE254" i="5"/>
  <c r="AN254" i="5" s="1"/>
  <c r="AM254" i="5"/>
  <c r="AL254" i="5"/>
  <c r="AF254" i="5"/>
  <c r="AE253" i="5"/>
  <c r="AN253" i="5"/>
  <c r="AM253" i="5"/>
  <c r="AL253" i="5"/>
  <c r="AF253" i="5"/>
  <c r="AE252" i="5"/>
  <c r="AM252" i="5"/>
  <c r="AL252" i="5"/>
  <c r="AE251" i="5"/>
  <c r="AM251" i="5"/>
  <c r="AL251" i="5"/>
  <c r="AE250" i="5"/>
  <c r="AN250" i="5" s="1"/>
  <c r="AM250" i="5"/>
  <c r="AL250" i="5"/>
  <c r="AE249" i="5"/>
  <c r="AN249" i="5" s="1"/>
  <c r="AM249" i="5"/>
  <c r="AL249" i="5"/>
  <c r="AF249" i="5"/>
  <c r="AE248" i="5"/>
  <c r="AN248" i="5"/>
  <c r="AM248" i="5"/>
  <c r="AL248" i="5"/>
  <c r="AF248" i="5"/>
  <c r="AE247" i="5"/>
  <c r="AM247" i="5"/>
  <c r="AL247" i="5"/>
  <c r="AE246" i="5"/>
  <c r="AN246" i="5"/>
  <c r="AM246" i="5"/>
  <c r="AL246" i="5"/>
  <c r="AF246" i="5"/>
  <c r="AE245" i="5"/>
  <c r="AN245" i="5" s="1"/>
  <c r="AM245" i="5"/>
  <c r="AL245" i="5"/>
  <c r="AF245" i="5"/>
  <c r="AE244" i="5"/>
  <c r="AM244" i="5"/>
  <c r="AL244" i="5"/>
  <c r="AE243" i="5"/>
  <c r="AM243" i="5"/>
  <c r="AL243" i="5"/>
  <c r="AE242" i="5"/>
  <c r="AN242" i="5" s="1"/>
  <c r="AM242" i="5"/>
  <c r="AL242" i="5"/>
  <c r="AF242" i="5"/>
  <c r="AE241" i="5"/>
  <c r="AN241" i="5" s="1"/>
  <c r="AM241" i="5"/>
  <c r="AL241" i="5"/>
  <c r="AF241" i="5"/>
  <c r="AE240" i="5"/>
  <c r="AN240" i="5"/>
  <c r="AM240" i="5"/>
  <c r="AL240" i="5"/>
  <c r="AF240" i="5"/>
  <c r="AE239" i="5"/>
  <c r="AM239" i="5"/>
  <c r="AL239" i="5"/>
  <c r="AE238" i="5"/>
  <c r="AN238" i="5"/>
  <c r="AM238" i="5"/>
  <c r="AL238" i="5"/>
  <c r="AF238" i="5"/>
  <c r="AE237" i="5"/>
  <c r="AN237" i="5" s="1"/>
  <c r="AM237" i="5"/>
  <c r="AL237" i="5"/>
  <c r="AE236" i="5"/>
  <c r="AN236" i="5" s="1"/>
  <c r="AM236" i="5"/>
  <c r="AL236" i="5"/>
  <c r="AF236" i="5"/>
  <c r="AE235" i="5"/>
  <c r="AN235" i="5" s="1"/>
  <c r="AM235" i="5"/>
  <c r="AL235" i="5"/>
  <c r="AF235" i="5"/>
  <c r="AE234" i="5"/>
  <c r="AN234" i="5"/>
  <c r="AM234" i="5"/>
  <c r="AL234" i="5"/>
  <c r="AF234" i="5"/>
  <c r="AE233" i="5"/>
  <c r="AM233" i="5"/>
  <c r="AL233" i="5"/>
  <c r="AE232" i="5"/>
  <c r="AN232" i="5"/>
  <c r="AM232" i="5"/>
  <c r="AL232" i="5"/>
  <c r="AF232" i="5"/>
  <c r="AE231" i="5"/>
  <c r="AM231" i="5"/>
  <c r="AL231" i="5"/>
  <c r="AE230" i="5"/>
  <c r="AN230" i="5"/>
  <c r="AM230" i="5"/>
  <c r="AL230" i="5"/>
  <c r="AF230" i="5"/>
  <c r="AE229" i="5"/>
  <c r="AN229" i="5" s="1"/>
  <c r="AM229" i="5"/>
  <c r="AL229" i="5"/>
  <c r="AF229" i="5"/>
  <c r="AE228" i="5"/>
  <c r="AN228" i="5" s="1"/>
  <c r="AM228" i="5"/>
  <c r="AL228" i="5"/>
  <c r="AF228" i="5"/>
  <c r="AE227" i="5"/>
  <c r="AN227" i="5" s="1"/>
  <c r="AM227" i="5"/>
  <c r="AL227" i="5"/>
  <c r="AF227" i="5"/>
  <c r="AE226" i="5"/>
  <c r="AN226" i="5"/>
  <c r="AM226" i="5"/>
  <c r="AL226" i="5"/>
  <c r="AF226" i="5"/>
  <c r="AE225" i="5"/>
  <c r="AM225" i="5"/>
  <c r="AL225" i="5"/>
  <c r="AE224" i="5"/>
  <c r="AN224" i="5" s="1"/>
  <c r="AM224" i="5"/>
  <c r="AL224" i="5"/>
  <c r="AF224" i="5"/>
  <c r="AE223" i="5"/>
  <c r="AM223" i="5"/>
  <c r="AL223" i="5"/>
  <c r="AE222" i="5"/>
  <c r="AN222" i="5" s="1"/>
  <c r="AM222" i="5"/>
  <c r="AL222" i="5"/>
  <c r="AE221" i="5"/>
  <c r="AN221" i="5"/>
  <c r="AM221" i="5"/>
  <c r="AL221" i="5"/>
  <c r="AF221" i="5"/>
  <c r="AE220" i="5"/>
  <c r="AM220" i="5"/>
  <c r="AL220" i="5"/>
  <c r="AE219" i="5"/>
  <c r="AM219" i="5"/>
  <c r="AL219" i="5"/>
  <c r="AE218" i="5"/>
  <c r="AN218" i="5" s="1"/>
  <c r="AM218" i="5"/>
  <c r="AL218" i="5"/>
  <c r="AF218" i="5"/>
  <c r="AE217" i="5"/>
  <c r="AN217" i="5" s="1"/>
  <c r="AM217" i="5"/>
  <c r="AL217" i="5"/>
  <c r="AF217" i="5"/>
  <c r="AE216" i="5"/>
  <c r="AN216" i="5"/>
  <c r="AM216" i="5"/>
  <c r="AL216" i="5"/>
  <c r="AF216" i="5"/>
  <c r="AE215" i="5"/>
  <c r="AM215" i="5"/>
  <c r="AL215" i="5"/>
  <c r="AE214" i="5"/>
  <c r="AN214" i="5"/>
  <c r="AM214" i="5"/>
  <c r="AL214" i="5"/>
  <c r="AF214" i="5"/>
  <c r="AE213" i="5"/>
  <c r="AN213" i="5" s="1"/>
  <c r="AM213" i="5"/>
  <c r="AL213" i="5"/>
  <c r="AE212" i="5"/>
  <c r="AM212" i="5"/>
  <c r="AL212" i="5"/>
  <c r="AE211" i="5"/>
  <c r="AM211" i="5"/>
  <c r="AL211" i="5"/>
  <c r="AE210" i="5"/>
  <c r="AN210" i="5" s="1"/>
  <c r="AM210" i="5"/>
  <c r="AL210" i="5"/>
  <c r="AE209" i="5"/>
  <c r="AN209" i="5" s="1"/>
  <c r="AM209" i="5"/>
  <c r="AL209" i="5"/>
  <c r="AF209" i="5"/>
  <c r="AE208" i="5"/>
  <c r="AN208" i="5"/>
  <c r="AM208" i="5"/>
  <c r="AL208" i="5"/>
  <c r="AF208" i="5"/>
  <c r="AE207" i="5"/>
  <c r="AM207" i="5"/>
  <c r="AL207" i="5"/>
  <c r="AE206" i="5"/>
  <c r="AN206" i="5"/>
  <c r="AM206" i="5"/>
  <c r="AL206" i="5"/>
  <c r="AF206" i="5"/>
  <c r="AE205" i="5"/>
  <c r="AN205" i="5" s="1"/>
  <c r="AM205" i="5"/>
  <c r="AL205" i="5"/>
  <c r="AF205" i="5"/>
  <c r="AE204" i="5"/>
  <c r="AN204" i="5" s="1"/>
  <c r="AM204" i="5"/>
  <c r="AL204" i="5"/>
  <c r="AF204" i="5"/>
  <c r="AE203" i="5"/>
  <c r="AN203" i="5" s="1"/>
  <c r="AM203" i="5"/>
  <c r="AL203" i="5"/>
  <c r="AF203" i="5"/>
  <c r="AE202" i="5"/>
  <c r="AN202" i="5"/>
  <c r="AM202" i="5"/>
  <c r="AL202" i="5"/>
  <c r="AF202" i="5"/>
  <c r="AE201" i="5"/>
  <c r="AM201" i="5"/>
  <c r="AL201" i="5"/>
  <c r="AE200" i="5"/>
  <c r="AN200" i="5"/>
  <c r="AM200" i="5"/>
  <c r="AL200" i="5"/>
  <c r="AF200" i="5"/>
  <c r="AE199" i="5"/>
  <c r="AM199" i="5"/>
  <c r="AL199" i="5"/>
  <c r="AE198" i="5"/>
  <c r="AM198" i="5"/>
  <c r="AL198" i="5"/>
  <c r="AE197" i="5"/>
  <c r="AN197" i="5" s="1"/>
  <c r="AM197" i="5"/>
  <c r="AL197" i="5"/>
  <c r="AE196" i="5"/>
  <c r="AN196" i="5" s="1"/>
  <c r="AM196" i="5"/>
  <c r="AL196" i="5"/>
  <c r="AF196" i="5"/>
  <c r="AE195" i="5"/>
  <c r="AN195" i="5"/>
  <c r="AM195" i="5"/>
  <c r="AL195" i="5"/>
  <c r="AF195" i="5"/>
  <c r="AE194" i="5"/>
  <c r="AM194" i="5"/>
  <c r="AL194" i="5"/>
  <c r="AE193" i="5"/>
  <c r="AN193" i="5" s="1"/>
  <c r="AM193" i="5"/>
  <c r="AL193" i="5"/>
  <c r="AE192" i="5"/>
  <c r="AN192" i="5" s="1"/>
  <c r="AM192" i="5"/>
  <c r="AL192" i="5"/>
  <c r="AF192" i="5"/>
  <c r="AE191" i="5"/>
  <c r="AN191" i="5"/>
  <c r="AM191" i="5"/>
  <c r="AL191" i="5"/>
  <c r="AF191" i="5"/>
  <c r="AE190" i="5"/>
  <c r="AM190" i="5"/>
  <c r="AL190" i="5"/>
  <c r="AE189" i="5"/>
  <c r="AN189" i="5"/>
  <c r="AM189" i="5"/>
  <c r="AL189" i="5"/>
  <c r="AF189" i="5"/>
  <c r="AE188" i="5"/>
  <c r="AM188" i="5"/>
  <c r="AL188" i="5"/>
  <c r="AE187" i="5"/>
  <c r="AN187" i="5" s="1"/>
  <c r="AM187" i="5"/>
  <c r="AL187" i="5"/>
  <c r="AE186" i="5"/>
  <c r="AN186" i="5" s="1"/>
  <c r="AM186" i="5"/>
  <c r="AL186" i="5"/>
  <c r="AF186" i="5"/>
  <c r="AE185" i="5"/>
  <c r="AN185" i="5"/>
  <c r="AM185" i="5"/>
  <c r="AL185" i="5"/>
  <c r="AF185" i="5"/>
  <c r="AE184" i="5"/>
  <c r="AM184" i="5"/>
  <c r="AL184" i="5"/>
  <c r="AE183" i="5"/>
  <c r="AN183" i="5" s="1"/>
  <c r="AM183" i="5"/>
  <c r="AL183" i="5"/>
  <c r="AE182" i="5"/>
  <c r="AM182" i="5"/>
  <c r="AL182" i="5"/>
  <c r="AE181" i="5"/>
  <c r="AN181" i="5" s="1"/>
  <c r="AM181" i="5"/>
  <c r="AL181" i="5"/>
  <c r="AF181" i="5"/>
  <c r="AE180" i="5"/>
  <c r="AN180" i="5" s="1"/>
  <c r="AM180" i="5"/>
  <c r="AL180" i="5"/>
  <c r="AF180" i="5"/>
  <c r="AE179" i="5"/>
  <c r="AN179" i="5"/>
  <c r="AM179" i="5"/>
  <c r="AL179" i="5"/>
  <c r="AF179" i="5"/>
  <c r="AE178" i="5"/>
  <c r="AM178" i="5"/>
  <c r="AL178" i="5"/>
  <c r="AE177" i="5"/>
  <c r="AN177" i="5" s="1"/>
  <c r="AM177" i="5"/>
  <c r="AL177" i="5"/>
  <c r="AF177" i="5"/>
  <c r="AE176" i="5"/>
  <c r="AN176" i="5" s="1"/>
  <c r="AM176" i="5"/>
  <c r="AL176" i="5"/>
  <c r="AF176" i="5"/>
  <c r="AE175" i="5"/>
  <c r="AN175" i="5"/>
  <c r="AM175" i="5"/>
  <c r="AL175" i="5"/>
  <c r="AF175" i="5"/>
  <c r="AE174" i="5"/>
  <c r="AM174" i="5"/>
  <c r="AL174" i="5"/>
  <c r="AE173" i="5"/>
  <c r="AN173" i="5"/>
  <c r="AM173" i="5"/>
  <c r="AL173" i="5"/>
  <c r="AF173" i="5"/>
  <c r="AE172" i="5"/>
  <c r="AM172" i="5"/>
  <c r="AL172" i="5"/>
  <c r="AE171" i="5"/>
  <c r="AN171" i="5" s="1"/>
  <c r="AM171" i="5"/>
  <c r="AL171" i="5"/>
  <c r="AF171" i="5"/>
  <c r="AE170" i="5"/>
  <c r="AN170" i="5" s="1"/>
  <c r="AM170" i="5"/>
  <c r="AL170" i="5"/>
  <c r="AF170" i="5"/>
  <c r="AE169" i="5"/>
  <c r="AN169" i="5"/>
  <c r="AM169" i="5"/>
  <c r="AL169" i="5"/>
  <c r="AF169" i="5"/>
  <c r="AE168" i="5"/>
  <c r="AM168" i="5"/>
  <c r="AL168" i="5"/>
  <c r="AE167" i="5"/>
  <c r="AN167" i="5" s="1"/>
  <c r="AM167" i="5"/>
  <c r="AL167" i="5"/>
  <c r="AF167" i="5"/>
  <c r="AE166" i="5"/>
  <c r="AM166" i="5"/>
  <c r="AL166" i="5"/>
  <c r="AE165" i="5"/>
  <c r="AN165" i="5" s="1"/>
  <c r="AM165" i="5"/>
  <c r="AL165" i="5"/>
  <c r="AE164" i="5"/>
  <c r="AN164" i="5" s="1"/>
  <c r="AM164" i="5"/>
  <c r="AL164" i="5"/>
  <c r="AF164" i="5"/>
  <c r="AE163" i="5"/>
  <c r="AN163" i="5"/>
  <c r="AM163" i="5"/>
  <c r="AL163" i="5"/>
  <c r="AF163" i="5"/>
  <c r="AE162" i="5"/>
  <c r="AM162" i="5"/>
  <c r="AL162" i="5"/>
  <c r="AE161" i="5"/>
  <c r="AN161" i="5" s="1"/>
  <c r="AM161" i="5"/>
  <c r="AL161" i="5"/>
  <c r="AE160" i="5"/>
  <c r="AN160" i="5" s="1"/>
  <c r="AM160" i="5"/>
  <c r="AL160" i="5"/>
  <c r="AF160" i="5"/>
  <c r="AE159" i="5"/>
  <c r="AN159" i="5"/>
  <c r="AM159" i="5"/>
  <c r="AL159" i="5"/>
  <c r="AF159" i="5"/>
  <c r="AE158" i="5"/>
  <c r="AM158" i="5"/>
  <c r="AL158" i="5"/>
  <c r="AE157" i="5"/>
  <c r="AN157" i="5"/>
  <c r="AM157" i="5"/>
  <c r="AL157" i="5"/>
  <c r="AF157" i="5"/>
  <c r="AE156" i="5"/>
  <c r="AM156" i="5"/>
  <c r="AL156" i="5"/>
  <c r="AE155" i="5"/>
  <c r="AN155" i="5" s="1"/>
  <c r="AM155" i="5"/>
  <c r="AL155" i="5"/>
  <c r="AE154" i="5"/>
  <c r="AN154" i="5" s="1"/>
  <c r="AM154" i="5"/>
  <c r="AL154" i="5"/>
  <c r="AF154" i="5"/>
  <c r="AE153" i="5"/>
  <c r="AN153" i="5"/>
  <c r="AM153" i="5"/>
  <c r="AL153" i="5"/>
  <c r="AF153" i="5"/>
  <c r="AE152" i="5"/>
  <c r="AM152" i="5"/>
  <c r="AL152" i="5"/>
  <c r="AE151" i="5"/>
  <c r="AN151" i="5" s="1"/>
  <c r="AM151" i="5"/>
  <c r="AL151" i="5"/>
  <c r="AE150" i="5"/>
  <c r="AM150" i="5"/>
  <c r="AL150" i="5"/>
  <c r="AE149" i="5"/>
  <c r="AN149" i="5" s="1"/>
  <c r="AM149" i="5"/>
  <c r="AL149" i="5"/>
  <c r="AF149" i="5"/>
  <c r="AE148" i="5"/>
  <c r="AN148" i="5" s="1"/>
  <c r="AM148" i="5"/>
  <c r="AL148" i="5"/>
  <c r="AF148" i="5"/>
  <c r="AE147" i="5"/>
  <c r="AN147" i="5"/>
  <c r="AM147" i="5"/>
  <c r="AL147" i="5"/>
  <c r="AF147" i="5"/>
  <c r="AE146" i="5"/>
  <c r="AM146" i="5"/>
  <c r="AL146" i="5"/>
  <c r="AE145" i="5"/>
  <c r="AN145" i="5" s="1"/>
  <c r="AM145" i="5"/>
  <c r="AL145" i="5"/>
  <c r="AF145" i="5"/>
  <c r="AE144" i="5"/>
  <c r="AN144" i="5" s="1"/>
  <c r="AM144" i="5"/>
  <c r="AL144" i="5"/>
  <c r="AF144" i="5"/>
  <c r="AE143" i="5"/>
  <c r="AN143" i="5"/>
  <c r="AM143" i="5"/>
  <c r="AL143" i="5"/>
  <c r="AF143" i="5"/>
  <c r="AE142" i="5"/>
  <c r="AM142" i="5"/>
  <c r="AL142" i="5"/>
  <c r="AE141" i="5"/>
  <c r="AN141" i="5"/>
  <c r="AM141" i="5"/>
  <c r="AL141" i="5"/>
  <c r="AF141" i="5"/>
  <c r="AE140" i="5"/>
  <c r="AM140" i="5"/>
  <c r="AL140" i="5"/>
  <c r="AE139" i="5"/>
  <c r="AN139" i="5" s="1"/>
  <c r="AM139" i="5"/>
  <c r="AL139" i="5"/>
  <c r="AF139" i="5"/>
  <c r="AE138" i="5"/>
  <c r="AN138" i="5" s="1"/>
  <c r="AM138" i="5"/>
  <c r="AL138" i="5"/>
  <c r="AF138" i="5"/>
  <c r="AE137" i="5"/>
  <c r="AN137" i="5"/>
  <c r="AM137" i="5"/>
  <c r="AL137" i="5"/>
  <c r="AF137" i="5"/>
  <c r="AE136" i="5"/>
  <c r="AM136" i="5"/>
  <c r="AL136" i="5"/>
  <c r="AE135" i="5"/>
  <c r="AN135" i="5" s="1"/>
  <c r="AM135" i="5"/>
  <c r="AL135" i="5"/>
  <c r="AF135" i="5"/>
  <c r="AE134" i="5"/>
  <c r="AM134" i="5"/>
  <c r="AL134" i="5"/>
  <c r="AE133" i="5"/>
  <c r="AN133" i="5" s="1"/>
  <c r="AM133" i="5"/>
  <c r="AL133" i="5"/>
  <c r="AE132" i="5"/>
  <c r="AN132" i="5" s="1"/>
  <c r="AM132" i="5"/>
  <c r="AL132" i="5"/>
  <c r="AF132" i="5"/>
  <c r="AE131" i="5"/>
  <c r="AN131" i="5"/>
  <c r="AM131" i="5"/>
  <c r="AL131" i="5"/>
  <c r="AF131" i="5"/>
  <c r="AE130" i="5"/>
  <c r="AM130" i="5"/>
  <c r="AL130" i="5"/>
  <c r="AE129" i="5"/>
  <c r="AN129" i="5" s="1"/>
  <c r="AM129" i="5"/>
  <c r="AL129" i="5"/>
  <c r="AE128" i="5"/>
  <c r="AN128" i="5" s="1"/>
  <c r="AM128" i="5"/>
  <c r="AL128" i="5"/>
  <c r="AF128" i="5"/>
  <c r="AE127" i="5"/>
  <c r="AN127" i="5"/>
  <c r="AM127" i="5"/>
  <c r="AL127" i="5"/>
  <c r="AF127" i="5"/>
  <c r="AE126" i="5"/>
  <c r="AM126" i="5"/>
  <c r="AL126" i="5"/>
  <c r="AE125" i="5"/>
  <c r="AN125" i="5"/>
  <c r="AM125" i="5"/>
  <c r="AL125" i="5"/>
  <c r="AF125" i="5"/>
  <c r="AE124" i="5"/>
  <c r="AM124" i="5"/>
  <c r="AL124" i="5"/>
  <c r="AE123" i="5"/>
  <c r="AN123" i="5" s="1"/>
  <c r="AM123" i="5"/>
  <c r="AL123" i="5"/>
  <c r="AE122" i="5"/>
  <c r="AN122" i="5" s="1"/>
  <c r="AM122" i="5"/>
  <c r="AL122" i="5"/>
  <c r="AF122" i="5"/>
  <c r="AE121" i="5"/>
  <c r="AN121" i="5"/>
  <c r="AM121" i="5"/>
  <c r="AL121" i="5"/>
  <c r="AF121" i="5"/>
  <c r="AE120" i="5"/>
  <c r="AM120" i="5"/>
  <c r="AL120" i="5"/>
  <c r="AE119" i="5"/>
  <c r="AN119" i="5" s="1"/>
  <c r="AM119" i="5"/>
  <c r="AL119" i="5"/>
  <c r="AE118" i="5"/>
  <c r="AM118" i="5"/>
  <c r="AL118" i="5"/>
  <c r="AE117" i="5"/>
  <c r="AN117" i="5" s="1"/>
  <c r="AM117" i="5"/>
  <c r="AL117" i="5"/>
  <c r="AF117" i="5"/>
  <c r="AE116" i="5"/>
  <c r="AN116" i="5" s="1"/>
  <c r="AM116" i="5"/>
  <c r="AL116" i="5"/>
  <c r="AE115" i="5"/>
  <c r="AM115" i="5"/>
  <c r="AL115" i="5"/>
  <c r="AE114" i="5"/>
  <c r="AN114" i="5"/>
  <c r="AM114" i="5"/>
  <c r="AL114" i="5"/>
  <c r="AF114" i="5"/>
  <c r="AE113" i="5"/>
  <c r="AM113" i="5"/>
  <c r="AL113" i="5"/>
  <c r="AE112" i="5"/>
  <c r="AN112" i="5" s="1"/>
  <c r="AM112" i="5"/>
  <c r="AL112" i="5"/>
  <c r="AE111" i="5"/>
  <c r="AN111" i="5" s="1"/>
  <c r="AM111" i="5"/>
  <c r="AL111" i="5"/>
  <c r="AE110" i="5"/>
  <c r="AN110" i="5" s="1"/>
  <c r="AM110" i="5"/>
  <c r="AL110" i="5"/>
  <c r="AF110" i="5"/>
  <c r="AE109" i="5"/>
  <c r="AN109" i="5"/>
  <c r="AM109" i="5"/>
  <c r="AL109" i="5"/>
  <c r="AF109" i="5"/>
  <c r="AE108" i="5"/>
  <c r="AN108" i="5" s="1"/>
  <c r="AM108" i="5"/>
  <c r="AL108" i="5"/>
  <c r="AE107" i="5"/>
  <c r="AN107" i="5" s="1"/>
  <c r="AM107" i="5"/>
  <c r="AL107" i="5"/>
  <c r="AF107" i="5"/>
  <c r="AE106" i="5"/>
  <c r="AN106" i="5"/>
  <c r="AM106" i="5"/>
  <c r="AL106" i="5"/>
  <c r="AF106" i="5"/>
  <c r="AE105" i="5"/>
  <c r="AM105" i="5"/>
  <c r="AL105" i="5"/>
  <c r="AE104" i="5"/>
  <c r="AN104" i="5" s="1"/>
  <c r="AM104" i="5"/>
  <c r="AL104" i="5"/>
  <c r="AE103" i="5"/>
  <c r="AN103" i="5" s="1"/>
  <c r="AM103" i="5"/>
  <c r="AL103" i="5"/>
  <c r="AF103" i="5"/>
  <c r="AE102" i="5"/>
  <c r="AM102" i="5"/>
  <c r="AL102" i="5"/>
  <c r="AE101" i="5"/>
  <c r="AN101" i="5" s="1"/>
  <c r="AM101" i="5"/>
  <c r="AL101" i="5"/>
  <c r="AE100" i="5"/>
  <c r="AN100" i="5" s="1"/>
  <c r="AM100" i="5"/>
  <c r="AL100" i="5"/>
  <c r="AE99" i="5"/>
  <c r="AM99" i="5"/>
  <c r="AL99" i="5"/>
  <c r="AE98" i="5"/>
  <c r="AN98" i="5"/>
  <c r="AM98" i="5"/>
  <c r="AL98" i="5"/>
  <c r="AF98" i="5"/>
  <c r="AE97" i="5"/>
  <c r="AM97" i="5"/>
  <c r="AL97" i="5"/>
  <c r="AE96" i="5"/>
  <c r="AN96" i="5" s="1"/>
  <c r="AM96" i="5"/>
  <c r="AL96" i="5"/>
  <c r="AE95" i="5"/>
  <c r="AN95" i="5" s="1"/>
  <c r="AM95" i="5"/>
  <c r="AL95" i="5"/>
  <c r="AF95" i="5"/>
  <c r="AE94" i="5"/>
  <c r="AN94" i="5" s="1"/>
  <c r="AM94" i="5"/>
  <c r="AL94" i="5"/>
  <c r="AF94" i="5"/>
  <c r="AE93" i="5"/>
  <c r="AN93" i="5"/>
  <c r="AM93" i="5"/>
  <c r="AL93" i="5"/>
  <c r="AF93" i="5"/>
  <c r="AE92" i="5"/>
  <c r="AN92" i="5" s="1"/>
  <c r="AM92" i="5"/>
  <c r="AL92" i="5"/>
  <c r="AE91" i="5"/>
  <c r="AN91" i="5" s="1"/>
  <c r="AM91" i="5"/>
  <c r="AL91" i="5"/>
  <c r="AF91" i="5"/>
  <c r="AE90" i="5"/>
  <c r="AN90" i="5"/>
  <c r="AM90" i="5"/>
  <c r="AL90" i="5"/>
  <c r="AF90" i="5"/>
  <c r="AE89" i="5"/>
  <c r="AM89" i="5"/>
  <c r="AL89" i="5"/>
  <c r="AE88" i="5"/>
  <c r="AN88" i="5" s="1"/>
  <c r="AM88" i="5"/>
  <c r="AL88" i="5"/>
  <c r="AE87" i="5"/>
  <c r="AN87" i="5" s="1"/>
  <c r="AM87" i="5"/>
  <c r="AL87" i="5"/>
  <c r="AE86" i="5"/>
  <c r="AM86" i="5"/>
  <c r="AL86" i="5"/>
  <c r="AE85" i="5"/>
  <c r="AN85" i="5" s="1"/>
  <c r="AM85" i="5"/>
  <c r="AL85" i="5"/>
  <c r="AF85" i="5"/>
  <c r="AE84" i="5"/>
  <c r="AN84" i="5" s="1"/>
  <c r="AM84" i="5"/>
  <c r="AL84" i="5"/>
  <c r="AE83" i="5"/>
  <c r="AM83" i="5"/>
  <c r="AL83" i="5"/>
  <c r="AE82" i="5"/>
  <c r="AN82" i="5" s="1"/>
  <c r="AM82" i="5"/>
  <c r="AL82" i="5"/>
  <c r="AF82" i="5"/>
  <c r="AE81" i="5"/>
  <c r="AN81" i="5" s="1"/>
  <c r="AM81" i="5"/>
  <c r="AL81" i="5"/>
  <c r="AF81" i="5"/>
  <c r="AE80" i="5"/>
  <c r="AN80" i="5"/>
  <c r="AM80" i="5"/>
  <c r="AL80" i="5"/>
  <c r="AE79" i="5"/>
  <c r="AN79" i="5"/>
  <c r="AM79" i="5"/>
  <c r="AL79" i="5"/>
  <c r="AF79" i="5"/>
  <c r="AE78" i="5"/>
  <c r="AM78" i="5"/>
  <c r="AL78" i="5"/>
  <c r="AE77" i="5"/>
  <c r="AN77" i="5" s="1"/>
  <c r="AM77" i="5"/>
  <c r="AL77" i="5"/>
  <c r="AF77" i="5"/>
  <c r="AE76" i="5"/>
  <c r="AN76" i="5" s="1"/>
  <c r="AM76" i="5"/>
  <c r="AL76" i="5"/>
  <c r="AE75" i="5"/>
  <c r="AM75" i="5"/>
  <c r="AL75" i="5"/>
  <c r="AE74" i="5"/>
  <c r="AN74" i="5" s="1"/>
  <c r="AM74" i="5"/>
  <c r="AL74" i="5"/>
  <c r="AF74" i="5"/>
  <c r="AE73" i="5"/>
  <c r="AN73" i="5" s="1"/>
  <c r="AM73" i="5"/>
  <c r="AL73" i="5"/>
  <c r="AF73" i="5"/>
  <c r="AE72" i="5"/>
  <c r="AN72" i="5" s="1"/>
  <c r="AM72" i="5"/>
  <c r="AL72" i="5"/>
  <c r="AE71" i="5"/>
  <c r="AM71" i="5"/>
  <c r="AL71" i="5"/>
  <c r="AE70" i="5"/>
  <c r="AM70" i="5"/>
  <c r="AL70" i="5"/>
  <c r="AE69" i="5"/>
  <c r="AN69" i="5" s="1"/>
  <c r="AM69" i="5"/>
  <c r="AL69" i="5"/>
  <c r="AE68" i="5"/>
  <c r="AN68" i="5"/>
  <c r="AM68" i="5"/>
  <c r="AL68" i="5"/>
  <c r="AE67" i="5"/>
  <c r="AN67" i="5"/>
  <c r="AM67" i="5"/>
  <c r="AL67" i="5"/>
  <c r="AF67" i="5"/>
  <c r="AE66" i="5"/>
  <c r="AM66" i="5"/>
  <c r="AL66" i="5"/>
  <c r="AE65" i="5"/>
  <c r="AN65" i="5" s="1"/>
  <c r="AM65" i="5"/>
  <c r="AL65" i="5"/>
  <c r="AF65" i="5"/>
  <c r="AE64" i="5"/>
  <c r="AN64" i="5"/>
  <c r="AM64" i="5"/>
  <c r="AL64" i="5"/>
  <c r="AE63" i="5"/>
  <c r="AN63" i="5"/>
  <c r="AM63" i="5"/>
  <c r="AL63" i="5"/>
  <c r="AF63" i="5"/>
  <c r="AE62" i="5"/>
  <c r="AM62" i="5"/>
  <c r="AL62" i="5"/>
  <c r="AE61" i="5"/>
  <c r="AN61" i="5" s="1"/>
  <c r="AM61" i="5"/>
  <c r="AL61" i="5"/>
  <c r="AE60" i="5"/>
  <c r="AN60" i="5" s="1"/>
  <c r="AM60" i="5"/>
  <c r="AL60" i="5"/>
  <c r="AE59" i="5"/>
  <c r="AM59" i="5"/>
  <c r="AL59" i="5"/>
  <c r="AE58" i="5"/>
  <c r="AN58" i="5" s="1"/>
  <c r="AM58" i="5"/>
  <c r="AL58" i="5"/>
  <c r="AE57" i="5"/>
  <c r="AN57" i="5" s="1"/>
  <c r="AM57" i="5"/>
  <c r="AL57" i="5"/>
  <c r="AE56" i="5"/>
  <c r="AN56" i="5" s="1"/>
  <c r="AM56" i="5"/>
  <c r="AL56" i="5"/>
  <c r="AE55" i="5"/>
  <c r="AN55" i="5" s="1"/>
  <c r="AM55" i="5"/>
  <c r="AL55" i="5"/>
  <c r="AF55" i="5"/>
  <c r="AE54" i="5"/>
  <c r="AN54" i="5" s="1"/>
  <c r="AM54" i="5"/>
  <c r="AL54" i="5"/>
  <c r="AF54" i="5"/>
  <c r="AE53" i="5"/>
  <c r="AN53" i="5"/>
  <c r="AM53" i="5"/>
  <c r="AL53" i="5"/>
  <c r="AF53" i="5"/>
  <c r="AE52" i="5"/>
  <c r="AN52" i="5" s="1"/>
  <c r="AM52" i="5"/>
  <c r="AL52" i="5"/>
  <c r="AE51" i="5"/>
  <c r="AN51" i="5" s="1"/>
  <c r="AM51" i="5"/>
  <c r="AL51" i="5"/>
  <c r="AE50" i="5"/>
  <c r="AN50" i="5" s="1"/>
  <c r="AM50" i="5"/>
  <c r="AL50" i="5"/>
  <c r="AF50" i="5"/>
  <c r="AE49" i="5"/>
  <c r="AN49" i="5" s="1"/>
  <c r="AM49" i="5"/>
  <c r="AL49" i="5"/>
  <c r="AF49" i="5"/>
  <c r="AE48" i="5"/>
  <c r="AN48" i="5"/>
  <c r="AM48" i="5"/>
  <c r="AL48" i="5"/>
  <c r="AE47" i="5"/>
  <c r="AN47" i="5"/>
  <c r="AM47" i="5"/>
  <c r="AL47" i="5"/>
  <c r="AF47" i="5"/>
  <c r="AE46" i="5"/>
  <c r="AM46" i="5"/>
  <c r="AL46" i="5"/>
  <c r="AE45" i="5"/>
  <c r="AN45" i="5" s="1"/>
  <c r="AM45" i="5"/>
  <c r="AL45" i="5"/>
  <c r="AE44" i="5"/>
  <c r="AN44" i="5" s="1"/>
  <c r="AM44" i="5"/>
  <c r="AL44" i="5"/>
  <c r="AE43" i="5"/>
  <c r="AM43" i="5"/>
  <c r="AL43" i="5"/>
  <c r="AE42" i="5"/>
  <c r="AN42" i="5" s="1"/>
  <c r="AM42" i="5"/>
  <c r="AL42" i="5"/>
  <c r="AF42" i="5"/>
  <c r="AE41" i="5"/>
  <c r="AN41" i="5" s="1"/>
  <c r="AM41" i="5"/>
  <c r="AL41" i="5"/>
  <c r="AF41" i="5"/>
  <c r="AE40" i="5"/>
  <c r="AN40" i="5"/>
  <c r="AM40" i="5"/>
  <c r="AL40" i="5"/>
  <c r="AE39" i="5"/>
  <c r="AN39" i="5"/>
  <c r="AM39" i="5"/>
  <c r="AL39" i="5"/>
  <c r="AF39" i="5"/>
  <c r="AE38" i="5"/>
  <c r="AM38" i="5"/>
  <c r="AL38" i="5"/>
  <c r="AE37" i="5"/>
  <c r="AM37" i="5"/>
  <c r="AL37" i="5"/>
  <c r="AE36" i="5"/>
  <c r="AN36" i="5" s="1"/>
  <c r="AM36" i="5"/>
  <c r="AL36" i="5"/>
  <c r="AE35" i="5"/>
  <c r="AN35" i="5" s="1"/>
  <c r="AM35" i="5"/>
  <c r="AL35" i="5"/>
  <c r="AF35" i="5"/>
  <c r="AE34" i="5"/>
  <c r="AN34" i="5"/>
  <c r="AM34" i="5"/>
  <c r="AL34" i="5"/>
  <c r="AF34" i="5"/>
  <c r="AE33" i="5"/>
  <c r="AM33" i="5"/>
  <c r="AL33" i="5"/>
  <c r="AE32" i="5"/>
  <c r="AN32" i="5" s="1"/>
  <c r="AM32" i="5"/>
  <c r="AL32" i="5"/>
  <c r="AE31" i="5"/>
  <c r="AN31" i="5" s="1"/>
  <c r="AM31" i="5"/>
  <c r="AL31" i="5"/>
  <c r="AF31" i="5"/>
  <c r="AE30" i="5"/>
  <c r="AN30" i="5" s="1"/>
  <c r="AM30" i="5"/>
  <c r="AL30" i="5"/>
  <c r="AF30" i="5"/>
  <c r="AE29" i="5"/>
  <c r="AN29" i="5"/>
  <c r="AM29" i="5"/>
  <c r="AL29" i="5"/>
  <c r="AF29" i="5"/>
  <c r="AE28" i="5"/>
  <c r="AN28" i="5" s="1"/>
  <c r="AM28" i="5"/>
  <c r="AL28" i="5"/>
  <c r="AE27" i="5"/>
  <c r="AM27" i="5"/>
  <c r="AL27" i="5"/>
  <c r="AE26" i="5"/>
  <c r="AM26" i="5"/>
  <c r="AL26" i="5"/>
  <c r="AE25" i="5"/>
  <c r="AM25" i="5"/>
  <c r="AL25" i="5"/>
  <c r="AE24" i="5"/>
  <c r="AN24" i="5" s="1"/>
  <c r="AM24" i="5"/>
  <c r="AL24" i="5"/>
  <c r="AE23" i="5"/>
  <c r="AN23" i="5" s="1"/>
  <c r="AM23" i="5"/>
  <c r="AL23" i="5"/>
  <c r="AE22" i="5"/>
  <c r="AN22" i="5" s="1"/>
  <c r="AM22" i="5"/>
  <c r="AL22" i="5"/>
  <c r="AF22" i="5"/>
  <c r="AE21" i="5"/>
  <c r="AN21" i="5" s="1"/>
  <c r="AM21" i="5"/>
  <c r="AL21" i="5"/>
  <c r="AF21" i="5"/>
  <c r="AE20" i="5"/>
  <c r="AN20" i="5" s="1"/>
  <c r="AM20" i="5"/>
  <c r="AL20" i="5"/>
  <c r="AE19" i="5"/>
  <c r="AM19" i="5"/>
  <c r="AL19" i="5"/>
  <c r="AE18" i="5"/>
  <c r="AN18" i="5" s="1"/>
  <c r="AM18" i="5"/>
  <c r="AL18" i="5"/>
  <c r="AF18" i="5"/>
  <c r="AE17" i="5"/>
  <c r="AN17" i="5" s="1"/>
  <c r="AM17" i="5"/>
  <c r="AL17" i="5"/>
  <c r="AF17" i="5"/>
  <c r="AE16" i="5"/>
  <c r="AN16" i="5" s="1"/>
  <c r="AM16" i="5"/>
  <c r="AL16" i="5"/>
  <c r="AE15" i="5"/>
  <c r="AM15" i="5"/>
  <c r="AL15" i="5"/>
  <c r="AE14" i="5"/>
  <c r="AM14" i="5"/>
  <c r="AL14" i="5"/>
  <c r="AE13" i="5"/>
  <c r="AN13" i="5" s="1"/>
  <c r="AM13" i="5"/>
  <c r="AL13" i="5"/>
  <c r="AE12" i="5"/>
  <c r="AN12" i="5" s="1"/>
  <c r="AM12" i="5"/>
  <c r="AL12" i="5"/>
  <c r="AE11" i="5"/>
  <c r="AM11" i="5"/>
  <c r="AL11" i="5"/>
  <c r="AE10" i="5"/>
  <c r="AN10" i="5" s="1"/>
  <c r="AM10" i="5"/>
  <c r="AL10" i="5"/>
  <c r="AF10" i="5"/>
  <c r="AE9" i="5"/>
  <c r="AN9" i="5" s="1"/>
  <c r="AM9" i="5"/>
  <c r="AL9" i="5"/>
  <c r="AF9" i="5"/>
  <c r="AE8" i="5"/>
  <c r="AN8" i="5"/>
  <c r="AM8" i="5"/>
  <c r="AL8" i="5"/>
  <c r="AE7" i="5"/>
  <c r="AN7" i="5"/>
  <c r="AM7" i="5"/>
  <c r="AL7" i="5"/>
  <c r="AF7" i="5"/>
  <c r="AE6" i="5"/>
  <c r="AF6" i="5" s="1"/>
  <c r="AM6" i="5"/>
  <c r="AL6" i="5"/>
  <c r="AE5" i="5"/>
  <c r="AM5" i="5"/>
  <c r="AL5" i="5"/>
  <c r="AB3" i="5"/>
  <c r="AA3" i="5"/>
  <c r="Z3" i="5"/>
  <c r="Y3" i="5"/>
  <c r="X3" i="5"/>
  <c r="W3" i="5"/>
  <c r="V3" i="5"/>
  <c r="U3" i="5"/>
  <c r="T3" i="5"/>
  <c r="S3" i="5"/>
  <c r="R3" i="5"/>
  <c r="Q3" i="5"/>
  <c r="P3" i="5"/>
  <c r="M3" i="5"/>
  <c r="C3" i="5"/>
  <c r="B3" i="5"/>
  <c r="AB2" i="5"/>
  <c r="AA2" i="5"/>
  <c r="Z2" i="5"/>
  <c r="Y2" i="5"/>
  <c r="X2" i="5"/>
  <c r="W2" i="5"/>
  <c r="V2" i="5"/>
  <c r="U2" i="5"/>
  <c r="T2" i="5"/>
  <c r="S2" i="5"/>
  <c r="R2" i="5"/>
  <c r="Q2" i="5"/>
  <c r="P2" i="5"/>
  <c r="K2" i="5"/>
  <c r="AD1" i="5"/>
  <c r="O1" i="5"/>
  <c r="AE504" i="4"/>
  <c r="AN504" i="4" s="1"/>
  <c r="AM504" i="4"/>
  <c r="AL504" i="4"/>
  <c r="AE503" i="4"/>
  <c r="AM503" i="4"/>
  <c r="AL503" i="4"/>
  <c r="AE502" i="4"/>
  <c r="AN502" i="4" s="1"/>
  <c r="AM502" i="4"/>
  <c r="AL502" i="4"/>
  <c r="AE501" i="4"/>
  <c r="AN501" i="4" s="1"/>
  <c r="AM501" i="4"/>
  <c r="AL501" i="4"/>
  <c r="AF501" i="4"/>
  <c r="AE500" i="4"/>
  <c r="AN500" i="4" s="1"/>
  <c r="AM500" i="4"/>
  <c r="AL500" i="4"/>
  <c r="AF500" i="4"/>
  <c r="AE499" i="4"/>
  <c r="AN499" i="4"/>
  <c r="AM499" i="4"/>
  <c r="AL499" i="4"/>
  <c r="AF499" i="4"/>
  <c r="AE498" i="4"/>
  <c r="AN498" i="4" s="1"/>
  <c r="AM498" i="4"/>
  <c r="AL498" i="4"/>
  <c r="AE497" i="4"/>
  <c r="AN497" i="4" s="1"/>
  <c r="AM497" i="4"/>
  <c r="AL497" i="4"/>
  <c r="AF497" i="4"/>
  <c r="AE496" i="4"/>
  <c r="AN496" i="4" s="1"/>
  <c r="AM496" i="4"/>
  <c r="AL496" i="4"/>
  <c r="AF496" i="4"/>
  <c r="AE495" i="4"/>
  <c r="AN495" i="4" s="1"/>
  <c r="AM495" i="4"/>
  <c r="AL495" i="4"/>
  <c r="AF495" i="4"/>
  <c r="AE494" i="4"/>
  <c r="AN494" i="4"/>
  <c r="AM494" i="4"/>
  <c r="AL494" i="4"/>
  <c r="AE493" i="4"/>
  <c r="AN493" i="4"/>
  <c r="AM493" i="4"/>
  <c r="AL493" i="4"/>
  <c r="AF493" i="4"/>
  <c r="AE492" i="4"/>
  <c r="AM492" i="4"/>
  <c r="AL492" i="4"/>
  <c r="AE491" i="4"/>
  <c r="AN491" i="4" s="1"/>
  <c r="AM491" i="4"/>
  <c r="AL491" i="4"/>
  <c r="AF491" i="4"/>
  <c r="AE490" i="4"/>
  <c r="AN490" i="4" s="1"/>
  <c r="AM490" i="4"/>
  <c r="AL490" i="4"/>
  <c r="AE489" i="4"/>
  <c r="AM489" i="4"/>
  <c r="AL489" i="4"/>
  <c r="AE488" i="4"/>
  <c r="AN488" i="4" s="1"/>
  <c r="AM488" i="4"/>
  <c r="AL488" i="4"/>
  <c r="AE487" i="4"/>
  <c r="AM487" i="4"/>
  <c r="AL487" i="4"/>
  <c r="AE486" i="4"/>
  <c r="AN486" i="4" s="1"/>
  <c r="AM486" i="4"/>
  <c r="AL486" i="4"/>
  <c r="AE485" i="4"/>
  <c r="AN485" i="4" s="1"/>
  <c r="AM485" i="4"/>
  <c r="AL485" i="4"/>
  <c r="AF485" i="4"/>
  <c r="AE484" i="4"/>
  <c r="AN484" i="4" s="1"/>
  <c r="AM484" i="4"/>
  <c r="AL484" i="4"/>
  <c r="AF484" i="4"/>
  <c r="AE483" i="4"/>
  <c r="AN483" i="4"/>
  <c r="AM483" i="4"/>
  <c r="AL483" i="4"/>
  <c r="AF483" i="4"/>
  <c r="AE482" i="4"/>
  <c r="AN482" i="4" s="1"/>
  <c r="AM482" i="4"/>
  <c r="AL482" i="4"/>
  <c r="AE481" i="4"/>
  <c r="AN481" i="4" s="1"/>
  <c r="AM481" i="4"/>
  <c r="AL481" i="4"/>
  <c r="AF481" i="4"/>
  <c r="AE480" i="4"/>
  <c r="AN480" i="4" s="1"/>
  <c r="AM480" i="4"/>
  <c r="AL480" i="4"/>
  <c r="AF480" i="4"/>
  <c r="AE479" i="4"/>
  <c r="AN479" i="4" s="1"/>
  <c r="AM479" i="4"/>
  <c r="AL479" i="4"/>
  <c r="AF479" i="4"/>
  <c r="AE478" i="4"/>
  <c r="AN478" i="4"/>
  <c r="AM478" i="4"/>
  <c r="AL478" i="4"/>
  <c r="AE477" i="4"/>
  <c r="AN477" i="4"/>
  <c r="AM477" i="4"/>
  <c r="AL477" i="4"/>
  <c r="AF477" i="4"/>
  <c r="AE476" i="4"/>
  <c r="AM476" i="4"/>
  <c r="AL476" i="4"/>
  <c r="AE475" i="4"/>
  <c r="AN475" i="4" s="1"/>
  <c r="AM475" i="4"/>
  <c r="AL475" i="4"/>
  <c r="AF475" i="4"/>
  <c r="AE474" i="4"/>
  <c r="AN474" i="4" s="1"/>
  <c r="AM474" i="4"/>
  <c r="AL474" i="4"/>
  <c r="AE473" i="4"/>
  <c r="AM473" i="4"/>
  <c r="AL473" i="4"/>
  <c r="AE472" i="4"/>
  <c r="AN472" i="4" s="1"/>
  <c r="AM472" i="4"/>
  <c r="AL472" i="4"/>
  <c r="AE471" i="4"/>
  <c r="AM471" i="4"/>
  <c r="AL471" i="4"/>
  <c r="AE470" i="4"/>
  <c r="AN470" i="4" s="1"/>
  <c r="AM470" i="4"/>
  <c r="AL470" i="4"/>
  <c r="AE469" i="4"/>
  <c r="AN469" i="4" s="1"/>
  <c r="AM469" i="4"/>
  <c r="AL469" i="4"/>
  <c r="AF469" i="4"/>
  <c r="AE468" i="4"/>
  <c r="AN468" i="4" s="1"/>
  <c r="AM468" i="4"/>
  <c r="AL468" i="4"/>
  <c r="AF468" i="4"/>
  <c r="AE467" i="4"/>
  <c r="AN467" i="4"/>
  <c r="AM467" i="4"/>
  <c r="AL467" i="4"/>
  <c r="AF467" i="4"/>
  <c r="AE466" i="4"/>
  <c r="AN466" i="4" s="1"/>
  <c r="AM466" i="4"/>
  <c r="AL466" i="4"/>
  <c r="AE465" i="4"/>
  <c r="AN465" i="4" s="1"/>
  <c r="AM465" i="4"/>
  <c r="AL465" i="4"/>
  <c r="AF465" i="4"/>
  <c r="AE464" i="4"/>
  <c r="AN464" i="4" s="1"/>
  <c r="AM464" i="4"/>
  <c r="AL464" i="4"/>
  <c r="AF464" i="4"/>
  <c r="AE463" i="4"/>
  <c r="AN463" i="4" s="1"/>
  <c r="AM463" i="4"/>
  <c r="AL463" i="4"/>
  <c r="AF463" i="4"/>
  <c r="AE462" i="4"/>
  <c r="AN462" i="4"/>
  <c r="AM462" i="4"/>
  <c r="AL462" i="4"/>
  <c r="AE461" i="4"/>
  <c r="AN461" i="4"/>
  <c r="AM461" i="4"/>
  <c r="AL461" i="4"/>
  <c r="AF461" i="4"/>
  <c r="AE460" i="4"/>
  <c r="AM460" i="4"/>
  <c r="AL460" i="4"/>
  <c r="AE459" i="4"/>
  <c r="AN459" i="4" s="1"/>
  <c r="AM459" i="4"/>
  <c r="AL459" i="4"/>
  <c r="AF459" i="4"/>
  <c r="AE458" i="4"/>
  <c r="AN458" i="4" s="1"/>
  <c r="AM458" i="4"/>
  <c r="AL458" i="4"/>
  <c r="AE457" i="4"/>
  <c r="AM457" i="4"/>
  <c r="AL457" i="4"/>
  <c r="AE456" i="4"/>
  <c r="AN456" i="4" s="1"/>
  <c r="AM456" i="4"/>
  <c r="AL456" i="4"/>
  <c r="AE455" i="4"/>
  <c r="AM455" i="4"/>
  <c r="AL455" i="4"/>
  <c r="AE454" i="4"/>
  <c r="AN454" i="4" s="1"/>
  <c r="AM454" i="4"/>
  <c r="AL454" i="4"/>
  <c r="AE453" i="4"/>
  <c r="AN453" i="4" s="1"/>
  <c r="AM453" i="4"/>
  <c r="AL453" i="4"/>
  <c r="AF453" i="4"/>
  <c r="AE452" i="4"/>
  <c r="AN452" i="4" s="1"/>
  <c r="AM452" i="4"/>
  <c r="AL452" i="4"/>
  <c r="AF452" i="4"/>
  <c r="AE451" i="4"/>
  <c r="AN451" i="4"/>
  <c r="AM451" i="4"/>
  <c r="AL451" i="4"/>
  <c r="AF451" i="4"/>
  <c r="AE450" i="4"/>
  <c r="AN450" i="4" s="1"/>
  <c r="AM450" i="4"/>
  <c r="AL450" i="4"/>
  <c r="AE449" i="4"/>
  <c r="AN449" i="4" s="1"/>
  <c r="AM449" i="4"/>
  <c r="AL449" i="4"/>
  <c r="AF449" i="4"/>
  <c r="AE448" i="4"/>
  <c r="AN448" i="4" s="1"/>
  <c r="AM448" i="4"/>
  <c r="AL448" i="4"/>
  <c r="AF448" i="4"/>
  <c r="AE447" i="4"/>
  <c r="AN447" i="4" s="1"/>
  <c r="AM447" i="4"/>
  <c r="AL447" i="4"/>
  <c r="AF447" i="4"/>
  <c r="AE446" i="4"/>
  <c r="AN446" i="4"/>
  <c r="AM446" i="4"/>
  <c r="AL446" i="4"/>
  <c r="AE445" i="4"/>
  <c r="AN445" i="4"/>
  <c r="AM445" i="4"/>
  <c r="AL445" i="4"/>
  <c r="AF445" i="4"/>
  <c r="AE444" i="4"/>
  <c r="AM444" i="4"/>
  <c r="AL444" i="4"/>
  <c r="AE443" i="4"/>
  <c r="AN443" i="4" s="1"/>
  <c r="AM443" i="4"/>
  <c r="AL443" i="4"/>
  <c r="AF443" i="4"/>
  <c r="AE442" i="4"/>
  <c r="AN442" i="4" s="1"/>
  <c r="AM442" i="4"/>
  <c r="AL442" i="4"/>
  <c r="AE441" i="4"/>
  <c r="AM441" i="4"/>
  <c r="AL441" i="4"/>
  <c r="AE440" i="4"/>
  <c r="AN440" i="4" s="1"/>
  <c r="AM440" i="4"/>
  <c r="AL440" i="4"/>
  <c r="AE439" i="4"/>
  <c r="AM439" i="4"/>
  <c r="AL439" i="4"/>
  <c r="AE438" i="4"/>
  <c r="AN438" i="4" s="1"/>
  <c r="AM438" i="4"/>
  <c r="AL438" i="4"/>
  <c r="AE437" i="4"/>
  <c r="AN437" i="4" s="1"/>
  <c r="AM437" i="4"/>
  <c r="AL437" i="4"/>
  <c r="AF437" i="4"/>
  <c r="AE436" i="4"/>
  <c r="AN436" i="4" s="1"/>
  <c r="AM436" i="4"/>
  <c r="AL436" i="4"/>
  <c r="AF436" i="4"/>
  <c r="AE435" i="4"/>
  <c r="AN435" i="4"/>
  <c r="AM435" i="4"/>
  <c r="AL435" i="4"/>
  <c r="AF435" i="4"/>
  <c r="AE434" i="4"/>
  <c r="AN434" i="4" s="1"/>
  <c r="AM434" i="4"/>
  <c r="AL434" i="4"/>
  <c r="AE433" i="4"/>
  <c r="AN433" i="4" s="1"/>
  <c r="AM433" i="4"/>
  <c r="AL433" i="4"/>
  <c r="AF433" i="4"/>
  <c r="AE432" i="4"/>
  <c r="AN432" i="4" s="1"/>
  <c r="AM432" i="4"/>
  <c r="AL432" i="4"/>
  <c r="AF432" i="4"/>
  <c r="AE431" i="4"/>
  <c r="AN431" i="4" s="1"/>
  <c r="AM431" i="4"/>
  <c r="AL431" i="4"/>
  <c r="AF431" i="4"/>
  <c r="AE430" i="4"/>
  <c r="AN430" i="4"/>
  <c r="AM430" i="4"/>
  <c r="AL430" i="4"/>
  <c r="AE429" i="4"/>
  <c r="AN429" i="4"/>
  <c r="AM429" i="4"/>
  <c r="AL429" i="4"/>
  <c r="AF429" i="4"/>
  <c r="AE428" i="4"/>
  <c r="AM428" i="4"/>
  <c r="AL428" i="4"/>
  <c r="AE427" i="4"/>
  <c r="AN427" i="4" s="1"/>
  <c r="AM427" i="4"/>
  <c r="AL427" i="4"/>
  <c r="AF427" i="4"/>
  <c r="AE426" i="4"/>
  <c r="AN426" i="4" s="1"/>
  <c r="AM426" i="4"/>
  <c r="AL426" i="4"/>
  <c r="AE425" i="4"/>
  <c r="AM425" i="4"/>
  <c r="AL425" i="4"/>
  <c r="AE424" i="4"/>
  <c r="AN424" i="4" s="1"/>
  <c r="AM424" i="4"/>
  <c r="AL424" i="4"/>
  <c r="AF424" i="4"/>
  <c r="AE423" i="4"/>
  <c r="AM423" i="4"/>
  <c r="AL423" i="4"/>
  <c r="AE422" i="4"/>
  <c r="AN422" i="4" s="1"/>
  <c r="AM422" i="4"/>
  <c r="AL422" i="4"/>
  <c r="AE421" i="4"/>
  <c r="AN421" i="4" s="1"/>
  <c r="AM421" i="4"/>
  <c r="AL421" i="4"/>
  <c r="AF421" i="4"/>
  <c r="AE420" i="4"/>
  <c r="AN420" i="4" s="1"/>
  <c r="AM420" i="4"/>
  <c r="AL420" i="4"/>
  <c r="AF420" i="4"/>
  <c r="AE419" i="4"/>
  <c r="AN419" i="4"/>
  <c r="AM419" i="4"/>
  <c r="AL419" i="4"/>
  <c r="AF419" i="4"/>
  <c r="AE418" i="4"/>
  <c r="AN418" i="4" s="1"/>
  <c r="AM418" i="4"/>
  <c r="AL418" i="4"/>
  <c r="AE417" i="4"/>
  <c r="AN417" i="4" s="1"/>
  <c r="AM417" i="4"/>
  <c r="AL417" i="4"/>
  <c r="AF417" i="4"/>
  <c r="AE416" i="4"/>
  <c r="AN416" i="4" s="1"/>
  <c r="AM416" i="4"/>
  <c r="AL416" i="4"/>
  <c r="AF416" i="4"/>
  <c r="AE415" i="4"/>
  <c r="AN415" i="4" s="1"/>
  <c r="AM415" i="4"/>
  <c r="AL415" i="4"/>
  <c r="AF415" i="4"/>
  <c r="AE414" i="4"/>
  <c r="AN414" i="4"/>
  <c r="AM414" i="4"/>
  <c r="AL414" i="4"/>
  <c r="AE413" i="4"/>
  <c r="AN413" i="4"/>
  <c r="AM413" i="4"/>
  <c r="AL413" i="4"/>
  <c r="AF413" i="4"/>
  <c r="AE412" i="4"/>
  <c r="AM412" i="4"/>
  <c r="AL412" i="4"/>
  <c r="AE411" i="4"/>
  <c r="AN411" i="4" s="1"/>
  <c r="AM411" i="4"/>
  <c r="AL411" i="4"/>
  <c r="AF411" i="4"/>
  <c r="AE410" i="4"/>
  <c r="AN410" i="4" s="1"/>
  <c r="AM410" i="4"/>
  <c r="AL410" i="4"/>
  <c r="AE409" i="4"/>
  <c r="AM409" i="4"/>
  <c r="AL409" i="4"/>
  <c r="AE408" i="4"/>
  <c r="AN408" i="4" s="1"/>
  <c r="AM408" i="4"/>
  <c r="AL408" i="4"/>
  <c r="AF408" i="4"/>
  <c r="AE407" i="4"/>
  <c r="AM407" i="4"/>
  <c r="AL407" i="4"/>
  <c r="AE406" i="4"/>
  <c r="AN406" i="4" s="1"/>
  <c r="AM406" i="4"/>
  <c r="AL406" i="4"/>
  <c r="AE405" i="4"/>
  <c r="AN405" i="4" s="1"/>
  <c r="AM405" i="4"/>
  <c r="AL405" i="4"/>
  <c r="AF405" i="4"/>
  <c r="AE404" i="4"/>
  <c r="AN404" i="4" s="1"/>
  <c r="AM404" i="4"/>
  <c r="AL404" i="4"/>
  <c r="AF404" i="4"/>
  <c r="AE403" i="4"/>
  <c r="AN403" i="4"/>
  <c r="AM403" i="4"/>
  <c r="AL403" i="4"/>
  <c r="AF403" i="4"/>
  <c r="AE402" i="4"/>
  <c r="AN402" i="4" s="1"/>
  <c r="AM402" i="4"/>
  <c r="AL402" i="4"/>
  <c r="AE401" i="4"/>
  <c r="AN401" i="4" s="1"/>
  <c r="AM401" i="4"/>
  <c r="AL401" i="4"/>
  <c r="AF401" i="4"/>
  <c r="AE400" i="4"/>
  <c r="AN400" i="4"/>
  <c r="AM400" i="4"/>
  <c r="AL400" i="4"/>
  <c r="AF400" i="4"/>
  <c r="AE399" i="4"/>
  <c r="AN399" i="4" s="1"/>
  <c r="AM399" i="4"/>
  <c r="AL399" i="4"/>
  <c r="AE398" i="4"/>
  <c r="AN398" i="4" s="1"/>
  <c r="AM398" i="4"/>
  <c r="AL398" i="4"/>
  <c r="AF398" i="4"/>
  <c r="AE397" i="4"/>
  <c r="AN397" i="4" s="1"/>
  <c r="AM397" i="4"/>
  <c r="AL397" i="4"/>
  <c r="AF397" i="4"/>
  <c r="AE396" i="4"/>
  <c r="AN396" i="4"/>
  <c r="AM396" i="4"/>
  <c r="AL396" i="4"/>
  <c r="AF396" i="4"/>
  <c r="AE395" i="4"/>
  <c r="AN395" i="4" s="1"/>
  <c r="AM395" i="4"/>
  <c r="AL395" i="4"/>
  <c r="AE394" i="4"/>
  <c r="AN394" i="4" s="1"/>
  <c r="AM394" i="4"/>
  <c r="AL394" i="4"/>
  <c r="AF394" i="4"/>
  <c r="AE393" i="4"/>
  <c r="AN393" i="4" s="1"/>
  <c r="AM393" i="4"/>
  <c r="AL393" i="4"/>
  <c r="AF393" i="4"/>
  <c r="AE392" i="4"/>
  <c r="AN392" i="4"/>
  <c r="AM392" i="4"/>
  <c r="AL392" i="4"/>
  <c r="AF392" i="4"/>
  <c r="AE391" i="4"/>
  <c r="AN391" i="4" s="1"/>
  <c r="AM391" i="4"/>
  <c r="AL391" i="4"/>
  <c r="AE390" i="4"/>
  <c r="AN390" i="4" s="1"/>
  <c r="AM390" i="4"/>
  <c r="AL390" i="4"/>
  <c r="AF390" i="4"/>
  <c r="AE389" i="4"/>
  <c r="AN389" i="4" s="1"/>
  <c r="AM389" i="4"/>
  <c r="AL389" i="4"/>
  <c r="AF389" i="4"/>
  <c r="AE388" i="4"/>
  <c r="AN388" i="4"/>
  <c r="AM388" i="4"/>
  <c r="AL388" i="4"/>
  <c r="AF388" i="4"/>
  <c r="AE387" i="4"/>
  <c r="AN387" i="4" s="1"/>
  <c r="AM387" i="4"/>
  <c r="AL387" i="4"/>
  <c r="AE386" i="4"/>
  <c r="AN386" i="4" s="1"/>
  <c r="AM386" i="4"/>
  <c r="AL386" i="4"/>
  <c r="AF386" i="4"/>
  <c r="AE385" i="4"/>
  <c r="AN385" i="4" s="1"/>
  <c r="AM385" i="4"/>
  <c r="AL385" i="4"/>
  <c r="AF385" i="4"/>
  <c r="AE384" i="4"/>
  <c r="AN384" i="4"/>
  <c r="AM384" i="4"/>
  <c r="AL384" i="4"/>
  <c r="AF384" i="4"/>
  <c r="AE383" i="4"/>
  <c r="AN383" i="4" s="1"/>
  <c r="AM383" i="4"/>
  <c r="AL383" i="4"/>
  <c r="AE382" i="4"/>
  <c r="AN382" i="4" s="1"/>
  <c r="AM382" i="4"/>
  <c r="AL382" i="4"/>
  <c r="AF382" i="4"/>
  <c r="AE381" i="4"/>
  <c r="AN381" i="4" s="1"/>
  <c r="AM381" i="4"/>
  <c r="AL381" i="4"/>
  <c r="AF381" i="4"/>
  <c r="AE380" i="4"/>
  <c r="AN380" i="4"/>
  <c r="AM380" i="4"/>
  <c r="AL380" i="4"/>
  <c r="AF380" i="4"/>
  <c r="AE379" i="4"/>
  <c r="AN379" i="4" s="1"/>
  <c r="AM379" i="4"/>
  <c r="AL379" i="4"/>
  <c r="AE378" i="4"/>
  <c r="AN378" i="4" s="1"/>
  <c r="AM378" i="4"/>
  <c r="AL378" i="4"/>
  <c r="AF378" i="4"/>
  <c r="AE377" i="4"/>
  <c r="AN377" i="4" s="1"/>
  <c r="AM377" i="4"/>
  <c r="AL377" i="4"/>
  <c r="AF377" i="4"/>
  <c r="AE376" i="4"/>
  <c r="AN376" i="4"/>
  <c r="AM376" i="4"/>
  <c r="AL376" i="4"/>
  <c r="AF376" i="4"/>
  <c r="AE375" i="4"/>
  <c r="AN375" i="4" s="1"/>
  <c r="AM375" i="4"/>
  <c r="AL375" i="4"/>
  <c r="AE374" i="4"/>
  <c r="AN374" i="4" s="1"/>
  <c r="AM374" i="4"/>
  <c r="AL374" i="4"/>
  <c r="AF374" i="4"/>
  <c r="AE373" i="4"/>
  <c r="AN373" i="4" s="1"/>
  <c r="AM373" i="4"/>
  <c r="AL373" i="4"/>
  <c r="AF373" i="4"/>
  <c r="AE372" i="4"/>
  <c r="AN372" i="4"/>
  <c r="AM372" i="4"/>
  <c r="AL372" i="4"/>
  <c r="AF372" i="4"/>
  <c r="AE371" i="4"/>
  <c r="AN371" i="4" s="1"/>
  <c r="AM371" i="4"/>
  <c r="AL371" i="4"/>
  <c r="AE370" i="4"/>
  <c r="AN370" i="4" s="1"/>
  <c r="AM370" i="4"/>
  <c r="AL370" i="4"/>
  <c r="AF370" i="4"/>
  <c r="AE369" i="4"/>
  <c r="AN369" i="4" s="1"/>
  <c r="AM369" i="4"/>
  <c r="AL369" i="4"/>
  <c r="AF369" i="4"/>
  <c r="AE368" i="4"/>
  <c r="AN368" i="4"/>
  <c r="AM368" i="4"/>
  <c r="AL368" i="4"/>
  <c r="AF368" i="4"/>
  <c r="AE367" i="4"/>
  <c r="AN367" i="4" s="1"/>
  <c r="AM367" i="4"/>
  <c r="AL367" i="4"/>
  <c r="AE366" i="4"/>
  <c r="AN366" i="4" s="1"/>
  <c r="AM366" i="4"/>
  <c r="AL366" i="4"/>
  <c r="AF366" i="4"/>
  <c r="AE365" i="4"/>
  <c r="AN365" i="4" s="1"/>
  <c r="AM365" i="4"/>
  <c r="AL365" i="4"/>
  <c r="AF365" i="4"/>
  <c r="AE364" i="4"/>
  <c r="AN364" i="4"/>
  <c r="AM364" i="4"/>
  <c r="AL364" i="4"/>
  <c r="AF364" i="4"/>
  <c r="AE363" i="4"/>
  <c r="AN363" i="4" s="1"/>
  <c r="AM363" i="4"/>
  <c r="AL363" i="4"/>
  <c r="AE362" i="4"/>
  <c r="AN362" i="4" s="1"/>
  <c r="AM362" i="4"/>
  <c r="AL362" i="4"/>
  <c r="AF362" i="4"/>
  <c r="AE361" i="4"/>
  <c r="AN361" i="4" s="1"/>
  <c r="AM361" i="4"/>
  <c r="AL361" i="4"/>
  <c r="AF361" i="4"/>
  <c r="AE360" i="4"/>
  <c r="AN360" i="4"/>
  <c r="AM360" i="4"/>
  <c r="AL360" i="4"/>
  <c r="AF360" i="4"/>
  <c r="AE359" i="4"/>
  <c r="AN359" i="4" s="1"/>
  <c r="AM359" i="4"/>
  <c r="AL359" i="4"/>
  <c r="AE358" i="4"/>
  <c r="AN358" i="4" s="1"/>
  <c r="AM358" i="4"/>
  <c r="AL358" i="4"/>
  <c r="AF358" i="4"/>
  <c r="AE357" i="4"/>
  <c r="AN357" i="4" s="1"/>
  <c r="AM357" i="4"/>
  <c r="AL357" i="4"/>
  <c r="AF357" i="4"/>
  <c r="AE356" i="4"/>
  <c r="AN356" i="4"/>
  <c r="AM356" i="4"/>
  <c r="AL356" i="4"/>
  <c r="AF356" i="4"/>
  <c r="AE355" i="4"/>
  <c r="AN355" i="4" s="1"/>
  <c r="AM355" i="4"/>
  <c r="AL355" i="4"/>
  <c r="AE354" i="4"/>
  <c r="AN354" i="4" s="1"/>
  <c r="AM354" i="4"/>
  <c r="AL354" i="4"/>
  <c r="AF354" i="4"/>
  <c r="AE353" i="4"/>
  <c r="AN353" i="4" s="1"/>
  <c r="AM353" i="4"/>
  <c r="AL353" i="4"/>
  <c r="AF353" i="4"/>
  <c r="AE352" i="4"/>
  <c r="AN352" i="4"/>
  <c r="AM352" i="4"/>
  <c r="AL352" i="4"/>
  <c r="AF352" i="4"/>
  <c r="AE351" i="4"/>
  <c r="AN351" i="4" s="1"/>
  <c r="AM351" i="4"/>
  <c r="AL351" i="4"/>
  <c r="AE350" i="4"/>
  <c r="AN350" i="4" s="1"/>
  <c r="AM350" i="4"/>
  <c r="AL350" i="4"/>
  <c r="AF350" i="4"/>
  <c r="AE349" i="4"/>
  <c r="AN349" i="4" s="1"/>
  <c r="AM349" i="4"/>
  <c r="AL349" i="4"/>
  <c r="AF349" i="4"/>
  <c r="AE348" i="4"/>
  <c r="AN348" i="4"/>
  <c r="AM348" i="4"/>
  <c r="AL348" i="4"/>
  <c r="AF348" i="4"/>
  <c r="AE347" i="4"/>
  <c r="AN347" i="4" s="1"/>
  <c r="AM347" i="4"/>
  <c r="AL347" i="4"/>
  <c r="AE346" i="4"/>
  <c r="AN346" i="4" s="1"/>
  <c r="AM346" i="4"/>
  <c r="AL346" i="4"/>
  <c r="AF346" i="4"/>
  <c r="AE345" i="4"/>
  <c r="AN345" i="4" s="1"/>
  <c r="AM345" i="4"/>
  <c r="AL345" i="4"/>
  <c r="AF345" i="4"/>
  <c r="AE344" i="4"/>
  <c r="AN344" i="4"/>
  <c r="AM344" i="4"/>
  <c r="AL344" i="4"/>
  <c r="AF344" i="4"/>
  <c r="AE343" i="4"/>
  <c r="AM343" i="4"/>
  <c r="AL343" i="4"/>
  <c r="AE342" i="4"/>
  <c r="AN342" i="4" s="1"/>
  <c r="AM342" i="4"/>
  <c r="AL342" i="4"/>
  <c r="AE341" i="4"/>
  <c r="AN341" i="4" s="1"/>
  <c r="AM341" i="4"/>
  <c r="AL341" i="4"/>
  <c r="AF341" i="4"/>
  <c r="AE340" i="4"/>
  <c r="AN340" i="4"/>
  <c r="AM340" i="4"/>
  <c r="AL340" i="4"/>
  <c r="AF340" i="4"/>
  <c r="AE339" i="4"/>
  <c r="AM339" i="4"/>
  <c r="AL339" i="4"/>
  <c r="AE338" i="4"/>
  <c r="AN338" i="4" s="1"/>
  <c r="AM338" i="4"/>
  <c r="AL338" i="4"/>
  <c r="AE337" i="4"/>
  <c r="AN337" i="4" s="1"/>
  <c r="AM337" i="4"/>
  <c r="AL337" i="4"/>
  <c r="AF337" i="4"/>
  <c r="AE336" i="4"/>
  <c r="AN336" i="4"/>
  <c r="AM336" i="4"/>
  <c r="AL336" i="4"/>
  <c r="AF336" i="4"/>
  <c r="AE335" i="4"/>
  <c r="AM335" i="4"/>
  <c r="AL335" i="4"/>
  <c r="AE334" i="4"/>
  <c r="AN334" i="4" s="1"/>
  <c r="AM334" i="4"/>
  <c r="AL334" i="4"/>
  <c r="AE333" i="4"/>
  <c r="AN333" i="4" s="1"/>
  <c r="AM333" i="4"/>
  <c r="AL333" i="4"/>
  <c r="AF333" i="4"/>
  <c r="AE332" i="4"/>
  <c r="AN332" i="4"/>
  <c r="AM332" i="4"/>
  <c r="AL332" i="4"/>
  <c r="AF332" i="4"/>
  <c r="AE331" i="4"/>
  <c r="AM331" i="4"/>
  <c r="AL331" i="4"/>
  <c r="AE330" i="4"/>
  <c r="AN330" i="4" s="1"/>
  <c r="AM330" i="4"/>
  <c r="AL330" i="4"/>
  <c r="AF330" i="4"/>
  <c r="AE329" i="4"/>
  <c r="AN329" i="4" s="1"/>
  <c r="AM329" i="4"/>
  <c r="AL329" i="4"/>
  <c r="AF329" i="4"/>
  <c r="AE328" i="4"/>
  <c r="AN328" i="4"/>
  <c r="AM328" i="4"/>
  <c r="AL328" i="4"/>
  <c r="AF328" i="4"/>
  <c r="AE327" i="4"/>
  <c r="AM327" i="4"/>
  <c r="AL327" i="4"/>
  <c r="AE326" i="4"/>
  <c r="AN326" i="4" s="1"/>
  <c r="AM326" i="4"/>
  <c r="AL326" i="4"/>
  <c r="AF326" i="4"/>
  <c r="AE325" i="4"/>
  <c r="AN325" i="4" s="1"/>
  <c r="AM325" i="4"/>
  <c r="AL325" i="4"/>
  <c r="AF325" i="4"/>
  <c r="AE324" i="4"/>
  <c r="AN324" i="4"/>
  <c r="AM324" i="4"/>
  <c r="AL324" i="4"/>
  <c r="AF324" i="4"/>
  <c r="AE323" i="4"/>
  <c r="AM323" i="4"/>
  <c r="AL323" i="4"/>
  <c r="AE322" i="4"/>
  <c r="AN322" i="4" s="1"/>
  <c r="AM322" i="4"/>
  <c r="AL322" i="4"/>
  <c r="AF322" i="4"/>
  <c r="AE321" i="4"/>
  <c r="AN321" i="4" s="1"/>
  <c r="AM321" i="4"/>
  <c r="AL321" i="4"/>
  <c r="AF321" i="4"/>
  <c r="AE320" i="4"/>
  <c r="AN320" i="4"/>
  <c r="AM320" i="4"/>
  <c r="AL320" i="4"/>
  <c r="AF320" i="4"/>
  <c r="AE319" i="4"/>
  <c r="AM319" i="4"/>
  <c r="AL319" i="4"/>
  <c r="AE318" i="4"/>
  <c r="AN318" i="4"/>
  <c r="AM318" i="4"/>
  <c r="AL318" i="4"/>
  <c r="AF318" i="4"/>
  <c r="AE317" i="4"/>
  <c r="AN317" i="4" s="1"/>
  <c r="AM317" i="4"/>
  <c r="AL317" i="4"/>
  <c r="AE316" i="4"/>
  <c r="AN316" i="4" s="1"/>
  <c r="AM316" i="4"/>
  <c r="AL316" i="4"/>
  <c r="AF316" i="4"/>
  <c r="AE315" i="4"/>
  <c r="AN315" i="4" s="1"/>
  <c r="AM315" i="4"/>
  <c r="AL315" i="4"/>
  <c r="AF315" i="4"/>
  <c r="AE314" i="4"/>
  <c r="AN314" i="4"/>
  <c r="AM314" i="4"/>
  <c r="AL314" i="4"/>
  <c r="AF314" i="4"/>
  <c r="AE313" i="4"/>
  <c r="AN313" i="4" s="1"/>
  <c r="AM313" i="4"/>
  <c r="AL313" i="4"/>
  <c r="AE312" i="4"/>
  <c r="AN312" i="4" s="1"/>
  <c r="AM312" i="4"/>
  <c r="AL312" i="4"/>
  <c r="AF312" i="4"/>
  <c r="AE311" i="4"/>
  <c r="AN311" i="4" s="1"/>
  <c r="AM311" i="4"/>
  <c r="AL311" i="4"/>
  <c r="AF311" i="4"/>
  <c r="AE310" i="4"/>
  <c r="AN310" i="4"/>
  <c r="AM310" i="4"/>
  <c r="AL310" i="4"/>
  <c r="AF310" i="4"/>
  <c r="AE309" i="4"/>
  <c r="AN309" i="4" s="1"/>
  <c r="AM309" i="4"/>
  <c r="AL309" i="4"/>
  <c r="AE308" i="4"/>
  <c r="AN308" i="4" s="1"/>
  <c r="AM308" i="4"/>
  <c r="AL308" i="4"/>
  <c r="AF308" i="4"/>
  <c r="AE307" i="4"/>
  <c r="AN307" i="4" s="1"/>
  <c r="AM307" i="4"/>
  <c r="AL307" i="4"/>
  <c r="AF307" i="4"/>
  <c r="AE306" i="4"/>
  <c r="AN306" i="4"/>
  <c r="AM306" i="4"/>
  <c r="AL306" i="4"/>
  <c r="AF306" i="4"/>
  <c r="AE305" i="4"/>
  <c r="AN305" i="4" s="1"/>
  <c r="AM305" i="4"/>
  <c r="AL305" i="4"/>
  <c r="AE304" i="4"/>
  <c r="AN304" i="4" s="1"/>
  <c r="AM304" i="4"/>
  <c r="AL304" i="4"/>
  <c r="AF304" i="4"/>
  <c r="AE303" i="4"/>
  <c r="AN303" i="4" s="1"/>
  <c r="AM303" i="4"/>
  <c r="AL303" i="4"/>
  <c r="AF303" i="4"/>
  <c r="AE302" i="4"/>
  <c r="AN302" i="4"/>
  <c r="AM302" i="4"/>
  <c r="AL302" i="4"/>
  <c r="AF302" i="4"/>
  <c r="AE301" i="4"/>
  <c r="AN301" i="4" s="1"/>
  <c r="AM301" i="4"/>
  <c r="AL301" i="4"/>
  <c r="AE300" i="4"/>
  <c r="AN300" i="4" s="1"/>
  <c r="AM300" i="4"/>
  <c r="AL300" i="4"/>
  <c r="AF300" i="4"/>
  <c r="AE299" i="4"/>
  <c r="AN299" i="4" s="1"/>
  <c r="AM299" i="4"/>
  <c r="AL299" i="4"/>
  <c r="AF299" i="4"/>
  <c r="AE298" i="4"/>
  <c r="AN298" i="4"/>
  <c r="AM298" i="4"/>
  <c r="AL298" i="4"/>
  <c r="AF298" i="4"/>
  <c r="AE297" i="4"/>
  <c r="AN297" i="4" s="1"/>
  <c r="AM297" i="4"/>
  <c r="AL297" i="4"/>
  <c r="AE296" i="4"/>
  <c r="AN296" i="4" s="1"/>
  <c r="AM296" i="4"/>
  <c r="AL296" i="4"/>
  <c r="AF296" i="4"/>
  <c r="AE295" i="4"/>
  <c r="AN295" i="4" s="1"/>
  <c r="AM295" i="4"/>
  <c r="AL295" i="4"/>
  <c r="AF295" i="4"/>
  <c r="AE294" i="4"/>
  <c r="AN294" i="4"/>
  <c r="AM294" i="4"/>
  <c r="AL294" i="4"/>
  <c r="AF294" i="4"/>
  <c r="AE293" i="4"/>
  <c r="AN293" i="4" s="1"/>
  <c r="AM293" i="4"/>
  <c r="AL293" i="4"/>
  <c r="AE292" i="4"/>
  <c r="AN292" i="4" s="1"/>
  <c r="AM292" i="4"/>
  <c r="AL292" i="4"/>
  <c r="AF292" i="4"/>
  <c r="AE291" i="4"/>
  <c r="AN291" i="4" s="1"/>
  <c r="AM291" i="4"/>
  <c r="AL291" i="4"/>
  <c r="AF291" i="4"/>
  <c r="AE290" i="4"/>
  <c r="AN290" i="4"/>
  <c r="AM290" i="4"/>
  <c r="AL290" i="4"/>
  <c r="AF290" i="4"/>
  <c r="AE289" i="4"/>
  <c r="AN289" i="4" s="1"/>
  <c r="AM289" i="4"/>
  <c r="AL289" i="4"/>
  <c r="AE288" i="4"/>
  <c r="AN288" i="4" s="1"/>
  <c r="AM288" i="4"/>
  <c r="AL288" i="4"/>
  <c r="AF288" i="4"/>
  <c r="AE287" i="4"/>
  <c r="AN287" i="4" s="1"/>
  <c r="AM287" i="4"/>
  <c r="AL287" i="4"/>
  <c r="AF287" i="4"/>
  <c r="AE286" i="4"/>
  <c r="AN286" i="4"/>
  <c r="AM286" i="4"/>
  <c r="AL286" i="4"/>
  <c r="AF286" i="4"/>
  <c r="AE285" i="4"/>
  <c r="AN285" i="4" s="1"/>
  <c r="AM285" i="4"/>
  <c r="AL285" i="4"/>
  <c r="AE284" i="4"/>
  <c r="AN284" i="4" s="1"/>
  <c r="AM284" i="4"/>
  <c r="AL284" i="4"/>
  <c r="AF284" i="4"/>
  <c r="AE283" i="4"/>
  <c r="AN283" i="4" s="1"/>
  <c r="AM283" i="4"/>
  <c r="AL283" i="4"/>
  <c r="AF283" i="4"/>
  <c r="AE282" i="4"/>
  <c r="AN282" i="4"/>
  <c r="AM282" i="4"/>
  <c r="AL282" i="4"/>
  <c r="AF282" i="4"/>
  <c r="AE281" i="4"/>
  <c r="AN281" i="4" s="1"/>
  <c r="AM281" i="4"/>
  <c r="AL281" i="4"/>
  <c r="AE280" i="4"/>
  <c r="AN280" i="4" s="1"/>
  <c r="AM280" i="4"/>
  <c r="AL280" i="4"/>
  <c r="AF280" i="4"/>
  <c r="AE279" i="4"/>
  <c r="AN279" i="4" s="1"/>
  <c r="AM279" i="4"/>
  <c r="AL279" i="4"/>
  <c r="AF279" i="4"/>
  <c r="AE278" i="4"/>
  <c r="AN278" i="4"/>
  <c r="AM278" i="4"/>
  <c r="AL278" i="4"/>
  <c r="AF278" i="4"/>
  <c r="AE277" i="4"/>
  <c r="AN277" i="4" s="1"/>
  <c r="AM277" i="4"/>
  <c r="AL277" i="4"/>
  <c r="AE276" i="4"/>
  <c r="AN276" i="4" s="1"/>
  <c r="AM276" i="4"/>
  <c r="AL276" i="4"/>
  <c r="AF276" i="4"/>
  <c r="AE275" i="4"/>
  <c r="AN275" i="4" s="1"/>
  <c r="AM275" i="4"/>
  <c r="AL275" i="4"/>
  <c r="AF275" i="4"/>
  <c r="AE274" i="4"/>
  <c r="AN274" i="4"/>
  <c r="AM274" i="4"/>
  <c r="AL274" i="4"/>
  <c r="AF274" i="4"/>
  <c r="AE273" i="4"/>
  <c r="AN273" i="4" s="1"/>
  <c r="AM273" i="4"/>
  <c r="AL273" i="4"/>
  <c r="AE272" i="4"/>
  <c r="AN272" i="4" s="1"/>
  <c r="AM272" i="4"/>
  <c r="AL272" i="4"/>
  <c r="AF272" i="4"/>
  <c r="AE271" i="4"/>
  <c r="AN271" i="4" s="1"/>
  <c r="AM271" i="4"/>
  <c r="AL271" i="4"/>
  <c r="AF271" i="4"/>
  <c r="AE270" i="4"/>
  <c r="AN270" i="4"/>
  <c r="AM270" i="4"/>
  <c r="AL270" i="4"/>
  <c r="AF270" i="4"/>
  <c r="AE269" i="4"/>
  <c r="AN269" i="4" s="1"/>
  <c r="AM269" i="4"/>
  <c r="AL269" i="4"/>
  <c r="AE268" i="4"/>
  <c r="AN268" i="4" s="1"/>
  <c r="AM268" i="4"/>
  <c r="AL268" i="4"/>
  <c r="AF268" i="4"/>
  <c r="AE267" i="4"/>
  <c r="AN267" i="4" s="1"/>
  <c r="AM267" i="4"/>
  <c r="AL267" i="4"/>
  <c r="AF267" i="4"/>
  <c r="AE266" i="4"/>
  <c r="AN266" i="4"/>
  <c r="AM266" i="4"/>
  <c r="AL266" i="4"/>
  <c r="AF266" i="4"/>
  <c r="AE265" i="4"/>
  <c r="AN265" i="4" s="1"/>
  <c r="AM265" i="4"/>
  <c r="AL265" i="4"/>
  <c r="AE264" i="4"/>
  <c r="AN264" i="4" s="1"/>
  <c r="AM264" i="4"/>
  <c r="AL264" i="4"/>
  <c r="AF264" i="4"/>
  <c r="AE263" i="4"/>
  <c r="AN263" i="4" s="1"/>
  <c r="AM263" i="4"/>
  <c r="AL263" i="4"/>
  <c r="AF263" i="4"/>
  <c r="AE262" i="4"/>
  <c r="AN262" i="4"/>
  <c r="AM262" i="4"/>
  <c r="AL262" i="4"/>
  <c r="AF262" i="4"/>
  <c r="AE261" i="4"/>
  <c r="AN261" i="4" s="1"/>
  <c r="AM261" i="4"/>
  <c r="AL261" i="4"/>
  <c r="AE260" i="4"/>
  <c r="AN260" i="4" s="1"/>
  <c r="AM260" i="4"/>
  <c r="AL260" i="4"/>
  <c r="AF260" i="4"/>
  <c r="AE259" i="4"/>
  <c r="AN259" i="4" s="1"/>
  <c r="AM259" i="4"/>
  <c r="AL259" i="4"/>
  <c r="AF259" i="4"/>
  <c r="AE258" i="4"/>
  <c r="AN258" i="4"/>
  <c r="AM258" i="4"/>
  <c r="AL258" i="4"/>
  <c r="AF258" i="4"/>
  <c r="AE257" i="4"/>
  <c r="AN257" i="4" s="1"/>
  <c r="AM257" i="4"/>
  <c r="AL257" i="4"/>
  <c r="AE256" i="4"/>
  <c r="AN256" i="4" s="1"/>
  <c r="AM256" i="4"/>
  <c r="AL256" i="4"/>
  <c r="AF256" i="4"/>
  <c r="AE255" i="4"/>
  <c r="AN255" i="4" s="1"/>
  <c r="AM255" i="4"/>
  <c r="AL255" i="4"/>
  <c r="AF255" i="4"/>
  <c r="AE254" i="4"/>
  <c r="AN254" i="4"/>
  <c r="AM254" i="4"/>
  <c r="AL254" i="4"/>
  <c r="AF254" i="4"/>
  <c r="AE253" i="4"/>
  <c r="AN253" i="4" s="1"/>
  <c r="AM253" i="4"/>
  <c r="AL253" i="4"/>
  <c r="AE252" i="4"/>
  <c r="AN252" i="4" s="1"/>
  <c r="AM252" i="4"/>
  <c r="AL252" i="4"/>
  <c r="AF252" i="4"/>
  <c r="AE251" i="4"/>
  <c r="AN251" i="4" s="1"/>
  <c r="AM251" i="4"/>
  <c r="AL251" i="4"/>
  <c r="AF251" i="4"/>
  <c r="AE250" i="4"/>
  <c r="AN250" i="4"/>
  <c r="AM250" i="4"/>
  <c r="AL250" i="4"/>
  <c r="AF250" i="4"/>
  <c r="AE249" i="4"/>
  <c r="AN249" i="4" s="1"/>
  <c r="AM249" i="4"/>
  <c r="AL249" i="4"/>
  <c r="AE248" i="4"/>
  <c r="AN248" i="4" s="1"/>
  <c r="AM248" i="4"/>
  <c r="AL248" i="4"/>
  <c r="AF248" i="4"/>
  <c r="AE247" i="4"/>
  <c r="AN247" i="4" s="1"/>
  <c r="AM247" i="4"/>
  <c r="AL247" i="4"/>
  <c r="AF247" i="4"/>
  <c r="AE246" i="4"/>
  <c r="AN246" i="4"/>
  <c r="AM246" i="4"/>
  <c r="AL246" i="4"/>
  <c r="AF246" i="4"/>
  <c r="AE245" i="4"/>
  <c r="AN245" i="4" s="1"/>
  <c r="AM245" i="4"/>
  <c r="AL245" i="4"/>
  <c r="AE244" i="4"/>
  <c r="AN244" i="4" s="1"/>
  <c r="AM244" i="4"/>
  <c r="AL244" i="4"/>
  <c r="AF244" i="4"/>
  <c r="AE243" i="4"/>
  <c r="AN243" i="4" s="1"/>
  <c r="AM243" i="4"/>
  <c r="AL243" i="4"/>
  <c r="AF243" i="4"/>
  <c r="AE242" i="4"/>
  <c r="AN242" i="4"/>
  <c r="AM242" i="4"/>
  <c r="AL242" i="4"/>
  <c r="AF242" i="4"/>
  <c r="AE241" i="4"/>
  <c r="AN241" i="4" s="1"/>
  <c r="AM241" i="4"/>
  <c r="AL241" i="4"/>
  <c r="AE240" i="4"/>
  <c r="AN240" i="4" s="1"/>
  <c r="AM240" i="4"/>
  <c r="AL240" i="4"/>
  <c r="AF240" i="4"/>
  <c r="AE239" i="4"/>
  <c r="AN239" i="4" s="1"/>
  <c r="AM239" i="4"/>
  <c r="AL239" i="4"/>
  <c r="AF239" i="4"/>
  <c r="AE238" i="4"/>
  <c r="AN238" i="4"/>
  <c r="AM238" i="4"/>
  <c r="AL238" i="4"/>
  <c r="AF238" i="4"/>
  <c r="AE237" i="4"/>
  <c r="AN237" i="4" s="1"/>
  <c r="AM237" i="4"/>
  <c r="AL237" i="4"/>
  <c r="AE236" i="4"/>
  <c r="AN236" i="4" s="1"/>
  <c r="AM236" i="4"/>
  <c r="AL236" i="4"/>
  <c r="AF236" i="4"/>
  <c r="AE235" i="4"/>
  <c r="AN235" i="4" s="1"/>
  <c r="AM235" i="4"/>
  <c r="AL235" i="4"/>
  <c r="AF235" i="4"/>
  <c r="AE234" i="4"/>
  <c r="AN234" i="4"/>
  <c r="AM234" i="4"/>
  <c r="AL234" i="4"/>
  <c r="AF234" i="4"/>
  <c r="AE233" i="4"/>
  <c r="AN233" i="4" s="1"/>
  <c r="AM233" i="4"/>
  <c r="AL233" i="4"/>
  <c r="AE232" i="4"/>
  <c r="AN232" i="4" s="1"/>
  <c r="AM232" i="4"/>
  <c r="AL232" i="4"/>
  <c r="AF232" i="4"/>
  <c r="AE231" i="4"/>
  <c r="AN231" i="4" s="1"/>
  <c r="AM231" i="4"/>
  <c r="AL231" i="4"/>
  <c r="AF231" i="4"/>
  <c r="AE230" i="4"/>
  <c r="AN230" i="4"/>
  <c r="AM230" i="4"/>
  <c r="AL230" i="4"/>
  <c r="AF230" i="4"/>
  <c r="AE229" i="4"/>
  <c r="AN229" i="4" s="1"/>
  <c r="AM229" i="4"/>
  <c r="AL229" i="4"/>
  <c r="AE228" i="4"/>
  <c r="AN228" i="4" s="1"/>
  <c r="AM228" i="4"/>
  <c r="AL228" i="4"/>
  <c r="AF228" i="4"/>
  <c r="AE227" i="4"/>
  <c r="AN227" i="4" s="1"/>
  <c r="AM227" i="4"/>
  <c r="AL227" i="4"/>
  <c r="AF227" i="4"/>
  <c r="AE226" i="4"/>
  <c r="AN226" i="4"/>
  <c r="AM226" i="4"/>
  <c r="AL226" i="4"/>
  <c r="AF226" i="4"/>
  <c r="AE225" i="4"/>
  <c r="AN225" i="4" s="1"/>
  <c r="AM225" i="4"/>
  <c r="AL225" i="4"/>
  <c r="AE224" i="4"/>
  <c r="AN224" i="4" s="1"/>
  <c r="AM224" i="4"/>
  <c r="AL224" i="4"/>
  <c r="AF224" i="4"/>
  <c r="AE223" i="4"/>
  <c r="AN223" i="4" s="1"/>
  <c r="AM223" i="4"/>
  <c r="AL223" i="4"/>
  <c r="AF223" i="4"/>
  <c r="AE222" i="4"/>
  <c r="AN222" i="4"/>
  <c r="AM222" i="4"/>
  <c r="AL222" i="4"/>
  <c r="AF222" i="4"/>
  <c r="AE221" i="4"/>
  <c r="AN221" i="4" s="1"/>
  <c r="AM221" i="4"/>
  <c r="AL221" i="4"/>
  <c r="AE220" i="4"/>
  <c r="AN220" i="4" s="1"/>
  <c r="AM220" i="4"/>
  <c r="AL220" i="4"/>
  <c r="AF220" i="4"/>
  <c r="AE219" i="4"/>
  <c r="AN219" i="4" s="1"/>
  <c r="AM219" i="4"/>
  <c r="AL219" i="4"/>
  <c r="AF219" i="4"/>
  <c r="AE218" i="4"/>
  <c r="AN218" i="4"/>
  <c r="AM218" i="4"/>
  <c r="AL218" i="4"/>
  <c r="AF218" i="4"/>
  <c r="AE217" i="4"/>
  <c r="AN217" i="4" s="1"/>
  <c r="AM217" i="4"/>
  <c r="AL217" i="4"/>
  <c r="AE216" i="4"/>
  <c r="AN216" i="4" s="1"/>
  <c r="AM216" i="4"/>
  <c r="AL216" i="4"/>
  <c r="AF216" i="4"/>
  <c r="AE215" i="4"/>
  <c r="AN215" i="4" s="1"/>
  <c r="AM215" i="4"/>
  <c r="AL215" i="4"/>
  <c r="AF215" i="4"/>
  <c r="AE214" i="4"/>
  <c r="AN214" i="4"/>
  <c r="AM214" i="4"/>
  <c r="AL214" i="4"/>
  <c r="AF214" i="4"/>
  <c r="AE213" i="4"/>
  <c r="AN213" i="4" s="1"/>
  <c r="AM213" i="4"/>
  <c r="AL213" i="4"/>
  <c r="AE212" i="4"/>
  <c r="AN212" i="4" s="1"/>
  <c r="AM212" i="4"/>
  <c r="AL212" i="4"/>
  <c r="AF212" i="4"/>
  <c r="AE211" i="4"/>
  <c r="AN211" i="4" s="1"/>
  <c r="AM211" i="4"/>
  <c r="AL211" i="4"/>
  <c r="AF211" i="4"/>
  <c r="AE210" i="4"/>
  <c r="AN210" i="4"/>
  <c r="AM210" i="4"/>
  <c r="AL210" i="4"/>
  <c r="AF210" i="4"/>
  <c r="AE209" i="4"/>
  <c r="AN209" i="4" s="1"/>
  <c r="AM209" i="4"/>
  <c r="AL209" i="4"/>
  <c r="AE208" i="4"/>
  <c r="AN208" i="4" s="1"/>
  <c r="AM208" i="4"/>
  <c r="AL208" i="4"/>
  <c r="AF208" i="4"/>
  <c r="AE207" i="4"/>
  <c r="AN207" i="4" s="1"/>
  <c r="AM207" i="4"/>
  <c r="AL207" i="4"/>
  <c r="AF207" i="4"/>
  <c r="AE206" i="4"/>
  <c r="AN206" i="4"/>
  <c r="AM206" i="4"/>
  <c r="AL206" i="4"/>
  <c r="AF206" i="4"/>
  <c r="AE205" i="4"/>
  <c r="AN205" i="4" s="1"/>
  <c r="AM205" i="4"/>
  <c r="AL205" i="4"/>
  <c r="AE204" i="4"/>
  <c r="AN204" i="4" s="1"/>
  <c r="AM204" i="4"/>
  <c r="AL204" i="4"/>
  <c r="AF204" i="4"/>
  <c r="AE203" i="4"/>
  <c r="AN203" i="4" s="1"/>
  <c r="AM203" i="4"/>
  <c r="AL203" i="4"/>
  <c r="AF203" i="4"/>
  <c r="AE202" i="4"/>
  <c r="AN202" i="4"/>
  <c r="AM202" i="4"/>
  <c r="AL202" i="4"/>
  <c r="AF202" i="4"/>
  <c r="AE201" i="4"/>
  <c r="AN201" i="4" s="1"/>
  <c r="AM201" i="4"/>
  <c r="AL201" i="4"/>
  <c r="AE200" i="4"/>
  <c r="AN200" i="4" s="1"/>
  <c r="AM200" i="4"/>
  <c r="AL200" i="4"/>
  <c r="AF200" i="4"/>
  <c r="AE199" i="4"/>
  <c r="AN199" i="4" s="1"/>
  <c r="AM199" i="4"/>
  <c r="AL199" i="4"/>
  <c r="AF199" i="4"/>
  <c r="AE198" i="4"/>
  <c r="AN198" i="4"/>
  <c r="AM198" i="4"/>
  <c r="AL198" i="4"/>
  <c r="AF198" i="4"/>
  <c r="AE197" i="4"/>
  <c r="AN197" i="4" s="1"/>
  <c r="AM197" i="4"/>
  <c r="AL197" i="4"/>
  <c r="AE196" i="4"/>
  <c r="AN196" i="4" s="1"/>
  <c r="AM196" i="4"/>
  <c r="AL196" i="4"/>
  <c r="AF196" i="4"/>
  <c r="AE195" i="4"/>
  <c r="AM195" i="4"/>
  <c r="AL195" i="4"/>
  <c r="AE194" i="4"/>
  <c r="AN194" i="4" s="1"/>
  <c r="AM194" i="4"/>
  <c r="AL194" i="4"/>
  <c r="AF194" i="4"/>
  <c r="AE193" i="4"/>
  <c r="AN193" i="4" s="1"/>
  <c r="AM193" i="4"/>
  <c r="AL193" i="4"/>
  <c r="AF193" i="4"/>
  <c r="AE192" i="4"/>
  <c r="AN192" i="4"/>
  <c r="AM192" i="4"/>
  <c r="AL192" i="4"/>
  <c r="AF192" i="4"/>
  <c r="AE191" i="4"/>
  <c r="AN191" i="4" s="1"/>
  <c r="AM191" i="4"/>
  <c r="AL191" i="4"/>
  <c r="AE190" i="4"/>
  <c r="AN190" i="4"/>
  <c r="AM190" i="4"/>
  <c r="AL190" i="4"/>
  <c r="AF190" i="4"/>
  <c r="AE189" i="4"/>
  <c r="AN189" i="4" s="1"/>
  <c r="AM189" i="4"/>
  <c r="AL189" i="4"/>
  <c r="AE188" i="4"/>
  <c r="AN188" i="4" s="1"/>
  <c r="AM188" i="4"/>
  <c r="AL188" i="4"/>
  <c r="AF188" i="4"/>
  <c r="AE187" i="4"/>
  <c r="AM187" i="4"/>
  <c r="AL187" i="4"/>
  <c r="AE186" i="4"/>
  <c r="AN186" i="4" s="1"/>
  <c r="AM186" i="4"/>
  <c r="AL186" i="4"/>
  <c r="AF186" i="4"/>
  <c r="AE185" i="4"/>
  <c r="AN185" i="4" s="1"/>
  <c r="AM185" i="4"/>
  <c r="AL185" i="4"/>
  <c r="AF185" i="4"/>
  <c r="AE184" i="4"/>
  <c r="AN184" i="4"/>
  <c r="AM184" i="4"/>
  <c r="AL184" i="4"/>
  <c r="AF184" i="4"/>
  <c r="AE183" i="4"/>
  <c r="AN183" i="4" s="1"/>
  <c r="AM183" i="4"/>
  <c r="AL183" i="4"/>
  <c r="AE182" i="4"/>
  <c r="AN182" i="4"/>
  <c r="AM182" i="4"/>
  <c r="AL182" i="4"/>
  <c r="AF182" i="4"/>
  <c r="AE181" i="4"/>
  <c r="AN181" i="4" s="1"/>
  <c r="AM181" i="4"/>
  <c r="AL181" i="4"/>
  <c r="AE180" i="4"/>
  <c r="AN180" i="4" s="1"/>
  <c r="AM180" i="4"/>
  <c r="AL180" i="4"/>
  <c r="AF180" i="4"/>
  <c r="AE179" i="4"/>
  <c r="AM179" i="4"/>
  <c r="AL179" i="4"/>
  <c r="AE178" i="4"/>
  <c r="AN178" i="4" s="1"/>
  <c r="AM178" i="4"/>
  <c r="AL178" i="4"/>
  <c r="AF178" i="4"/>
  <c r="AE177" i="4"/>
  <c r="AN177" i="4" s="1"/>
  <c r="AM177" i="4"/>
  <c r="AL177" i="4"/>
  <c r="AF177" i="4"/>
  <c r="AE176" i="4"/>
  <c r="AN176" i="4"/>
  <c r="AM176" i="4"/>
  <c r="AL176" i="4"/>
  <c r="AF176" i="4"/>
  <c r="AE175" i="4"/>
  <c r="AN175" i="4" s="1"/>
  <c r="AM175" i="4"/>
  <c r="AL175" i="4"/>
  <c r="AE174" i="4"/>
  <c r="AN174" i="4"/>
  <c r="AM174" i="4"/>
  <c r="AL174" i="4"/>
  <c r="AF174" i="4"/>
  <c r="AE173" i="4"/>
  <c r="AN173" i="4" s="1"/>
  <c r="AM173" i="4"/>
  <c r="AL173" i="4"/>
  <c r="AE172" i="4"/>
  <c r="AN172" i="4" s="1"/>
  <c r="AM172" i="4"/>
  <c r="AL172" i="4"/>
  <c r="AF172" i="4"/>
  <c r="AE171" i="4"/>
  <c r="AM171" i="4"/>
  <c r="AL171" i="4"/>
  <c r="AE170" i="4"/>
  <c r="AN170" i="4" s="1"/>
  <c r="AM170" i="4"/>
  <c r="AL170" i="4"/>
  <c r="AF170" i="4"/>
  <c r="AE169" i="4"/>
  <c r="AN169" i="4" s="1"/>
  <c r="AM169" i="4"/>
  <c r="AL169" i="4"/>
  <c r="AF169" i="4"/>
  <c r="AE168" i="4"/>
  <c r="AN168" i="4"/>
  <c r="AM168" i="4"/>
  <c r="AL168" i="4"/>
  <c r="AF168" i="4"/>
  <c r="AE167" i="4"/>
  <c r="AN167" i="4" s="1"/>
  <c r="AM167" i="4"/>
  <c r="AL167" i="4"/>
  <c r="AE166" i="4"/>
  <c r="AN166" i="4"/>
  <c r="AM166" i="4"/>
  <c r="AL166" i="4"/>
  <c r="AF166" i="4"/>
  <c r="AE165" i="4"/>
  <c r="AN165" i="4" s="1"/>
  <c r="AM165" i="4"/>
  <c r="AL165" i="4"/>
  <c r="AE164" i="4"/>
  <c r="AN164" i="4" s="1"/>
  <c r="AM164" i="4"/>
  <c r="AL164" i="4"/>
  <c r="AF164" i="4"/>
  <c r="AE163" i="4"/>
  <c r="AM163" i="4"/>
  <c r="AL163" i="4"/>
  <c r="AE162" i="4"/>
  <c r="AN162" i="4" s="1"/>
  <c r="AM162" i="4"/>
  <c r="AL162" i="4"/>
  <c r="AF162" i="4"/>
  <c r="AE161" i="4"/>
  <c r="AN161" i="4" s="1"/>
  <c r="AM161" i="4"/>
  <c r="AL161" i="4"/>
  <c r="AF161" i="4"/>
  <c r="AE160" i="4"/>
  <c r="AN160" i="4"/>
  <c r="AM160" i="4"/>
  <c r="AL160" i="4"/>
  <c r="AF160" i="4"/>
  <c r="AE159" i="4"/>
  <c r="AN159" i="4" s="1"/>
  <c r="AM159" i="4"/>
  <c r="AL159" i="4"/>
  <c r="AE158" i="4"/>
  <c r="AN158" i="4"/>
  <c r="AM158" i="4"/>
  <c r="AL158" i="4"/>
  <c r="AF158" i="4"/>
  <c r="AE157" i="4"/>
  <c r="AN157" i="4" s="1"/>
  <c r="AM157" i="4"/>
  <c r="AL157" i="4"/>
  <c r="AE156" i="4"/>
  <c r="AN156" i="4" s="1"/>
  <c r="AM156" i="4"/>
  <c r="AL156" i="4"/>
  <c r="AF156" i="4"/>
  <c r="AE155" i="4"/>
  <c r="AM155" i="4"/>
  <c r="AL155" i="4"/>
  <c r="AE154" i="4"/>
  <c r="AN154" i="4" s="1"/>
  <c r="AM154" i="4"/>
  <c r="AL154" i="4"/>
  <c r="AF154" i="4"/>
  <c r="AE153" i="4"/>
  <c r="AN153" i="4" s="1"/>
  <c r="AM153" i="4"/>
  <c r="AL153" i="4"/>
  <c r="AF153" i="4"/>
  <c r="AE152" i="4"/>
  <c r="AN152" i="4"/>
  <c r="AM152" i="4"/>
  <c r="AL152" i="4"/>
  <c r="AF152" i="4"/>
  <c r="AE151" i="4"/>
  <c r="AN151" i="4" s="1"/>
  <c r="AM151" i="4"/>
  <c r="AL151" i="4"/>
  <c r="AE150" i="4"/>
  <c r="AN150" i="4"/>
  <c r="AM150" i="4"/>
  <c r="AL150" i="4"/>
  <c r="AF150" i="4"/>
  <c r="AE149" i="4"/>
  <c r="AN149" i="4" s="1"/>
  <c r="AM149" i="4"/>
  <c r="AL149" i="4"/>
  <c r="AE148" i="4"/>
  <c r="AN148" i="4" s="1"/>
  <c r="AM148" i="4"/>
  <c r="AL148" i="4"/>
  <c r="AF148" i="4"/>
  <c r="AE147" i="4"/>
  <c r="AM147" i="4"/>
  <c r="AL147" i="4"/>
  <c r="AE146" i="4"/>
  <c r="AN146" i="4" s="1"/>
  <c r="AM146" i="4"/>
  <c r="AL146" i="4"/>
  <c r="AF146" i="4"/>
  <c r="AE145" i="4"/>
  <c r="AN145" i="4" s="1"/>
  <c r="AM145" i="4"/>
  <c r="AL145" i="4"/>
  <c r="AF145" i="4"/>
  <c r="AE144" i="4"/>
  <c r="AN144" i="4"/>
  <c r="AM144" i="4"/>
  <c r="AL144" i="4"/>
  <c r="AF144" i="4"/>
  <c r="AE143" i="4"/>
  <c r="AN143" i="4" s="1"/>
  <c r="AM143" i="4"/>
  <c r="AL143" i="4"/>
  <c r="AE142" i="4"/>
  <c r="AN142" i="4"/>
  <c r="AM142" i="4"/>
  <c r="AL142" i="4"/>
  <c r="AF142" i="4"/>
  <c r="AE141" i="4"/>
  <c r="AN141" i="4" s="1"/>
  <c r="AM141" i="4"/>
  <c r="AL141" i="4"/>
  <c r="AE140" i="4"/>
  <c r="AN140" i="4" s="1"/>
  <c r="AM140" i="4"/>
  <c r="AL140" i="4"/>
  <c r="AF140" i="4"/>
  <c r="AE139" i="4"/>
  <c r="AM139" i="4"/>
  <c r="AL139" i="4"/>
  <c r="AE138" i="4"/>
  <c r="AN138" i="4" s="1"/>
  <c r="AM138" i="4"/>
  <c r="AL138" i="4"/>
  <c r="AF138" i="4"/>
  <c r="AE137" i="4"/>
  <c r="AN137" i="4" s="1"/>
  <c r="AM137" i="4"/>
  <c r="AL137" i="4"/>
  <c r="AF137" i="4"/>
  <c r="AE136" i="4"/>
  <c r="AN136" i="4"/>
  <c r="AM136" i="4"/>
  <c r="AL136" i="4"/>
  <c r="AF136" i="4"/>
  <c r="AE135" i="4"/>
  <c r="AN135" i="4" s="1"/>
  <c r="AM135" i="4"/>
  <c r="AL135" i="4"/>
  <c r="AE134" i="4"/>
  <c r="AN134" i="4"/>
  <c r="AM134" i="4"/>
  <c r="AL134" i="4"/>
  <c r="AF134" i="4"/>
  <c r="AE133" i="4"/>
  <c r="AN133" i="4" s="1"/>
  <c r="AM133" i="4"/>
  <c r="AL133" i="4"/>
  <c r="AE132" i="4"/>
  <c r="AN132" i="4" s="1"/>
  <c r="AM132" i="4"/>
  <c r="AL132" i="4"/>
  <c r="AF132" i="4"/>
  <c r="AE131" i="4"/>
  <c r="AM131" i="4"/>
  <c r="AL131" i="4"/>
  <c r="AE130" i="4"/>
  <c r="AN130" i="4" s="1"/>
  <c r="AM130" i="4"/>
  <c r="AL130" i="4"/>
  <c r="AF130" i="4"/>
  <c r="AE129" i="4"/>
  <c r="AN129" i="4" s="1"/>
  <c r="AM129" i="4"/>
  <c r="AL129" i="4"/>
  <c r="AF129" i="4"/>
  <c r="AE128" i="4"/>
  <c r="AN128" i="4"/>
  <c r="AM128" i="4"/>
  <c r="AL128" i="4"/>
  <c r="AF128" i="4"/>
  <c r="AE127" i="4"/>
  <c r="AN127" i="4" s="1"/>
  <c r="AM127" i="4"/>
  <c r="AL127" i="4"/>
  <c r="AE126" i="4"/>
  <c r="AN126" i="4"/>
  <c r="AM126" i="4"/>
  <c r="AL126" i="4"/>
  <c r="AF126" i="4"/>
  <c r="AE125" i="4"/>
  <c r="AN125" i="4" s="1"/>
  <c r="AM125" i="4"/>
  <c r="AL125" i="4"/>
  <c r="AE124" i="4"/>
  <c r="AN124" i="4" s="1"/>
  <c r="AM124" i="4"/>
  <c r="AL124" i="4"/>
  <c r="AF124" i="4"/>
  <c r="AE123" i="4"/>
  <c r="AM123" i="4"/>
  <c r="AL123" i="4"/>
  <c r="AE122" i="4"/>
  <c r="AN122" i="4" s="1"/>
  <c r="AM122" i="4"/>
  <c r="AL122" i="4"/>
  <c r="AF122" i="4"/>
  <c r="AE121" i="4"/>
  <c r="AN121" i="4" s="1"/>
  <c r="AM121" i="4"/>
  <c r="AL121" i="4"/>
  <c r="AF121" i="4"/>
  <c r="AE120" i="4"/>
  <c r="AN120" i="4"/>
  <c r="AM120" i="4"/>
  <c r="AL120" i="4"/>
  <c r="AF120" i="4"/>
  <c r="AE119" i="4"/>
  <c r="AN119" i="4" s="1"/>
  <c r="AM119" i="4"/>
  <c r="AL119" i="4"/>
  <c r="AE118" i="4"/>
  <c r="AN118" i="4"/>
  <c r="AM118" i="4"/>
  <c r="AL118" i="4"/>
  <c r="AF118" i="4"/>
  <c r="AE117" i="4"/>
  <c r="AN117" i="4" s="1"/>
  <c r="AM117" i="4"/>
  <c r="AL117" i="4"/>
  <c r="AE116" i="4"/>
  <c r="AN116" i="4" s="1"/>
  <c r="AM116" i="4"/>
  <c r="AL116" i="4"/>
  <c r="AF116" i="4"/>
  <c r="AE115" i="4"/>
  <c r="AM115" i="4"/>
  <c r="AL115" i="4"/>
  <c r="AE114" i="4"/>
  <c r="AN114" i="4" s="1"/>
  <c r="AM114" i="4"/>
  <c r="AL114" i="4"/>
  <c r="AF114" i="4"/>
  <c r="AE113" i="4"/>
  <c r="AN113" i="4" s="1"/>
  <c r="AM113" i="4"/>
  <c r="AL113" i="4"/>
  <c r="AF113" i="4"/>
  <c r="AE112" i="4"/>
  <c r="AN112" i="4"/>
  <c r="AM112" i="4"/>
  <c r="AL112" i="4"/>
  <c r="AF112" i="4"/>
  <c r="AE111" i="4"/>
  <c r="AN111" i="4" s="1"/>
  <c r="AM111" i="4"/>
  <c r="AL111" i="4"/>
  <c r="AE110" i="4"/>
  <c r="AN110" i="4"/>
  <c r="AM110" i="4"/>
  <c r="AL110" i="4"/>
  <c r="AF110" i="4"/>
  <c r="AE109" i="4"/>
  <c r="AN109" i="4" s="1"/>
  <c r="AM109" i="4"/>
  <c r="AL109" i="4"/>
  <c r="AE108" i="4"/>
  <c r="AN108" i="4" s="1"/>
  <c r="AM108" i="4"/>
  <c r="AL108" i="4"/>
  <c r="AF108" i="4"/>
  <c r="AE107" i="4"/>
  <c r="AM107" i="4"/>
  <c r="AL107" i="4"/>
  <c r="AE106" i="4"/>
  <c r="AN106" i="4" s="1"/>
  <c r="AM106" i="4"/>
  <c r="AL106" i="4"/>
  <c r="AF106" i="4"/>
  <c r="AE105" i="4"/>
  <c r="AN105" i="4" s="1"/>
  <c r="AM105" i="4"/>
  <c r="AL105" i="4"/>
  <c r="AF105" i="4"/>
  <c r="AE104" i="4"/>
  <c r="AN104" i="4"/>
  <c r="AM104" i="4"/>
  <c r="AL104" i="4"/>
  <c r="AF104" i="4"/>
  <c r="AE103" i="4"/>
  <c r="AN103" i="4" s="1"/>
  <c r="AM103" i="4"/>
  <c r="AL103" i="4"/>
  <c r="AE102" i="4"/>
  <c r="AN102" i="4"/>
  <c r="AM102" i="4"/>
  <c r="AL102" i="4"/>
  <c r="AF102" i="4"/>
  <c r="AE101" i="4"/>
  <c r="AN101" i="4" s="1"/>
  <c r="AM101" i="4"/>
  <c r="AL101" i="4"/>
  <c r="AE100" i="4"/>
  <c r="AN100" i="4" s="1"/>
  <c r="AM100" i="4"/>
  <c r="AL100" i="4"/>
  <c r="AF100" i="4"/>
  <c r="AE99" i="4"/>
  <c r="AM99" i="4"/>
  <c r="AL99" i="4"/>
  <c r="AE98" i="4"/>
  <c r="AN98" i="4" s="1"/>
  <c r="AM98" i="4"/>
  <c r="AL98" i="4"/>
  <c r="AF98" i="4"/>
  <c r="AE97" i="4"/>
  <c r="AN97" i="4" s="1"/>
  <c r="AM97" i="4"/>
  <c r="AL97" i="4"/>
  <c r="AF97" i="4"/>
  <c r="AE96" i="4"/>
  <c r="AN96" i="4"/>
  <c r="AM96" i="4"/>
  <c r="AL96" i="4"/>
  <c r="AF96" i="4"/>
  <c r="AE95" i="4"/>
  <c r="AN95" i="4" s="1"/>
  <c r="AM95" i="4"/>
  <c r="AL95" i="4"/>
  <c r="AE94" i="4"/>
  <c r="AN94" i="4"/>
  <c r="AM94" i="4"/>
  <c r="AL94" i="4"/>
  <c r="AF94" i="4"/>
  <c r="AE93" i="4"/>
  <c r="AN93" i="4" s="1"/>
  <c r="AM93" i="4"/>
  <c r="AL93" i="4"/>
  <c r="AE92" i="4"/>
  <c r="AN92" i="4" s="1"/>
  <c r="AM92" i="4"/>
  <c r="AL92" i="4"/>
  <c r="AF92" i="4"/>
  <c r="AE91" i="4"/>
  <c r="AM91" i="4"/>
  <c r="AL91" i="4"/>
  <c r="AE90" i="4"/>
  <c r="AN90" i="4" s="1"/>
  <c r="AM90" i="4"/>
  <c r="AL90" i="4"/>
  <c r="AF90" i="4"/>
  <c r="AE89" i="4"/>
  <c r="AN89" i="4" s="1"/>
  <c r="AM89" i="4"/>
  <c r="AL89" i="4"/>
  <c r="AF89" i="4"/>
  <c r="AE88" i="4"/>
  <c r="AN88" i="4"/>
  <c r="AM88" i="4"/>
  <c r="AL88" i="4"/>
  <c r="AF88" i="4"/>
  <c r="AE87" i="4"/>
  <c r="AN87" i="4" s="1"/>
  <c r="AM87" i="4"/>
  <c r="AL87" i="4"/>
  <c r="AE86" i="4"/>
  <c r="AN86" i="4"/>
  <c r="AM86" i="4"/>
  <c r="AL86" i="4"/>
  <c r="AF86" i="4"/>
  <c r="AE85" i="4"/>
  <c r="AN85" i="4" s="1"/>
  <c r="AM85" i="4"/>
  <c r="AL85" i="4"/>
  <c r="AE84" i="4"/>
  <c r="AN84" i="4" s="1"/>
  <c r="AM84" i="4"/>
  <c r="AL84" i="4"/>
  <c r="AF84" i="4"/>
  <c r="AE83" i="4"/>
  <c r="AM83" i="4"/>
  <c r="AL83" i="4"/>
  <c r="AE82" i="4"/>
  <c r="AN82" i="4" s="1"/>
  <c r="AM82" i="4"/>
  <c r="AL82" i="4"/>
  <c r="AF82" i="4"/>
  <c r="AE81" i="4"/>
  <c r="AN81" i="4" s="1"/>
  <c r="AM81" i="4"/>
  <c r="AL81" i="4"/>
  <c r="AF81" i="4"/>
  <c r="AE80" i="4"/>
  <c r="AN80" i="4"/>
  <c r="AM80" i="4"/>
  <c r="AL80" i="4"/>
  <c r="AF80" i="4"/>
  <c r="AE79" i="4"/>
  <c r="AN79" i="4" s="1"/>
  <c r="AM79" i="4"/>
  <c r="AL79" i="4"/>
  <c r="AE78" i="4"/>
  <c r="AN78" i="4"/>
  <c r="AM78" i="4"/>
  <c r="AL78" i="4"/>
  <c r="AF78" i="4"/>
  <c r="AE77" i="4"/>
  <c r="AN77" i="4" s="1"/>
  <c r="AM77" i="4"/>
  <c r="AL77" i="4"/>
  <c r="AE76" i="4"/>
  <c r="AN76" i="4" s="1"/>
  <c r="AM76" i="4"/>
  <c r="AL76" i="4"/>
  <c r="AF76" i="4"/>
  <c r="AE75" i="4"/>
  <c r="AM75" i="4"/>
  <c r="AL75" i="4"/>
  <c r="AE74" i="4"/>
  <c r="AN74" i="4" s="1"/>
  <c r="AM74" i="4"/>
  <c r="AL74" i="4"/>
  <c r="AF74" i="4"/>
  <c r="AE73" i="4"/>
  <c r="AN73" i="4" s="1"/>
  <c r="AM73" i="4"/>
  <c r="AL73" i="4"/>
  <c r="AF73" i="4"/>
  <c r="AE72" i="4"/>
  <c r="AN72" i="4"/>
  <c r="AM72" i="4"/>
  <c r="AL72" i="4"/>
  <c r="AE71" i="4"/>
  <c r="AN71" i="4"/>
  <c r="AM71" i="4"/>
  <c r="AL71" i="4"/>
  <c r="AF71" i="4"/>
  <c r="AE70" i="4"/>
  <c r="AN70" i="4" s="1"/>
  <c r="AM70" i="4"/>
  <c r="AL70" i="4"/>
  <c r="AE69" i="4"/>
  <c r="AN69" i="4"/>
  <c r="AM69" i="4"/>
  <c r="AL69" i="4"/>
  <c r="AF69" i="4"/>
  <c r="AE68" i="4"/>
  <c r="AN68" i="4" s="1"/>
  <c r="AM68" i="4"/>
  <c r="AL68" i="4"/>
  <c r="AE67" i="4"/>
  <c r="AN67" i="4" s="1"/>
  <c r="AM67" i="4"/>
  <c r="AL67" i="4"/>
  <c r="AE66" i="4"/>
  <c r="AN66" i="4" s="1"/>
  <c r="AM66" i="4"/>
  <c r="AL66" i="4"/>
  <c r="AF66" i="4"/>
  <c r="AE65" i="4"/>
  <c r="AN65" i="4" s="1"/>
  <c r="AM65" i="4"/>
  <c r="AL65" i="4"/>
  <c r="AF65" i="4"/>
  <c r="AE64" i="4"/>
  <c r="AN64" i="4"/>
  <c r="AM64" i="4"/>
  <c r="AL64" i="4"/>
  <c r="AE63" i="4"/>
  <c r="AN63" i="4"/>
  <c r="AM63" i="4"/>
  <c r="AL63" i="4"/>
  <c r="AF63" i="4"/>
  <c r="AE62" i="4"/>
  <c r="AM62" i="4"/>
  <c r="AL62" i="4"/>
  <c r="AE61" i="4"/>
  <c r="AN61" i="4"/>
  <c r="AM61" i="4"/>
  <c r="AL61" i="4"/>
  <c r="AE60" i="4"/>
  <c r="AN60" i="4"/>
  <c r="AM60" i="4"/>
  <c r="AL60" i="4"/>
  <c r="AE59" i="4"/>
  <c r="AN59" i="4"/>
  <c r="AM59" i="4"/>
  <c r="AL59" i="4"/>
  <c r="AF59" i="4"/>
  <c r="AE58" i="4"/>
  <c r="AN58" i="4" s="1"/>
  <c r="AM58" i="4"/>
  <c r="AL58" i="4"/>
  <c r="AE57" i="4"/>
  <c r="AN57" i="4" s="1"/>
  <c r="AM57" i="4"/>
  <c r="AL57" i="4"/>
  <c r="AF57" i="4"/>
  <c r="AE56" i="4"/>
  <c r="AN56" i="4" s="1"/>
  <c r="AM56" i="4"/>
  <c r="AL56" i="4"/>
  <c r="AE55" i="4"/>
  <c r="AN55" i="4" s="1"/>
  <c r="AM55" i="4"/>
  <c r="AL55" i="4"/>
  <c r="AE54" i="4"/>
  <c r="AN54" i="4" s="1"/>
  <c r="AM54" i="4"/>
  <c r="AL54" i="4"/>
  <c r="AF54" i="4"/>
  <c r="AE53" i="4"/>
  <c r="AN53" i="4" s="1"/>
  <c r="AM53" i="4"/>
  <c r="AL53" i="4"/>
  <c r="AE52" i="4"/>
  <c r="AN52" i="4" s="1"/>
  <c r="AM52" i="4"/>
  <c r="AL52" i="4"/>
  <c r="AE51" i="4"/>
  <c r="AM51" i="4"/>
  <c r="AL51" i="4"/>
  <c r="AE50" i="4"/>
  <c r="AN50" i="4" s="1"/>
  <c r="AM50" i="4"/>
  <c r="AL50" i="4"/>
  <c r="AF50" i="4"/>
  <c r="AE49" i="4"/>
  <c r="AN49" i="4" s="1"/>
  <c r="AM49" i="4"/>
  <c r="AL49" i="4"/>
  <c r="AF49" i="4"/>
  <c r="AE48" i="4"/>
  <c r="AN48" i="4"/>
  <c r="AM48" i="4"/>
  <c r="AL48" i="4"/>
  <c r="AE47" i="4"/>
  <c r="AN47" i="4"/>
  <c r="AM47" i="4"/>
  <c r="AL47" i="4"/>
  <c r="AF47" i="4"/>
  <c r="AE46" i="4"/>
  <c r="AN46" i="4" s="1"/>
  <c r="AM46" i="4"/>
  <c r="AL46" i="4"/>
  <c r="AE45" i="4"/>
  <c r="AN45" i="4"/>
  <c r="AM45" i="4"/>
  <c r="AL45" i="4"/>
  <c r="AE44" i="4"/>
  <c r="AN44" i="4"/>
  <c r="AM44" i="4"/>
  <c r="AL44" i="4"/>
  <c r="AE43" i="4"/>
  <c r="AN43" i="4"/>
  <c r="AM43" i="4"/>
  <c r="AL43" i="4"/>
  <c r="AF43" i="4"/>
  <c r="AE42" i="4"/>
  <c r="AN42" i="4" s="1"/>
  <c r="AM42" i="4"/>
  <c r="AL42" i="4"/>
  <c r="AE41" i="4"/>
  <c r="AN41" i="4" s="1"/>
  <c r="AM41" i="4"/>
  <c r="AL41" i="4"/>
  <c r="AF41" i="4"/>
  <c r="AE40" i="4"/>
  <c r="AN40" i="4" s="1"/>
  <c r="AM40" i="4"/>
  <c r="AL40" i="4"/>
  <c r="AE39" i="4"/>
  <c r="AN39" i="4" s="1"/>
  <c r="AM39" i="4"/>
  <c r="AL39" i="4"/>
  <c r="AE38" i="4"/>
  <c r="AN38" i="4" s="1"/>
  <c r="AM38" i="4"/>
  <c r="AL38" i="4"/>
  <c r="AF38" i="4"/>
  <c r="AE37" i="4"/>
  <c r="AN37" i="4" s="1"/>
  <c r="AM37" i="4"/>
  <c r="AL37" i="4"/>
  <c r="AE36" i="4"/>
  <c r="AN36" i="4" s="1"/>
  <c r="AM36" i="4"/>
  <c r="AL36" i="4"/>
  <c r="AE35" i="4"/>
  <c r="AN35" i="4" s="1"/>
  <c r="AM35" i="4"/>
  <c r="AL35" i="4"/>
  <c r="AE34" i="4"/>
  <c r="AN34" i="4" s="1"/>
  <c r="AM34" i="4"/>
  <c r="AL34" i="4"/>
  <c r="AF34" i="4"/>
  <c r="AE33" i="4"/>
  <c r="AN33" i="4" s="1"/>
  <c r="AM33" i="4"/>
  <c r="AL33" i="4"/>
  <c r="AF33" i="4"/>
  <c r="AE32" i="4"/>
  <c r="AN32" i="4"/>
  <c r="AM32" i="4"/>
  <c r="AL32" i="4"/>
  <c r="AE31" i="4"/>
  <c r="AN31" i="4"/>
  <c r="AM31" i="4"/>
  <c r="AL31" i="4"/>
  <c r="AF31" i="4"/>
  <c r="AE30" i="4"/>
  <c r="AM30" i="4"/>
  <c r="AL30" i="4"/>
  <c r="AE29" i="4"/>
  <c r="AN29" i="4"/>
  <c r="AM29" i="4"/>
  <c r="AL29" i="4"/>
  <c r="AE28" i="4"/>
  <c r="AN28" i="4"/>
  <c r="AM28" i="4"/>
  <c r="AL28" i="4"/>
  <c r="AE27" i="4"/>
  <c r="AN27" i="4"/>
  <c r="AM27" i="4"/>
  <c r="AL27" i="4"/>
  <c r="AF27" i="4"/>
  <c r="AE26" i="4"/>
  <c r="AN26" i="4" s="1"/>
  <c r="AM26" i="4"/>
  <c r="AL26" i="4"/>
  <c r="AE25" i="4"/>
  <c r="AN25" i="4" s="1"/>
  <c r="AM25" i="4"/>
  <c r="AL25" i="4"/>
  <c r="AF25" i="4"/>
  <c r="AE24" i="4"/>
  <c r="AM24" i="4"/>
  <c r="AL24" i="4"/>
  <c r="AE23" i="4"/>
  <c r="AN23" i="4" s="1"/>
  <c r="AM23" i="4"/>
  <c r="AL23" i="4"/>
  <c r="AF23" i="4"/>
  <c r="AE22" i="4"/>
  <c r="AN22" i="4" s="1"/>
  <c r="AM22" i="4"/>
  <c r="AL22" i="4"/>
  <c r="AE21" i="4"/>
  <c r="AN21" i="4" s="1"/>
  <c r="AM21" i="4"/>
  <c r="AL21" i="4"/>
  <c r="AE20" i="4"/>
  <c r="AN20" i="4" s="1"/>
  <c r="AM20" i="4"/>
  <c r="AL20" i="4"/>
  <c r="AE19" i="4"/>
  <c r="AN19" i="4" s="1"/>
  <c r="AM19" i="4"/>
  <c r="AL19" i="4"/>
  <c r="AF19" i="4"/>
  <c r="AE18" i="4"/>
  <c r="AN18" i="4" s="1"/>
  <c r="AM18" i="4"/>
  <c r="AL18" i="4"/>
  <c r="AF18" i="4"/>
  <c r="AE17" i="4"/>
  <c r="AN17" i="4"/>
  <c r="AM17" i="4"/>
  <c r="AL17" i="4"/>
  <c r="AF17" i="4"/>
  <c r="AE16" i="4"/>
  <c r="AM16" i="4"/>
  <c r="AL16" i="4"/>
  <c r="AE15" i="4"/>
  <c r="AN15" i="4"/>
  <c r="AM15" i="4"/>
  <c r="AL15" i="4"/>
  <c r="AF15" i="4"/>
  <c r="AE14" i="4"/>
  <c r="AM14" i="4"/>
  <c r="AL14" i="4"/>
  <c r="AE13" i="4"/>
  <c r="AN13" i="4"/>
  <c r="AM13" i="4"/>
  <c r="AL13" i="4"/>
  <c r="AE12" i="4"/>
  <c r="AN12" i="4"/>
  <c r="AM12" i="4"/>
  <c r="AL12" i="4"/>
  <c r="AE11" i="4"/>
  <c r="AN11" i="4"/>
  <c r="AM11" i="4"/>
  <c r="AL11" i="4"/>
  <c r="AF11" i="4"/>
  <c r="AE10" i="4"/>
  <c r="AN10" i="4" s="1"/>
  <c r="AM10" i="4"/>
  <c r="AL10" i="4"/>
  <c r="AE9" i="4"/>
  <c r="AN9" i="4" s="1"/>
  <c r="AM9" i="4"/>
  <c r="AL9" i="4"/>
  <c r="AF9" i="4"/>
  <c r="AE8" i="4"/>
  <c r="AM8" i="4"/>
  <c r="AL8" i="4"/>
  <c r="AE7" i="4"/>
  <c r="AN7" i="4" s="1"/>
  <c r="AM7" i="4"/>
  <c r="AL7" i="4"/>
  <c r="AF7" i="4"/>
  <c r="AE6" i="4"/>
  <c r="AF6" i="4" s="1"/>
  <c r="AM6" i="4"/>
  <c r="AL6" i="4"/>
  <c r="AE5" i="4"/>
  <c r="AM5" i="4"/>
  <c r="AL5" i="4"/>
  <c r="AB3" i="4"/>
  <c r="AA3" i="4"/>
  <c r="Z3" i="4"/>
  <c r="Y3" i="4"/>
  <c r="X3" i="4"/>
  <c r="W3" i="4"/>
  <c r="V3" i="4"/>
  <c r="U3" i="4"/>
  <c r="T3" i="4"/>
  <c r="S3" i="4"/>
  <c r="R3" i="4"/>
  <c r="Q3" i="4"/>
  <c r="P3" i="4"/>
  <c r="M3" i="4"/>
  <c r="C3" i="4"/>
  <c r="B3" i="4"/>
  <c r="AB2" i="4"/>
  <c r="AA2" i="4"/>
  <c r="Z2" i="4"/>
  <c r="Y2" i="4"/>
  <c r="X2" i="4"/>
  <c r="W2" i="4"/>
  <c r="V2" i="4"/>
  <c r="U2" i="4"/>
  <c r="T2" i="4"/>
  <c r="S2" i="4"/>
  <c r="R2" i="4"/>
  <c r="Q2" i="4"/>
  <c r="P2" i="4"/>
  <c r="K2" i="4"/>
  <c r="AD1" i="4"/>
  <c r="O1" i="4"/>
  <c r="AE504" i="3"/>
  <c r="AN504" i="3"/>
  <c r="AM504" i="3"/>
  <c r="AL504" i="3"/>
  <c r="AF504" i="3"/>
  <c r="AE503" i="3"/>
  <c r="AN503" i="3" s="1"/>
  <c r="AM503" i="3"/>
  <c r="AL503" i="3"/>
  <c r="AE502" i="3"/>
  <c r="AN502" i="3" s="1"/>
  <c r="AM502" i="3"/>
  <c r="AL502" i="3"/>
  <c r="AE501" i="3"/>
  <c r="AN501" i="3" s="1"/>
  <c r="AM501" i="3"/>
  <c r="AL501" i="3"/>
  <c r="AF501" i="3"/>
  <c r="AE500" i="3"/>
  <c r="AM500" i="3"/>
  <c r="AL500" i="3"/>
  <c r="AE499" i="3"/>
  <c r="AN499" i="3" s="1"/>
  <c r="AM499" i="3"/>
  <c r="AL499" i="3"/>
  <c r="AF499" i="3"/>
  <c r="AE498" i="3"/>
  <c r="AN498" i="3" s="1"/>
  <c r="AM498" i="3"/>
  <c r="AL498" i="3"/>
  <c r="AE497" i="3"/>
  <c r="AN497" i="3" s="1"/>
  <c r="AM497" i="3"/>
  <c r="AL497" i="3"/>
  <c r="AE496" i="3"/>
  <c r="AN496" i="3" s="1"/>
  <c r="AM496" i="3"/>
  <c r="AL496" i="3"/>
  <c r="AF496" i="3"/>
  <c r="AE495" i="3"/>
  <c r="AN495" i="3" s="1"/>
  <c r="AM495" i="3"/>
  <c r="AL495" i="3"/>
  <c r="AF495" i="3"/>
  <c r="AE494" i="3"/>
  <c r="AN494" i="3"/>
  <c r="AM494" i="3"/>
  <c r="AL494" i="3"/>
  <c r="AE493" i="3"/>
  <c r="AN493" i="3"/>
  <c r="AM493" i="3"/>
  <c r="AL493" i="3"/>
  <c r="AF493" i="3"/>
  <c r="AE492" i="3"/>
  <c r="AN492" i="3" s="1"/>
  <c r="AM492" i="3"/>
  <c r="AL492" i="3"/>
  <c r="AE491" i="3"/>
  <c r="AN491" i="3" s="1"/>
  <c r="AM491" i="3"/>
  <c r="AL491" i="3"/>
  <c r="AF491" i="3"/>
  <c r="AE490" i="3"/>
  <c r="AN490" i="3" s="1"/>
  <c r="AM490" i="3"/>
  <c r="AL490" i="3"/>
  <c r="AE489" i="3"/>
  <c r="AN489" i="3" s="1"/>
  <c r="AM489" i="3"/>
  <c r="AL489" i="3"/>
  <c r="AE488" i="3"/>
  <c r="AN488" i="3" s="1"/>
  <c r="AM488" i="3"/>
  <c r="AL488" i="3"/>
  <c r="AF488" i="3"/>
  <c r="AE487" i="3"/>
  <c r="AN487" i="3" s="1"/>
  <c r="AM487" i="3"/>
  <c r="AL487" i="3"/>
  <c r="AF487" i="3"/>
  <c r="AE486" i="3"/>
  <c r="AN486" i="3"/>
  <c r="AM486" i="3"/>
  <c r="AL486" i="3"/>
  <c r="AE485" i="3"/>
  <c r="AN485" i="3"/>
  <c r="AM485" i="3"/>
  <c r="AL485" i="3"/>
  <c r="AF485" i="3"/>
  <c r="AE484" i="3"/>
  <c r="AM484" i="3"/>
  <c r="AL484" i="3"/>
  <c r="AE483" i="3"/>
  <c r="AN483" i="3"/>
  <c r="AM483" i="3"/>
  <c r="AL483" i="3"/>
  <c r="AF483" i="3"/>
  <c r="AE482" i="3"/>
  <c r="AN482" i="3" s="1"/>
  <c r="AM482" i="3"/>
  <c r="AL482" i="3"/>
  <c r="AE481" i="3"/>
  <c r="AN481" i="3" s="1"/>
  <c r="AM481" i="3"/>
  <c r="AL481" i="3"/>
  <c r="AF481" i="3"/>
  <c r="AE480" i="3"/>
  <c r="AN480" i="3"/>
  <c r="AM480" i="3"/>
  <c r="AL480" i="3"/>
  <c r="AF480" i="3"/>
  <c r="AE479" i="3"/>
  <c r="AN479" i="3" s="1"/>
  <c r="AM479" i="3"/>
  <c r="AL479" i="3"/>
  <c r="AE478" i="3"/>
  <c r="AN478" i="3" s="1"/>
  <c r="AM478" i="3"/>
  <c r="AL478" i="3"/>
  <c r="AE477" i="3"/>
  <c r="AN477" i="3" s="1"/>
  <c r="AM477" i="3"/>
  <c r="AL477" i="3"/>
  <c r="AF477" i="3"/>
  <c r="AE476" i="3"/>
  <c r="AN476" i="3" s="1"/>
  <c r="AM476" i="3"/>
  <c r="AL476" i="3"/>
  <c r="AF476" i="3"/>
  <c r="AE475" i="3"/>
  <c r="AN475" i="3"/>
  <c r="AM475" i="3"/>
  <c r="AL475" i="3"/>
  <c r="AF475" i="3"/>
  <c r="AE474" i="3"/>
  <c r="AN474" i="3" s="1"/>
  <c r="AM474" i="3"/>
  <c r="AL474" i="3"/>
  <c r="AE473" i="3"/>
  <c r="AN473" i="3" s="1"/>
  <c r="AM473" i="3"/>
  <c r="AL473" i="3"/>
  <c r="AF473" i="3"/>
  <c r="AE472" i="3"/>
  <c r="AN472" i="3"/>
  <c r="AM472" i="3"/>
  <c r="AL472" i="3"/>
  <c r="AF472" i="3"/>
  <c r="AE471" i="3"/>
  <c r="AN471" i="3" s="1"/>
  <c r="AM471" i="3"/>
  <c r="AL471" i="3"/>
  <c r="AE470" i="3"/>
  <c r="AN470" i="3" s="1"/>
  <c r="AM470" i="3"/>
  <c r="AL470" i="3"/>
  <c r="AE469" i="3"/>
  <c r="AN469" i="3" s="1"/>
  <c r="AM469" i="3"/>
  <c r="AL469" i="3"/>
  <c r="AF469" i="3"/>
  <c r="AE468" i="3"/>
  <c r="AM468" i="3"/>
  <c r="AL468" i="3"/>
  <c r="AE467" i="3"/>
  <c r="AN467" i="3" s="1"/>
  <c r="AM467" i="3"/>
  <c r="AL467" i="3"/>
  <c r="AF467" i="3"/>
  <c r="AE466" i="3"/>
  <c r="AN466" i="3" s="1"/>
  <c r="AM466" i="3"/>
  <c r="AL466" i="3"/>
  <c r="AE465" i="3"/>
  <c r="AM465" i="3"/>
  <c r="AL465" i="3"/>
  <c r="AE464" i="3"/>
  <c r="AN464" i="3" s="1"/>
  <c r="AM464" i="3"/>
  <c r="AL464" i="3"/>
  <c r="AF464" i="3"/>
  <c r="AE463" i="3"/>
  <c r="AN463" i="3" s="1"/>
  <c r="AM463" i="3"/>
  <c r="AL463" i="3"/>
  <c r="AF463" i="3"/>
  <c r="AE462" i="3"/>
  <c r="AN462" i="3"/>
  <c r="AM462" i="3"/>
  <c r="AL462" i="3"/>
  <c r="AE461" i="3"/>
  <c r="AN461" i="3"/>
  <c r="AM461" i="3"/>
  <c r="AL461" i="3"/>
  <c r="AF461" i="3"/>
  <c r="AE460" i="3"/>
  <c r="AM460" i="3"/>
  <c r="AL460" i="3"/>
  <c r="AE459" i="3"/>
  <c r="AN459" i="3" s="1"/>
  <c r="AM459" i="3"/>
  <c r="AL459" i="3"/>
  <c r="AF459" i="3"/>
  <c r="AE458" i="3"/>
  <c r="AN458" i="3" s="1"/>
  <c r="AM458" i="3"/>
  <c r="AL458" i="3"/>
  <c r="AE457" i="3"/>
  <c r="AM457" i="3"/>
  <c r="AL457" i="3"/>
  <c r="AE456" i="3"/>
  <c r="AN456" i="3" s="1"/>
  <c r="AM456" i="3"/>
  <c r="AL456" i="3"/>
  <c r="AF456" i="3"/>
  <c r="AE455" i="3"/>
  <c r="AN455" i="3" s="1"/>
  <c r="AM455" i="3"/>
  <c r="AL455" i="3"/>
  <c r="AF455" i="3"/>
  <c r="AE454" i="3"/>
  <c r="AN454" i="3"/>
  <c r="AM454" i="3"/>
  <c r="AL454" i="3"/>
  <c r="AE453" i="3"/>
  <c r="AN453" i="3"/>
  <c r="AM453" i="3"/>
  <c r="AL453" i="3"/>
  <c r="AF453" i="3"/>
  <c r="AE452" i="3"/>
  <c r="AM452" i="3"/>
  <c r="AL452" i="3"/>
  <c r="AE451" i="3"/>
  <c r="AN451" i="3"/>
  <c r="AM451" i="3"/>
  <c r="AL451" i="3"/>
  <c r="AF451" i="3"/>
  <c r="AE450" i="3"/>
  <c r="AN450" i="3" s="1"/>
  <c r="AM450" i="3"/>
  <c r="AL450" i="3"/>
  <c r="AE449" i="3"/>
  <c r="AN449" i="3" s="1"/>
  <c r="AM449" i="3"/>
  <c r="AL449" i="3"/>
  <c r="AF449" i="3"/>
  <c r="AE448" i="3"/>
  <c r="AN448" i="3"/>
  <c r="AM448" i="3"/>
  <c r="AL448" i="3"/>
  <c r="AF448" i="3"/>
  <c r="AE447" i="3"/>
  <c r="AM447" i="3"/>
  <c r="AL447" i="3"/>
  <c r="AE446" i="3"/>
  <c r="AN446" i="3" s="1"/>
  <c r="AM446" i="3"/>
  <c r="AL446" i="3"/>
  <c r="AE445" i="3"/>
  <c r="AN445" i="3" s="1"/>
  <c r="AM445" i="3"/>
  <c r="AL445" i="3"/>
  <c r="AE444" i="3"/>
  <c r="AN444" i="3" s="1"/>
  <c r="AM444" i="3"/>
  <c r="AL444" i="3"/>
  <c r="AF444" i="3"/>
  <c r="AE443" i="3"/>
  <c r="AN443" i="3"/>
  <c r="AM443" i="3"/>
  <c r="AL443" i="3"/>
  <c r="AF443" i="3"/>
  <c r="AE442" i="3"/>
  <c r="AN442" i="3" s="1"/>
  <c r="AM442" i="3"/>
  <c r="AL442" i="3"/>
  <c r="AE441" i="3"/>
  <c r="AN441" i="3" s="1"/>
  <c r="AM441" i="3"/>
  <c r="AL441" i="3"/>
  <c r="AF441" i="3"/>
  <c r="AE440" i="3"/>
  <c r="AN440" i="3"/>
  <c r="AM440" i="3"/>
  <c r="AL440" i="3"/>
  <c r="AF440" i="3"/>
  <c r="AE439" i="3"/>
  <c r="AM439" i="3"/>
  <c r="AL439" i="3"/>
  <c r="AE438" i="3"/>
  <c r="AN438" i="3" s="1"/>
  <c r="AM438" i="3"/>
  <c r="AL438" i="3"/>
  <c r="AE437" i="3"/>
  <c r="AN437" i="3" s="1"/>
  <c r="AM437" i="3"/>
  <c r="AL437" i="3"/>
  <c r="AF437" i="3"/>
  <c r="AE436" i="3"/>
  <c r="AM436" i="3"/>
  <c r="AL436" i="3"/>
  <c r="AE435" i="3"/>
  <c r="AN435" i="3" s="1"/>
  <c r="AM435" i="3"/>
  <c r="AL435" i="3"/>
  <c r="AE434" i="3"/>
  <c r="AN434" i="3" s="1"/>
  <c r="AM434" i="3"/>
  <c r="AL434" i="3"/>
  <c r="AE433" i="3"/>
  <c r="AM433" i="3"/>
  <c r="AL433" i="3"/>
  <c r="AE432" i="3"/>
  <c r="AN432" i="3" s="1"/>
  <c r="AM432" i="3"/>
  <c r="AL432" i="3"/>
  <c r="AE431" i="3"/>
  <c r="AN431" i="3" s="1"/>
  <c r="AM431" i="3"/>
  <c r="AL431" i="3"/>
  <c r="AF431" i="3"/>
  <c r="AE430" i="3"/>
  <c r="AN430" i="3"/>
  <c r="AM430" i="3"/>
  <c r="AL430" i="3"/>
  <c r="AE429" i="3"/>
  <c r="AN429" i="3"/>
  <c r="AM429" i="3"/>
  <c r="AL429" i="3"/>
  <c r="AF429" i="3"/>
  <c r="AE428" i="3"/>
  <c r="AM428" i="3"/>
  <c r="AL428" i="3"/>
  <c r="AE427" i="3"/>
  <c r="AN427" i="3" s="1"/>
  <c r="AM427" i="3"/>
  <c r="AL427" i="3"/>
  <c r="AE426" i="3"/>
  <c r="AN426" i="3" s="1"/>
  <c r="AM426" i="3"/>
  <c r="AL426" i="3"/>
  <c r="AE425" i="3"/>
  <c r="AM425" i="3"/>
  <c r="AL425" i="3"/>
  <c r="AE424" i="3"/>
  <c r="AN424" i="3" s="1"/>
  <c r="AM424" i="3"/>
  <c r="AL424" i="3"/>
  <c r="AE423" i="3"/>
  <c r="AN423" i="3" s="1"/>
  <c r="AM423" i="3"/>
  <c r="AL423" i="3"/>
  <c r="AF423" i="3"/>
  <c r="AE422" i="3"/>
  <c r="AN422" i="3"/>
  <c r="AM422" i="3"/>
  <c r="AL422" i="3"/>
  <c r="AE421" i="3"/>
  <c r="AN421" i="3"/>
  <c r="AM421" i="3"/>
  <c r="AL421" i="3"/>
  <c r="AF421" i="3"/>
  <c r="AE420" i="3"/>
  <c r="AM420" i="3"/>
  <c r="AL420" i="3"/>
  <c r="AE419" i="3"/>
  <c r="AN419" i="3"/>
  <c r="AM419" i="3"/>
  <c r="AL419" i="3"/>
  <c r="AF419" i="3"/>
  <c r="AE418" i="3"/>
  <c r="AN418" i="3" s="1"/>
  <c r="AM418" i="3"/>
  <c r="AL418" i="3"/>
  <c r="AE417" i="3"/>
  <c r="AN417" i="3" s="1"/>
  <c r="AM417" i="3"/>
  <c r="AL417" i="3"/>
  <c r="AF417" i="3"/>
  <c r="AE416" i="3"/>
  <c r="AN416" i="3"/>
  <c r="AM416" i="3"/>
  <c r="AL416" i="3"/>
  <c r="AF416" i="3"/>
  <c r="AE415" i="3"/>
  <c r="AM415" i="3"/>
  <c r="AL415" i="3"/>
  <c r="AE414" i="3"/>
  <c r="AN414" i="3" s="1"/>
  <c r="AM414" i="3"/>
  <c r="AL414" i="3"/>
  <c r="AE413" i="3"/>
  <c r="AN413" i="3" s="1"/>
  <c r="AM413" i="3"/>
  <c r="AL413" i="3"/>
  <c r="AF413" i="3"/>
  <c r="AE412" i="3"/>
  <c r="AN412" i="3" s="1"/>
  <c r="AM412" i="3"/>
  <c r="AL412" i="3"/>
  <c r="AF412" i="3"/>
  <c r="AE411" i="3"/>
  <c r="AN411" i="3"/>
  <c r="AM411" i="3"/>
  <c r="AL411" i="3"/>
  <c r="AF411" i="3"/>
  <c r="AE410" i="3"/>
  <c r="AN410" i="3" s="1"/>
  <c r="AM410" i="3"/>
  <c r="AL410" i="3"/>
  <c r="AE409" i="3"/>
  <c r="AN409" i="3" s="1"/>
  <c r="AM409" i="3"/>
  <c r="AL409" i="3"/>
  <c r="AF409" i="3"/>
  <c r="AE408" i="3"/>
  <c r="AN408" i="3"/>
  <c r="AM408" i="3"/>
  <c r="AL408" i="3"/>
  <c r="AF408" i="3"/>
  <c r="AE407" i="3"/>
  <c r="AM407" i="3"/>
  <c r="AL407" i="3"/>
  <c r="AE406" i="3"/>
  <c r="AN406" i="3" s="1"/>
  <c r="AM406" i="3"/>
  <c r="AL406" i="3"/>
  <c r="AE405" i="3"/>
  <c r="AN405" i="3" s="1"/>
  <c r="AM405" i="3"/>
  <c r="AL405" i="3"/>
  <c r="AF405" i="3"/>
  <c r="AE404" i="3"/>
  <c r="AM404" i="3"/>
  <c r="AL404" i="3"/>
  <c r="AE403" i="3"/>
  <c r="AN403" i="3" s="1"/>
  <c r="AM403" i="3"/>
  <c r="AL403" i="3"/>
  <c r="AF403" i="3"/>
  <c r="AE402" i="3"/>
  <c r="AN402" i="3" s="1"/>
  <c r="AM402" i="3"/>
  <c r="AL402" i="3"/>
  <c r="AE401" i="3"/>
  <c r="AN401" i="3" s="1"/>
  <c r="AM401" i="3"/>
  <c r="AL401" i="3"/>
  <c r="AE400" i="3"/>
  <c r="AN400" i="3" s="1"/>
  <c r="AM400" i="3"/>
  <c r="AL400" i="3"/>
  <c r="AF400" i="3"/>
  <c r="AE399" i="3"/>
  <c r="AN399" i="3" s="1"/>
  <c r="AM399" i="3"/>
  <c r="AL399" i="3"/>
  <c r="AF399" i="3"/>
  <c r="AE398" i="3"/>
  <c r="AN398" i="3"/>
  <c r="AM398" i="3"/>
  <c r="AL398" i="3"/>
  <c r="AE397" i="3"/>
  <c r="AN397" i="3"/>
  <c r="AM397" i="3"/>
  <c r="AL397" i="3"/>
  <c r="AF397" i="3"/>
  <c r="AE396" i="3"/>
  <c r="AN396" i="3" s="1"/>
  <c r="AM396" i="3"/>
  <c r="AL396" i="3"/>
  <c r="AE395" i="3"/>
  <c r="AN395" i="3" s="1"/>
  <c r="AM395" i="3"/>
  <c r="AL395" i="3"/>
  <c r="AF395" i="3"/>
  <c r="AE394" i="3"/>
  <c r="AN394" i="3" s="1"/>
  <c r="AM394" i="3"/>
  <c r="AL394" i="3"/>
  <c r="AE393" i="3"/>
  <c r="AN393" i="3" s="1"/>
  <c r="AM393" i="3"/>
  <c r="AL393" i="3"/>
  <c r="AE392" i="3"/>
  <c r="AN392" i="3" s="1"/>
  <c r="AM392" i="3"/>
  <c r="AL392" i="3"/>
  <c r="AF392" i="3"/>
  <c r="AE391" i="3"/>
  <c r="AN391" i="3" s="1"/>
  <c r="AM391" i="3"/>
  <c r="AL391" i="3"/>
  <c r="AF391" i="3"/>
  <c r="AE390" i="3"/>
  <c r="AN390" i="3"/>
  <c r="AM390" i="3"/>
  <c r="AL390" i="3"/>
  <c r="AE389" i="3"/>
  <c r="AN389" i="3"/>
  <c r="AM389" i="3"/>
  <c r="AL389" i="3"/>
  <c r="AF389" i="3"/>
  <c r="AE388" i="3"/>
  <c r="AM388" i="3"/>
  <c r="AL388" i="3"/>
  <c r="AE387" i="3"/>
  <c r="AN387" i="3"/>
  <c r="AM387" i="3"/>
  <c r="AL387" i="3"/>
  <c r="AF387" i="3"/>
  <c r="AE386" i="3"/>
  <c r="AN386" i="3" s="1"/>
  <c r="AM386" i="3"/>
  <c r="AL386" i="3"/>
  <c r="AE385" i="3"/>
  <c r="AN385" i="3" s="1"/>
  <c r="AM385" i="3"/>
  <c r="AL385" i="3"/>
  <c r="AF385" i="3"/>
  <c r="AE384" i="3"/>
  <c r="AN384" i="3"/>
  <c r="AM384" i="3"/>
  <c r="AL384" i="3"/>
  <c r="AF384" i="3"/>
  <c r="AE383" i="3"/>
  <c r="AN383" i="3" s="1"/>
  <c r="AM383" i="3"/>
  <c r="AL383" i="3"/>
  <c r="AE382" i="3"/>
  <c r="AN382" i="3" s="1"/>
  <c r="AM382" i="3"/>
  <c r="AL382" i="3"/>
  <c r="AE381" i="3"/>
  <c r="AN381" i="3" s="1"/>
  <c r="AM381" i="3"/>
  <c r="AL381" i="3"/>
  <c r="AF381" i="3"/>
  <c r="AE380" i="3"/>
  <c r="AN380" i="3" s="1"/>
  <c r="AM380" i="3"/>
  <c r="AL380" i="3"/>
  <c r="AF380" i="3"/>
  <c r="AE379" i="3"/>
  <c r="AN379" i="3"/>
  <c r="AM379" i="3"/>
  <c r="AL379" i="3"/>
  <c r="AF379" i="3"/>
  <c r="AE378" i="3"/>
  <c r="AN378" i="3" s="1"/>
  <c r="AM378" i="3"/>
  <c r="AL378" i="3"/>
  <c r="AE377" i="3"/>
  <c r="AN377" i="3" s="1"/>
  <c r="AM377" i="3"/>
  <c r="AL377" i="3"/>
  <c r="AF377" i="3"/>
  <c r="AE376" i="3"/>
  <c r="AN376" i="3"/>
  <c r="AM376" i="3"/>
  <c r="AL376" i="3"/>
  <c r="AF376" i="3"/>
  <c r="AE375" i="3"/>
  <c r="AN375" i="3" s="1"/>
  <c r="AM375" i="3"/>
  <c r="AL375" i="3"/>
  <c r="AE374" i="3"/>
  <c r="AN374" i="3" s="1"/>
  <c r="AM374" i="3"/>
  <c r="AL374" i="3"/>
  <c r="AE373" i="3"/>
  <c r="AN373" i="3" s="1"/>
  <c r="AM373" i="3"/>
  <c r="AL373" i="3"/>
  <c r="AF373" i="3"/>
  <c r="AE372" i="3"/>
  <c r="AM372" i="3"/>
  <c r="AL372" i="3"/>
  <c r="AE371" i="3"/>
  <c r="AN371" i="3" s="1"/>
  <c r="AM371" i="3"/>
  <c r="AL371" i="3"/>
  <c r="AF371" i="3"/>
  <c r="AE370" i="3"/>
  <c r="AN370" i="3" s="1"/>
  <c r="AM370" i="3"/>
  <c r="AL370" i="3"/>
  <c r="AE369" i="3"/>
  <c r="AN369" i="3" s="1"/>
  <c r="AM369" i="3"/>
  <c r="AL369" i="3"/>
  <c r="AE368" i="3"/>
  <c r="AN368" i="3" s="1"/>
  <c r="AM368" i="3"/>
  <c r="AL368" i="3"/>
  <c r="AF368" i="3"/>
  <c r="AE367" i="3"/>
  <c r="AN367" i="3" s="1"/>
  <c r="AM367" i="3"/>
  <c r="AL367" i="3"/>
  <c r="AF367" i="3"/>
  <c r="AE366" i="3"/>
  <c r="AN366" i="3"/>
  <c r="AM366" i="3"/>
  <c r="AL366" i="3"/>
  <c r="AE365" i="3"/>
  <c r="AN365" i="3"/>
  <c r="AM365" i="3"/>
  <c r="AL365" i="3"/>
  <c r="AF365" i="3"/>
  <c r="AE364" i="3"/>
  <c r="AN364" i="3" s="1"/>
  <c r="AM364" i="3"/>
  <c r="AL364" i="3"/>
  <c r="AE363" i="3"/>
  <c r="AN363" i="3" s="1"/>
  <c r="AM363" i="3"/>
  <c r="AL363" i="3"/>
  <c r="AF363" i="3"/>
  <c r="AE362" i="3"/>
  <c r="AN362" i="3" s="1"/>
  <c r="AM362" i="3"/>
  <c r="AL362" i="3"/>
  <c r="AE361" i="3"/>
  <c r="AN361" i="3" s="1"/>
  <c r="AM361" i="3"/>
  <c r="AL361" i="3"/>
  <c r="AE360" i="3"/>
  <c r="AN360" i="3" s="1"/>
  <c r="AM360" i="3"/>
  <c r="AL360" i="3"/>
  <c r="AF360" i="3"/>
  <c r="AE359" i="3"/>
  <c r="AN359" i="3" s="1"/>
  <c r="AM359" i="3"/>
  <c r="AL359" i="3"/>
  <c r="AF359" i="3"/>
  <c r="AE358" i="3"/>
  <c r="AN358" i="3"/>
  <c r="AM358" i="3"/>
  <c r="AL358" i="3"/>
  <c r="AE357" i="3"/>
  <c r="AN357" i="3"/>
  <c r="AM357" i="3"/>
  <c r="AL357" i="3"/>
  <c r="AF357" i="3"/>
  <c r="AE356" i="3"/>
  <c r="AM356" i="3"/>
  <c r="AL356" i="3"/>
  <c r="AE355" i="3"/>
  <c r="AN355" i="3"/>
  <c r="AM355" i="3"/>
  <c r="AL355" i="3"/>
  <c r="AF355" i="3"/>
  <c r="AE354" i="3"/>
  <c r="AN354" i="3" s="1"/>
  <c r="AM354" i="3"/>
  <c r="AL354" i="3"/>
  <c r="AE353" i="3"/>
  <c r="AN353" i="3" s="1"/>
  <c r="AM353" i="3"/>
  <c r="AL353" i="3"/>
  <c r="AF353" i="3"/>
  <c r="AE352" i="3"/>
  <c r="AN352" i="3"/>
  <c r="AM352" i="3"/>
  <c r="AL352" i="3"/>
  <c r="AF352" i="3"/>
  <c r="AE351" i="3"/>
  <c r="AN351" i="3" s="1"/>
  <c r="AM351" i="3"/>
  <c r="AL351" i="3"/>
  <c r="AE350" i="3"/>
  <c r="AN350" i="3" s="1"/>
  <c r="AM350" i="3"/>
  <c r="AL350" i="3"/>
  <c r="AE349" i="3"/>
  <c r="AN349" i="3" s="1"/>
  <c r="AM349" i="3"/>
  <c r="AL349" i="3"/>
  <c r="AF349" i="3"/>
  <c r="AE348" i="3"/>
  <c r="AN348" i="3" s="1"/>
  <c r="AM348" i="3"/>
  <c r="AL348" i="3"/>
  <c r="AF348" i="3"/>
  <c r="AE347" i="3"/>
  <c r="AN347" i="3"/>
  <c r="AM347" i="3"/>
  <c r="AL347" i="3"/>
  <c r="AF347" i="3"/>
  <c r="AE346" i="3"/>
  <c r="AN346" i="3" s="1"/>
  <c r="AM346" i="3"/>
  <c r="AL346" i="3"/>
  <c r="AE345" i="3"/>
  <c r="AN345" i="3" s="1"/>
  <c r="AM345" i="3"/>
  <c r="AL345" i="3"/>
  <c r="AF345" i="3"/>
  <c r="AE344" i="3"/>
  <c r="AN344" i="3"/>
  <c r="AM344" i="3"/>
  <c r="AL344" i="3"/>
  <c r="AF344" i="3"/>
  <c r="AE343" i="3"/>
  <c r="AN343" i="3" s="1"/>
  <c r="AM343" i="3"/>
  <c r="AL343" i="3"/>
  <c r="AE342" i="3"/>
  <c r="AN342" i="3" s="1"/>
  <c r="AM342" i="3"/>
  <c r="AL342" i="3"/>
  <c r="AE341" i="3"/>
  <c r="AN341" i="3" s="1"/>
  <c r="AM341" i="3"/>
  <c r="AL341" i="3"/>
  <c r="AF341" i="3"/>
  <c r="AE340" i="3"/>
  <c r="AM340" i="3"/>
  <c r="AL340" i="3"/>
  <c r="AE339" i="3"/>
  <c r="AN339" i="3" s="1"/>
  <c r="AM339" i="3"/>
  <c r="AL339" i="3"/>
  <c r="AF339" i="3"/>
  <c r="AE338" i="3"/>
  <c r="AN338" i="3" s="1"/>
  <c r="AM338" i="3"/>
  <c r="AL338" i="3"/>
  <c r="AE337" i="3"/>
  <c r="AN337" i="3" s="1"/>
  <c r="AM337" i="3"/>
  <c r="AL337" i="3"/>
  <c r="AE336" i="3"/>
  <c r="AN336" i="3" s="1"/>
  <c r="AM336" i="3"/>
  <c r="AL336" i="3"/>
  <c r="AF336" i="3"/>
  <c r="AE335" i="3"/>
  <c r="AN335" i="3" s="1"/>
  <c r="AM335" i="3"/>
  <c r="AL335" i="3"/>
  <c r="AF335" i="3"/>
  <c r="AE334" i="3"/>
  <c r="AN334" i="3"/>
  <c r="AM334" i="3"/>
  <c r="AL334" i="3"/>
  <c r="AE333" i="3"/>
  <c r="AN333" i="3"/>
  <c r="AM333" i="3"/>
  <c r="AL333" i="3"/>
  <c r="AF333" i="3"/>
  <c r="AE332" i="3"/>
  <c r="AN332" i="3" s="1"/>
  <c r="AM332" i="3"/>
  <c r="AL332" i="3"/>
  <c r="AE331" i="3"/>
  <c r="AN331" i="3" s="1"/>
  <c r="AM331" i="3"/>
  <c r="AL331" i="3"/>
  <c r="AF331" i="3"/>
  <c r="AE330" i="3"/>
  <c r="AN330" i="3" s="1"/>
  <c r="AM330" i="3"/>
  <c r="AL330" i="3"/>
  <c r="AE329" i="3"/>
  <c r="AN329" i="3" s="1"/>
  <c r="AM329" i="3"/>
  <c r="AL329" i="3"/>
  <c r="AF329" i="3"/>
  <c r="AE328" i="3"/>
  <c r="AN328" i="3" s="1"/>
  <c r="AM328" i="3"/>
  <c r="AL328" i="3"/>
  <c r="AF328" i="3"/>
  <c r="AE327" i="3"/>
  <c r="AN327" i="3"/>
  <c r="AM327" i="3"/>
  <c r="AL327" i="3"/>
  <c r="AF327" i="3"/>
  <c r="AE326" i="3"/>
  <c r="AN326" i="3" s="1"/>
  <c r="AM326" i="3"/>
  <c r="AL326" i="3"/>
  <c r="AE325" i="3"/>
  <c r="AN325" i="3" s="1"/>
  <c r="AM325" i="3"/>
  <c r="AL325" i="3"/>
  <c r="AF325" i="3"/>
  <c r="AE324" i="3"/>
  <c r="AN324" i="3" s="1"/>
  <c r="AM324" i="3"/>
  <c r="AL324" i="3"/>
  <c r="AF324" i="3"/>
  <c r="AE323" i="3"/>
  <c r="AN323" i="3"/>
  <c r="AM323" i="3"/>
  <c r="AL323" i="3"/>
  <c r="AF323" i="3"/>
  <c r="AE322" i="3"/>
  <c r="AN322" i="3" s="1"/>
  <c r="AM322" i="3"/>
  <c r="AL322" i="3"/>
  <c r="AE321" i="3"/>
  <c r="AN321" i="3"/>
  <c r="AM321" i="3"/>
  <c r="AL321" i="3"/>
  <c r="AF321" i="3"/>
  <c r="AE320" i="3"/>
  <c r="AN320" i="3" s="1"/>
  <c r="AM320" i="3"/>
  <c r="AL320" i="3"/>
  <c r="AE319" i="3"/>
  <c r="AN319" i="3" s="1"/>
  <c r="AM319" i="3"/>
  <c r="AL319" i="3"/>
  <c r="AF319" i="3"/>
  <c r="AE318" i="3"/>
  <c r="AN318" i="3" s="1"/>
  <c r="AM318" i="3"/>
  <c r="AL318" i="3"/>
  <c r="AF318" i="3"/>
  <c r="AE317" i="3"/>
  <c r="AN317" i="3"/>
  <c r="AM317" i="3"/>
  <c r="AL317" i="3"/>
  <c r="AF317" i="3"/>
  <c r="AE316" i="3"/>
  <c r="AN316" i="3" s="1"/>
  <c r="AM316" i="3"/>
  <c r="AL316" i="3"/>
  <c r="AE315" i="3"/>
  <c r="AN315" i="3" s="1"/>
  <c r="AM315" i="3"/>
  <c r="AL315" i="3"/>
  <c r="AF315" i="3"/>
  <c r="AE314" i="3"/>
  <c r="AN314" i="3" s="1"/>
  <c r="AM314" i="3"/>
  <c r="AL314" i="3"/>
  <c r="AE313" i="3"/>
  <c r="AN313" i="3" s="1"/>
  <c r="AM313" i="3"/>
  <c r="AL313" i="3"/>
  <c r="AF313" i="3"/>
  <c r="AE312" i="3"/>
  <c r="AN312" i="3" s="1"/>
  <c r="AM312" i="3"/>
  <c r="AL312" i="3"/>
  <c r="AF312" i="3"/>
  <c r="AE311" i="3"/>
  <c r="AN311" i="3"/>
  <c r="AM311" i="3"/>
  <c r="AL311" i="3"/>
  <c r="AF311" i="3"/>
  <c r="AE310" i="3"/>
  <c r="AN310" i="3" s="1"/>
  <c r="AM310" i="3"/>
  <c r="AL310" i="3"/>
  <c r="AE309" i="3"/>
  <c r="AN309" i="3" s="1"/>
  <c r="AM309" i="3"/>
  <c r="AL309" i="3"/>
  <c r="AF309" i="3"/>
  <c r="AE308" i="3"/>
  <c r="AN308" i="3" s="1"/>
  <c r="AM308" i="3"/>
  <c r="AL308" i="3"/>
  <c r="AF308" i="3"/>
  <c r="AE307" i="3"/>
  <c r="AN307" i="3"/>
  <c r="AM307" i="3"/>
  <c r="AL307" i="3"/>
  <c r="AF307" i="3"/>
  <c r="AE306" i="3"/>
  <c r="AN306" i="3" s="1"/>
  <c r="AM306" i="3"/>
  <c r="AL306" i="3"/>
  <c r="AE305" i="3"/>
  <c r="AN305" i="3"/>
  <c r="AM305" i="3"/>
  <c r="AL305" i="3"/>
  <c r="AF305" i="3"/>
  <c r="AE304" i="3"/>
  <c r="AN304" i="3" s="1"/>
  <c r="AM304" i="3"/>
  <c r="AL304" i="3"/>
  <c r="AE303" i="3"/>
  <c r="AN303" i="3" s="1"/>
  <c r="AM303" i="3"/>
  <c r="AL303" i="3"/>
  <c r="AF303" i="3"/>
  <c r="AE302" i="3"/>
  <c r="AN302" i="3" s="1"/>
  <c r="AM302" i="3"/>
  <c r="AL302" i="3"/>
  <c r="AF302" i="3"/>
  <c r="AE301" i="3"/>
  <c r="AN301" i="3"/>
  <c r="AM301" i="3"/>
  <c r="AL301" i="3"/>
  <c r="AF301" i="3"/>
  <c r="AE300" i="3"/>
  <c r="AN300" i="3" s="1"/>
  <c r="AM300" i="3"/>
  <c r="AL300" i="3"/>
  <c r="AE299" i="3"/>
  <c r="AN299" i="3" s="1"/>
  <c r="AM299" i="3"/>
  <c r="AL299" i="3"/>
  <c r="AF299" i="3"/>
  <c r="AE298" i="3"/>
  <c r="AN298" i="3" s="1"/>
  <c r="AM298" i="3"/>
  <c r="AL298" i="3"/>
  <c r="AE297" i="3"/>
  <c r="AN297" i="3" s="1"/>
  <c r="AM297" i="3"/>
  <c r="AL297" i="3"/>
  <c r="AF297" i="3"/>
  <c r="AE296" i="3"/>
  <c r="AN296" i="3" s="1"/>
  <c r="AM296" i="3"/>
  <c r="AL296" i="3"/>
  <c r="AF296" i="3"/>
  <c r="AE295" i="3"/>
  <c r="AN295" i="3"/>
  <c r="AM295" i="3"/>
  <c r="AL295" i="3"/>
  <c r="AF295" i="3"/>
  <c r="AE294" i="3"/>
  <c r="AN294" i="3" s="1"/>
  <c r="AM294" i="3"/>
  <c r="AL294" i="3"/>
  <c r="AE293" i="3"/>
  <c r="AN293" i="3" s="1"/>
  <c r="AM293" i="3"/>
  <c r="AL293" i="3"/>
  <c r="AF293" i="3"/>
  <c r="AE292" i="3"/>
  <c r="AN292" i="3" s="1"/>
  <c r="AM292" i="3"/>
  <c r="AL292" i="3"/>
  <c r="AF292" i="3"/>
  <c r="AE291" i="3"/>
  <c r="AN291" i="3"/>
  <c r="AM291" i="3"/>
  <c r="AL291" i="3"/>
  <c r="AF291" i="3"/>
  <c r="AE290" i="3"/>
  <c r="AN290" i="3" s="1"/>
  <c r="AM290" i="3"/>
  <c r="AL290" i="3"/>
  <c r="AE289" i="3"/>
  <c r="AN289" i="3"/>
  <c r="AM289" i="3"/>
  <c r="AL289" i="3"/>
  <c r="AF289" i="3"/>
  <c r="AE288" i="3"/>
  <c r="AN288" i="3" s="1"/>
  <c r="AM288" i="3"/>
  <c r="AL288" i="3"/>
  <c r="AE287" i="3"/>
  <c r="AN287" i="3" s="1"/>
  <c r="AM287" i="3"/>
  <c r="AL287" i="3"/>
  <c r="AF287" i="3"/>
  <c r="AE286" i="3"/>
  <c r="AN286" i="3" s="1"/>
  <c r="AM286" i="3"/>
  <c r="AL286" i="3"/>
  <c r="AF286" i="3"/>
  <c r="AE285" i="3"/>
  <c r="AN285" i="3"/>
  <c r="AM285" i="3"/>
  <c r="AL285" i="3"/>
  <c r="AF285" i="3"/>
  <c r="AE284" i="3"/>
  <c r="AN284" i="3" s="1"/>
  <c r="AM284" i="3"/>
  <c r="AL284" i="3"/>
  <c r="AE283" i="3"/>
  <c r="AN283" i="3" s="1"/>
  <c r="AM283" i="3"/>
  <c r="AL283" i="3"/>
  <c r="AF283" i="3"/>
  <c r="AE282" i="3"/>
  <c r="AN282" i="3" s="1"/>
  <c r="AM282" i="3"/>
  <c r="AL282" i="3"/>
  <c r="AE281" i="3"/>
  <c r="AN281" i="3" s="1"/>
  <c r="AM281" i="3"/>
  <c r="AL281" i="3"/>
  <c r="AF281" i="3"/>
  <c r="AE280" i="3"/>
  <c r="AN280" i="3" s="1"/>
  <c r="AM280" i="3"/>
  <c r="AL280" i="3"/>
  <c r="AF280" i="3"/>
  <c r="AE279" i="3"/>
  <c r="AN279" i="3"/>
  <c r="AM279" i="3"/>
  <c r="AL279" i="3"/>
  <c r="AF279" i="3"/>
  <c r="AE278" i="3"/>
  <c r="AN278" i="3" s="1"/>
  <c r="AM278" i="3"/>
  <c r="AL278" i="3"/>
  <c r="AE277" i="3"/>
  <c r="AN277" i="3" s="1"/>
  <c r="AM277" i="3"/>
  <c r="AL277" i="3"/>
  <c r="AF277" i="3"/>
  <c r="AE276" i="3"/>
  <c r="AN276" i="3" s="1"/>
  <c r="AM276" i="3"/>
  <c r="AL276" i="3"/>
  <c r="AF276" i="3"/>
  <c r="AE275" i="3"/>
  <c r="AN275" i="3"/>
  <c r="AM275" i="3"/>
  <c r="AL275" i="3"/>
  <c r="AF275" i="3"/>
  <c r="AE274" i="3"/>
  <c r="AN274" i="3" s="1"/>
  <c r="AM274" i="3"/>
  <c r="AL274" i="3"/>
  <c r="AE273" i="3"/>
  <c r="AN273" i="3"/>
  <c r="AM273" i="3"/>
  <c r="AL273" i="3"/>
  <c r="AF273" i="3"/>
  <c r="AE272" i="3"/>
  <c r="AN272" i="3" s="1"/>
  <c r="AM272" i="3"/>
  <c r="AL272" i="3"/>
  <c r="AE271" i="3"/>
  <c r="AN271" i="3" s="1"/>
  <c r="AM271" i="3"/>
  <c r="AL271" i="3"/>
  <c r="AF271" i="3"/>
  <c r="AE270" i="3"/>
  <c r="AN270" i="3" s="1"/>
  <c r="AM270" i="3"/>
  <c r="AL270" i="3"/>
  <c r="AF270" i="3"/>
  <c r="AE269" i="3"/>
  <c r="AN269" i="3"/>
  <c r="AM269" i="3"/>
  <c r="AL269" i="3"/>
  <c r="AF269" i="3"/>
  <c r="AE268" i="3"/>
  <c r="AN268" i="3" s="1"/>
  <c r="AM268" i="3"/>
  <c r="AL268" i="3"/>
  <c r="AE267" i="3"/>
  <c r="AN267" i="3" s="1"/>
  <c r="AM267" i="3"/>
  <c r="AL267" i="3"/>
  <c r="AF267" i="3"/>
  <c r="AE266" i="3"/>
  <c r="AN266" i="3" s="1"/>
  <c r="AM266" i="3"/>
  <c r="AL266" i="3"/>
  <c r="AE265" i="3"/>
  <c r="AN265" i="3" s="1"/>
  <c r="AM265" i="3"/>
  <c r="AL265" i="3"/>
  <c r="AF265" i="3"/>
  <c r="AE264" i="3"/>
  <c r="AM264" i="3"/>
  <c r="AL264" i="3"/>
  <c r="AE263" i="3"/>
  <c r="AN263" i="3" s="1"/>
  <c r="AM263" i="3"/>
  <c r="AL263" i="3"/>
  <c r="AF263" i="3"/>
  <c r="AE262" i="3"/>
  <c r="AN262" i="3" s="1"/>
  <c r="AM262" i="3"/>
  <c r="AL262" i="3"/>
  <c r="AF262" i="3"/>
  <c r="AE261" i="3"/>
  <c r="AN261" i="3"/>
  <c r="AM261" i="3"/>
  <c r="AL261" i="3"/>
  <c r="AF261" i="3"/>
  <c r="AE260" i="3"/>
  <c r="AN260" i="3" s="1"/>
  <c r="AM260" i="3"/>
  <c r="AL260" i="3"/>
  <c r="AE259" i="3"/>
  <c r="AN259" i="3" s="1"/>
  <c r="AM259" i="3"/>
  <c r="AL259" i="3"/>
  <c r="AF259" i="3"/>
  <c r="AE258" i="3"/>
  <c r="AN258" i="3" s="1"/>
  <c r="AM258" i="3"/>
  <c r="AL258" i="3"/>
  <c r="AE257" i="3"/>
  <c r="AN257" i="3" s="1"/>
  <c r="AM257" i="3"/>
  <c r="AL257" i="3"/>
  <c r="AF257" i="3"/>
  <c r="AE256" i="3"/>
  <c r="AM256" i="3"/>
  <c r="AL256" i="3"/>
  <c r="AE255" i="3"/>
  <c r="AN255" i="3" s="1"/>
  <c r="AM255" i="3"/>
  <c r="AL255" i="3"/>
  <c r="AF255" i="3"/>
  <c r="AE254" i="3"/>
  <c r="AN254" i="3" s="1"/>
  <c r="AM254" i="3"/>
  <c r="AL254" i="3"/>
  <c r="AF254" i="3"/>
  <c r="AE253" i="3"/>
  <c r="AN253" i="3"/>
  <c r="AM253" i="3"/>
  <c r="AL253" i="3"/>
  <c r="AF253" i="3"/>
  <c r="AE252" i="3"/>
  <c r="AN252" i="3" s="1"/>
  <c r="AM252" i="3"/>
  <c r="AL252" i="3"/>
  <c r="AE251" i="3"/>
  <c r="AN251" i="3" s="1"/>
  <c r="AM251" i="3"/>
  <c r="AL251" i="3"/>
  <c r="AF251" i="3"/>
  <c r="AE250" i="3"/>
  <c r="AN250" i="3" s="1"/>
  <c r="AM250" i="3"/>
  <c r="AL250" i="3"/>
  <c r="AE249" i="3"/>
  <c r="AN249" i="3" s="1"/>
  <c r="AM249" i="3"/>
  <c r="AL249" i="3"/>
  <c r="AF249" i="3"/>
  <c r="AE248" i="3"/>
  <c r="AM248" i="3"/>
  <c r="AL248" i="3"/>
  <c r="AE247" i="3"/>
  <c r="AN247" i="3" s="1"/>
  <c r="AM247" i="3"/>
  <c r="AL247" i="3"/>
  <c r="AF247" i="3"/>
  <c r="AE246" i="3"/>
  <c r="AN246" i="3" s="1"/>
  <c r="AM246" i="3"/>
  <c r="AL246" i="3"/>
  <c r="AF246" i="3"/>
  <c r="AE245" i="3"/>
  <c r="AN245" i="3"/>
  <c r="AM245" i="3"/>
  <c r="AL245" i="3"/>
  <c r="AF245" i="3"/>
  <c r="AE244" i="3"/>
  <c r="AN244" i="3" s="1"/>
  <c r="AM244" i="3"/>
  <c r="AL244" i="3"/>
  <c r="AE243" i="3"/>
  <c r="AN243" i="3" s="1"/>
  <c r="AM243" i="3"/>
  <c r="AL243" i="3"/>
  <c r="AF243" i="3"/>
  <c r="AE242" i="3"/>
  <c r="AN242" i="3" s="1"/>
  <c r="AM242" i="3"/>
  <c r="AL242" i="3"/>
  <c r="AE241" i="3"/>
  <c r="AN241" i="3" s="1"/>
  <c r="AM241" i="3"/>
  <c r="AL241" i="3"/>
  <c r="AF241" i="3"/>
  <c r="AE240" i="3"/>
  <c r="AM240" i="3"/>
  <c r="AL240" i="3"/>
  <c r="AE239" i="3"/>
  <c r="AN239" i="3" s="1"/>
  <c r="AM239" i="3"/>
  <c r="AL239" i="3"/>
  <c r="AF239" i="3"/>
  <c r="AE238" i="3"/>
  <c r="AN238" i="3" s="1"/>
  <c r="AM238" i="3"/>
  <c r="AL238" i="3"/>
  <c r="AF238" i="3"/>
  <c r="AE237" i="3"/>
  <c r="AN237" i="3"/>
  <c r="AM237" i="3"/>
  <c r="AL237" i="3"/>
  <c r="AF237" i="3"/>
  <c r="AE236" i="3"/>
  <c r="AN236" i="3" s="1"/>
  <c r="AM236" i="3"/>
  <c r="AL236" i="3"/>
  <c r="AE235" i="3"/>
  <c r="AN235" i="3" s="1"/>
  <c r="AM235" i="3"/>
  <c r="AL235" i="3"/>
  <c r="AF235" i="3"/>
  <c r="AE234" i="3"/>
  <c r="AN234" i="3" s="1"/>
  <c r="AM234" i="3"/>
  <c r="AL234" i="3"/>
  <c r="AE233" i="3"/>
  <c r="AN233" i="3" s="1"/>
  <c r="AM233" i="3"/>
  <c r="AL233" i="3"/>
  <c r="AF233" i="3"/>
  <c r="AE232" i="3"/>
  <c r="AM232" i="3"/>
  <c r="AL232" i="3"/>
  <c r="AE231" i="3"/>
  <c r="AN231" i="3" s="1"/>
  <c r="AM231" i="3"/>
  <c r="AL231" i="3"/>
  <c r="AF231" i="3"/>
  <c r="AE230" i="3"/>
  <c r="AN230" i="3" s="1"/>
  <c r="AM230" i="3"/>
  <c r="AL230" i="3"/>
  <c r="AF230" i="3"/>
  <c r="AE229" i="3"/>
  <c r="AN229" i="3"/>
  <c r="AM229" i="3"/>
  <c r="AL229" i="3"/>
  <c r="AF229" i="3"/>
  <c r="AE228" i="3"/>
  <c r="AN228" i="3" s="1"/>
  <c r="AM228" i="3"/>
  <c r="AL228" i="3"/>
  <c r="AE227" i="3"/>
  <c r="AN227" i="3" s="1"/>
  <c r="AM227" i="3"/>
  <c r="AL227" i="3"/>
  <c r="AF227" i="3"/>
  <c r="AE226" i="3"/>
  <c r="AN226" i="3" s="1"/>
  <c r="AM226" i="3"/>
  <c r="AL226" i="3"/>
  <c r="AE225" i="3"/>
  <c r="AN225" i="3" s="1"/>
  <c r="AM225" i="3"/>
  <c r="AL225" i="3"/>
  <c r="AF225" i="3"/>
  <c r="AE224" i="3"/>
  <c r="AM224" i="3"/>
  <c r="AL224" i="3"/>
  <c r="AE223" i="3"/>
  <c r="AN223" i="3" s="1"/>
  <c r="AM223" i="3"/>
  <c r="AL223" i="3"/>
  <c r="AF223" i="3"/>
  <c r="AE222" i="3"/>
  <c r="AN222" i="3" s="1"/>
  <c r="AM222" i="3"/>
  <c r="AL222" i="3"/>
  <c r="AF222" i="3"/>
  <c r="AE221" i="3"/>
  <c r="AN221" i="3"/>
  <c r="AM221" i="3"/>
  <c r="AL221" i="3"/>
  <c r="AF221" i="3"/>
  <c r="AE220" i="3"/>
  <c r="AN220" i="3" s="1"/>
  <c r="AM220" i="3"/>
  <c r="AL220" i="3"/>
  <c r="AE219" i="3"/>
  <c r="AN219" i="3" s="1"/>
  <c r="AM219" i="3"/>
  <c r="AL219" i="3"/>
  <c r="AF219" i="3"/>
  <c r="AE218" i="3"/>
  <c r="AN218" i="3" s="1"/>
  <c r="AM218" i="3"/>
  <c r="AL218" i="3"/>
  <c r="AE217" i="3"/>
  <c r="AN217" i="3" s="1"/>
  <c r="AM217" i="3"/>
  <c r="AL217" i="3"/>
  <c r="AF217" i="3"/>
  <c r="AE216" i="3"/>
  <c r="AM216" i="3"/>
  <c r="AL216" i="3"/>
  <c r="AE215" i="3"/>
  <c r="AN215" i="3" s="1"/>
  <c r="AM215" i="3"/>
  <c r="AL215" i="3"/>
  <c r="AF215" i="3"/>
  <c r="AE214" i="3"/>
  <c r="AN214" i="3" s="1"/>
  <c r="AM214" i="3"/>
  <c r="AL214" i="3"/>
  <c r="AF214" i="3"/>
  <c r="AE213" i="3"/>
  <c r="AN213" i="3"/>
  <c r="AM213" i="3"/>
  <c r="AL213" i="3"/>
  <c r="AF213" i="3"/>
  <c r="AE212" i="3"/>
  <c r="AN212" i="3" s="1"/>
  <c r="AM212" i="3"/>
  <c r="AL212" i="3"/>
  <c r="AE211" i="3"/>
  <c r="AN211" i="3" s="1"/>
  <c r="AM211" i="3"/>
  <c r="AL211" i="3"/>
  <c r="AF211" i="3"/>
  <c r="AE210" i="3"/>
  <c r="AN210" i="3" s="1"/>
  <c r="AM210" i="3"/>
  <c r="AL210" i="3"/>
  <c r="AE209" i="3"/>
  <c r="AN209" i="3" s="1"/>
  <c r="AM209" i="3"/>
  <c r="AL209" i="3"/>
  <c r="AF209" i="3"/>
  <c r="AE208" i="3"/>
  <c r="AM208" i="3"/>
  <c r="AL208" i="3"/>
  <c r="AE207" i="3"/>
  <c r="AN207" i="3" s="1"/>
  <c r="AM207" i="3"/>
  <c r="AL207" i="3"/>
  <c r="AF207" i="3"/>
  <c r="AE206" i="3"/>
  <c r="AN206" i="3" s="1"/>
  <c r="AM206" i="3"/>
  <c r="AL206" i="3"/>
  <c r="AF206" i="3"/>
  <c r="AE205" i="3"/>
  <c r="AN205" i="3"/>
  <c r="AM205" i="3"/>
  <c r="AL205" i="3"/>
  <c r="AF205" i="3"/>
  <c r="AE204" i="3"/>
  <c r="AN204" i="3" s="1"/>
  <c r="AM204" i="3"/>
  <c r="AL204" i="3"/>
  <c r="AE203" i="3"/>
  <c r="AN203" i="3" s="1"/>
  <c r="AM203" i="3"/>
  <c r="AL203" i="3"/>
  <c r="AF203" i="3"/>
  <c r="AE202" i="3"/>
  <c r="AN202" i="3" s="1"/>
  <c r="AM202" i="3"/>
  <c r="AL202" i="3"/>
  <c r="AE201" i="3"/>
  <c r="AN201" i="3" s="1"/>
  <c r="AM201" i="3"/>
  <c r="AL201" i="3"/>
  <c r="AF201" i="3"/>
  <c r="AE200" i="3"/>
  <c r="AM200" i="3"/>
  <c r="AL200" i="3"/>
  <c r="AE199" i="3"/>
  <c r="AN199" i="3" s="1"/>
  <c r="AM199" i="3"/>
  <c r="AL199" i="3"/>
  <c r="AF199" i="3"/>
  <c r="AE198" i="3"/>
  <c r="AN198" i="3" s="1"/>
  <c r="AM198" i="3"/>
  <c r="AL198" i="3"/>
  <c r="AF198" i="3"/>
  <c r="AE197" i="3"/>
  <c r="AN197" i="3"/>
  <c r="AM197" i="3"/>
  <c r="AL197" i="3"/>
  <c r="AF197" i="3"/>
  <c r="AE196" i="3"/>
  <c r="AN196" i="3" s="1"/>
  <c r="AM196" i="3"/>
  <c r="AL196" i="3"/>
  <c r="AE195" i="3"/>
  <c r="AN195" i="3" s="1"/>
  <c r="AM195" i="3"/>
  <c r="AL195" i="3"/>
  <c r="AF195" i="3"/>
  <c r="AE194" i="3"/>
  <c r="AN194" i="3" s="1"/>
  <c r="AM194" i="3"/>
  <c r="AL194" i="3"/>
  <c r="AE193" i="3"/>
  <c r="AN193" i="3" s="1"/>
  <c r="AM193" i="3"/>
  <c r="AL193" i="3"/>
  <c r="AF193" i="3"/>
  <c r="AE192" i="3"/>
  <c r="AM192" i="3"/>
  <c r="AL192" i="3"/>
  <c r="AE191" i="3"/>
  <c r="AN191" i="3" s="1"/>
  <c r="AM191" i="3"/>
  <c r="AL191" i="3"/>
  <c r="AF191" i="3"/>
  <c r="AE190" i="3"/>
  <c r="AN190" i="3" s="1"/>
  <c r="AM190" i="3"/>
  <c r="AL190" i="3"/>
  <c r="AF190" i="3"/>
  <c r="AE189" i="3"/>
  <c r="AN189" i="3"/>
  <c r="AM189" i="3"/>
  <c r="AL189" i="3"/>
  <c r="AF189" i="3"/>
  <c r="AE188" i="3"/>
  <c r="AN188" i="3" s="1"/>
  <c r="AM188" i="3"/>
  <c r="AL188" i="3"/>
  <c r="AE187" i="3"/>
  <c r="AN187" i="3" s="1"/>
  <c r="AM187" i="3"/>
  <c r="AL187" i="3"/>
  <c r="AF187" i="3"/>
  <c r="AE186" i="3"/>
  <c r="AN186" i="3" s="1"/>
  <c r="AM186" i="3"/>
  <c r="AL186" i="3"/>
  <c r="AE185" i="3"/>
  <c r="AN185" i="3" s="1"/>
  <c r="AM185" i="3"/>
  <c r="AL185" i="3"/>
  <c r="AF185" i="3"/>
  <c r="AE184" i="3"/>
  <c r="AM184" i="3"/>
  <c r="AL184" i="3"/>
  <c r="AE183" i="3"/>
  <c r="AN183" i="3" s="1"/>
  <c r="AM183" i="3"/>
  <c r="AL183" i="3"/>
  <c r="AF183" i="3"/>
  <c r="AE182" i="3"/>
  <c r="AN182" i="3" s="1"/>
  <c r="AM182" i="3"/>
  <c r="AL182" i="3"/>
  <c r="AF182" i="3"/>
  <c r="AE181" i="3"/>
  <c r="AN181" i="3"/>
  <c r="AM181" i="3"/>
  <c r="AL181" i="3"/>
  <c r="AF181" i="3"/>
  <c r="AE180" i="3"/>
  <c r="AN180" i="3" s="1"/>
  <c r="AM180" i="3"/>
  <c r="AL180" i="3"/>
  <c r="AE179" i="3"/>
  <c r="AN179" i="3" s="1"/>
  <c r="AM179" i="3"/>
  <c r="AL179" i="3"/>
  <c r="AF179" i="3"/>
  <c r="AE178" i="3"/>
  <c r="AN178" i="3" s="1"/>
  <c r="AM178" i="3"/>
  <c r="AL178" i="3"/>
  <c r="AE177" i="3"/>
  <c r="AN177" i="3" s="1"/>
  <c r="AM177" i="3"/>
  <c r="AL177" i="3"/>
  <c r="AF177" i="3"/>
  <c r="AE176" i="3"/>
  <c r="AM176" i="3"/>
  <c r="AL176" i="3"/>
  <c r="AE175" i="3"/>
  <c r="AN175" i="3" s="1"/>
  <c r="AM175" i="3"/>
  <c r="AL175" i="3"/>
  <c r="AF175" i="3"/>
  <c r="AE174" i="3"/>
  <c r="AN174" i="3" s="1"/>
  <c r="AM174" i="3"/>
  <c r="AL174" i="3"/>
  <c r="AF174" i="3"/>
  <c r="AE173" i="3"/>
  <c r="AN173" i="3"/>
  <c r="AM173" i="3"/>
  <c r="AL173" i="3"/>
  <c r="AF173" i="3"/>
  <c r="AE172" i="3"/>
  <c r="AN172" i="3" s="1"/>
  <c r="AM172" i="3"/>
  <c r="AL172" i="3"/>
  <c r="AE171" i="3"/>
  <c r="AN171" i="3" s="1"/>
  <c r="AM171" i="3"/>
  <c r="AL171" i="3"/>
  <c r="AF171" i="3"/>
  <c r="AE170" i="3"/>
  <c r="AN170" i="3" s="1"/>
  <c r="AM170" i="3"/>
  <c r="AL170" i="3"/>
  <c r="AE169" i="3"/>
  <c r="AN169" i="3" s="1"/>
  <c r="AM169" i="3"/>
  <c r="AL169" i="3"/>
  <c r="AF169" i="3"/>
  <c r="AE168" i="3"/>
  <c r="AM168" i="3"/>
  <c r="AL168" i="3"/>
  <c r="AE167" i="3"/>
  <c r="AN167" i="3" s="1"/>
  <c r="AM167" i="3"/>
  <c r="AL167" i="3"/>
  <c r="AF167" i="3"/>
  <c r="AE166" i="3"/>
  <c r="AN166" i="3" s="1"/>
  <c r="AM166" i="3"/>
  <c r="AL166" i="3"/>
  <c r="AF166" i="3"/>
  <c r="AE165" i="3"/>
  <c r="AN165" i="3"/>
  <c r="AM165" i="3"/>
  <c r="AL165" i="3"/>
  <c r="AF165" i="3"/>
  <c r="AE164" i="3"/>
  <c r="AN164" i="3" s="1"/>
  <c r="AM164" i="3"/>
  <c r="AL164" i="3"/>
  <c r="AE163" i="3"/>
  <c r="AN163" i="3" s="1"/>
  <c r="AM163" i="3"/>
  <c r="AL163" i="3"/>
  <c r="AF163" i="3"/>
  <c r="AE162" i="3"/>
  <c r="AN162" i="3" s="1"/>
  <c r="AM162" i="3"/>
  <c r="AL162" i="3"/>
  <c r="AE161" i="3"/>
  <c r="AN161" i="3" s="1"/>
  <c r="AM161" i="3"/>
  <c r="AL161" i="3"/>
  <c r="AF161" i="3"/>
  <c r="AE160" i="3"/>
  <c r="AM160" i="3"/>
  <c r="AL160" i="3"/>
  <c r="AE159" i="3"/>
  <c r="AN159" i="3" s="1"/>
  <c r="AM159" i="3"/>
  <c r="AL159" i="3"/>
  <c r="AF159" i="3"/>
  <c r="AE158" i="3"/>
  <c r="AN158" i="3" s="1"/>
  <c r="AM158" i="3"/>
  <c r="AL158" i="3"/>
  <c r="AF158" i="3"/>
  <c r="AE157" i="3"/>
  <c r="AN157" i="3"/>
  <c r="AM157" i="3"/>
  <c r="AL157" i="3"/>
  <c r="AF157" i="3"/>
  <c r="AE156" i="3"/>
  <c r="AN156" i="3" s="1"/>
  <c r="AM156" i="3"/>
  <c r="AL156" i="3"/>
  <c r="AE155" i="3"/>
  <c r="AN155" i="3" s="1"/>
  <c r="AM155" i="3"/>
  <c r="AL155" i="3"/>
  <c r="AF155" i="3"/>
  <c r="AE154" i="3"/>
  <c r="AN154" i="3" s="1"/>
  <c r="AM154" i="3"/>
  <c r="AL154" i="3"/>
  <c r="AE153" i="3"/>
  <c r="AN153" i="3" s="1"/>
  <c r="AM153" i="3"/>
  <c r="AL153" i="3"/>
  <c r="AF153" i="3"/>
  <c r="AE152" i="3"/>
  <c r="AM152" i="3"/>
  <c r="AL152" i="3"/>
  <c r="AE151" i="3"/>
  <c r="AN151" i="3" s="1"/>
  <c r="AM151" i="3"/>
  <c r="AL151" i="3"/>
  <c r="AF151" i="3"/>
  <c r="AE150" i="3"/>
  <c r="AN150" i="3" s="1"/>
  <c r="AM150" i="3"/>
  <c r="AL150" i="3"/>
  <c r="AF150" i="3"/>
  <c r="AE149" i="3"/>
  <c r="AN149" i="3"/>
  <c r="AM149" i="3"/>
  <c r="AL149" i="3"/>
  <c r="AF149" i="3"/>
  <c r="AE148" i="3"/>
  <c r="AN148" i="3" s="1"/>
  <c r="AM148" i="3"/>
  <c r="AL148" i="3"/>
  <c r="AE147" i="3"/>
  <c r="AN147" i="3" s="1"/>
  <c r="AM147" i="3"/>
  <c r="AL147" i="3"/>
  <c r="AF147" i="3"/>
  <c r="AE146" i="3"/>
  <c r="AN146" i="3" s="1"/>
  <c r="AM146" i="3"/>
  <c r="AL146" i="3"/>
  <c r="AE145" i="3"/>
  <c r="AN145" i="3" s="1"/>
  <c r="AM145" i="3"/>
  <c r="AL145" i="3"/>
  <c r="AF145" i="3"/>
  <c r="AE144" i="3"/>
  <c r="AM144" i="3"/>
  <c r="AL144" i="3"/>
  <c r="AE143" i="3"/>
  <c r="AN143" i="3" s="1"/>
  <c r="AM143" i="3"/>
  <c r="AL143" i="3"/>
  <c r="AF143" i="3"/>
  <c r="AE142" i="3"/>
  <c r="AN142" i="3" s="1"/>
  <c r="AM142" i="3"/>
  <c r="AL142" i="3"/>
  <c r="AF142" i="3"/>
  <c r="AE141" i="3"/>
  <c r="AN141" i="3"/>
  <c r="AM141" i="3"/>
  <c r="AL141" i="3"/>
  <c r="AF141" i="3"/>
  <c r="AE140" i="3"/>
  <c r="AN140" i="3" s="1"/>
  <c r="AM140" i="3"/>
  <c r="AL140" i="3"/>
  <c r="AE139" i="3"/>
  <c r="AN139" i="3" s="1"/>
  <c r="AM139" i="3"/>
  <c r="AL139" i="3"/>
  <c r="AF139" i="3"/>
  <c r="AE138" i="3"/>
  <c r="AN138" i="3" s="1"/>
  <c r="AM138" i="3"/>
  <c r="AL138" i="3"/>
  <c r="AE137" i="3"/>
  <c r="AN137" i="3" s="1"/>
  <c r="AM137" i="3"/>
  <c r="AL137" i="3"/>
  <c r="AF137" i="3"/>
  <c r="AE136" i="3"/>
  <c r="AM136" i="3"/>
  <c r="AL136" i="3"/>
  <c r="AE135" i="3"/>
  <c r="AN135" i="3" s="1"/>
  <c r="AM135" i="3"/>
  <c r="AL135" i="3"/>
  <c r="AF135" i="3"/>
  <c r="AE134" i="3"/>
  <c r="AN134" i="3" s="1"/>
  <c r="AM134" i="3"/>
  <c r="AL134" i="3"/>
  <c r="AF134" i="3"/>
  <c r="AE133" i="3"/>
  <c r="AN133" i="3"/>
  <c r="AM133" i="3"/>
  <c r="AL133" i="3"/>
  <c r="AF133" i="3"/>
  <c r="AE132" i="3"/>
  <c r="AN132" i="3" s="1"/>
  <c r="AM132" i="3"/>
  <c r="AL132" i="3"/>
  <c r="AE131" i="3"/>
  <c r="AN131" i="3" s="1"/>
  <c r="AM131" i="3"/>
  <c r="AL131" i="3"/>
  <c r="AF131" i="3"/>
  <c r="AE130" i="3"/>
  <c r="AN130" i="3" s="1"/>
  <c r="AM130" i="3"/>
  <c r="AL130" i="3"/>
  <c r="AE129" i="3"/>
  <c r="AN129" i="3" s="1"/>
  <c r="AM129" i="3"/>
  <c r="AL129" i="3"/>
  <c r="AF129" i="3"/>
  <c r="AE128" i="3"/>
  <c r="AM128" i="3"/>
  <c r="AL128" i="3"/>
  <c r="AE127" i="3"/>
  <c r="AN127" i="3" s="1"/>
  <c r="AM127" i="3"/>
  <c r="AL127" i="3"/>
  <c r="AF127" i="3"/>
  <c r="AE126" i="3"/>
  <c r="AN126" i="3" s="1"/>
  <c r="AM126" i="3"/>
  <c r="AL126" i="3"/>
  <c r="AF126" i="3"/>
  <c r="AE125" i="3"/>
  <c r="AN125" i="3"/>
  <c r="AM125" i="3"/>
  <c r="AL125" i="3"/>
  <c r="AF125" i="3"/>
  <c r="AE124" i="3"/>
  <c r="AN124" i="3" s="1"/>
  <c r="AM124" i="3"/>
  <c r="AL124" i="3"/>
  <c r="AE123" i="3"/>
  <c r="AN123" i="3" s="1"/>
  <c r="AM123" i="3"/>
  <c r="AL123" i="3"/>
  <c r="AF123" i="3"/>
  <c r="AE122" i="3"/>
  <c r="AN122" i="3" s="1"/>
  <c r="AM122" i="3"/>
  <c r="AL122" i="3"/>
  <c r="AE121" i="3"/>
  <c r="AN121" i="3" s="1"/>
  <c r="AM121" i="3"/>
  <c r="AL121" i="3"/>
  <c r="AF121" i="3"/>
  <c r="AE120" i="3"/>
  <c r="AM120" i="3"/>
  <c r="AL120" i="3"/>
  <c r="AE119" i="3"/>
  <c r="AN119" i="3" s="1"/>
  <c r="AM119" i="3"/>
  <c r="AL119" i="3"/>
  <c r="AF119" i="3"/>
  <c r="AE118" i="3"/>
  <c r="AN118" i="3" s="1"/>
  <c r="AM118" i="3"/>
  <c r="AL118" i="3"/>
  <c r="AF118" i="3"/>
  <c r="AE117" i="3"/>
  <c r="AN117" i="3"/>
  <c r="AM117" i="3"/>
  <c r="AL117" i="3"/>
  <c r="AF117" i="3"/>
  <c r="AE116" i="3"/>
  <c r="AN116" i="3" s="1"/>
  <c r="AM116" i="3"/>
  <c r="AL116" i="3"/>
  <c r="AE115" i="3"/>
  <c r="AN115" i="3" s="1"/>
  <c r="AM115" i="3"/>
  <c r="AL115" i="3"/>
  <c r="AF115" i="3"/>
  <c r="AE114" i="3"/>
  <c r="AN114" i="3" s="1"/>
  <c r="AM114" i="3"/>
  <c r="AL114" i="3"/>
  <c r="AE113" i="3"/>
  <c r="AN113" i="3" s="1"/>
  <c r="AM113" i="3"/>
  <c r="AL113" i="3"/>
  <c r="AF113" i="3"/>
  <c r="AE112" i="3"/>
  <c r="AM112" i="3"/>
  <c r="AL112" i="3"/>
  <c r="AE111" i="3"/>
  <c r="AN111" i="3" s="1"/>
  <c r="AM111" i="3"/>
  <c r="AL111" i="3"/>
  <c r="AF111" i="3"/>
  <c r="AE110" i="3"/>
  <c r="AN110" i="3" s="1"/>
  <c r="AM110" i="3"/>
  <c r="AL110" i="3"/>
  <c r="AF110" i="3"/>
  <c r="AE109" i="3"/>
  <c r="AN109" i="3"/>
  <c r="AM109" i="3"/>
  <c r="AL109" i="3"/>
  <c r="AF109" i="3"/>
  <c r="AE108" i="3"/>
  <c r="AN108" i="3" s="1"/>
  <c r="AM108" i="3"/>
  <c r="AL108" i="3"/>
  <c r="AE107" i="3"/>
  <c r="AN107" i="3" s="1"/>
  <c r="AM107" i="3"/>
  <c r="AL107" i="3"/>
  <c r="AF107" i="3"/>
  <c r="AE106" i="3"/>
  <c r="AN106" i="3" s="1"/>
  <c r="AM106" i="3"/>
  <c r="AL106" i="3"/>
  <c r="AE105" i="3"/>
  <c r="AN105" i="3" s="1"/>
  <c r="AM105" i="3"/>
  <c r="AL105" i="3"/>
  <c r="AF105" i="3"/>
  <c r="AE104" i="3"/>
  <c r="AM104" i="3"/>
  <c r="AL104" i="3"/>
  <c r="AE103" i="3"/>
  <c r="AN103" i="3" s="1"/>
  <c r="AM103" i="3"/>
  <c r="AL103" i="3"/>
  <c r="AF103" i="3"/>
  <c r="AE102" i="3"/>
  <c r="AN102" i="3" s="1"/>
  <c r="AM102" i="3"/>
  <c r="AL102" i="3"/>
  <c r="AF102" i="3"/>
  <c r="AE101" i="3"/>
  <c r="AN101" i="3"/>
  <c r="AM101" i="3"/>
  <c r="AL101" i="3"/>
  <c r="AF101" i="3"/>
  <c r="AE100" i="3"/>
  <c r="AN100" i="3" s="1"/>
  <c r="AM100" i="3"/>
  <c r="AL100" i="3"/>
  <c r="AE99" i="3"/>
  <c r="AN99" i="3" s="1"/>
  <c r="AM99" i="3"/>
  <c r="AL99" i="3"/>
  <c r="AF99" i="3"/>
  <c r="AE98" i="3"/>
  <c r="AN98" i="3" s="1"/>
  <c r="AM98" i="3"/>
  <c r="AL98" i="3"/>
  <c r="AE97" i="3"/>
  <c r="AN97" i="3" s="1"/>
  <c r="AM97" i="3"/>
  <c r="AL97" i="3"/>
  <c r="AF97" i="3"/>
  <c r="AE96" i="3"/>
  <c r="AM96" i="3"/>
  <c r="AL96" i="3"/>
  <c r="AE95" i="3"/>
  <c r="AN95" i="3" s="1"/>
  <c r="AM95" i="3"/>
  <c r="AL95" i="3"/>
  <c r="AF95" i="3"/>
  <c r="AE94" i="3"/>
  <c r="AN94" i="3" s="1"/>
  <c r="AM94" i="3"/>
  <c r="AL94" i="3"/>
  <c r="AF94" i="3"/>
  <c r="AE93" i="3"/>
  <c r="AN93" i="3"/>
  <c r="AM93" i="3"/>
  <c r="AL93" i="3"/>
  <c r="AF93" i="3"/>
  <c r="AE92" i="3"/>
  <c r="AN92" i="3" s="1"/>
  <c r="AM92" i="3"/>
  <c r="AL92" i="3"/>
  <c r="AE91" i="3"/>
  <c r="AN91" i="3" s="1"/>
  <c r="AM91" i="3"/>
  <c r="AL91" i="3"/>
  <c r="AF91" i="3"/>
  <c r="AE90" i="3"/>
  <c r="AN90" i="3" s="1"/>
  <c r="AM90" i="3"/>
  <c r="AL90" i="3"/>
  <c r="AE89" i="3"/>
  <c r="AN89" i="3" s="1"/>
  <c r="AM89" i="3"/>
  <c r="AL89" i="3"/>
  <c r="AF89" i="3"/>
  <c r="AE88" i="3"/>
  <c r="AM88" i="3"/>
  <c r="AL88" i="3"/>
  <c r="AE87" i="3"/>
  <c r="AN87" i="3" s="1"/>
  <c r="AM87" i="3"/>
  <c r="AL87" i="3"/>
  <c r="AF87" i="3"/>
  <c r="AE86" i="3"/>
  <c r="AN86" i="3" s="1"/>
  <c r="AM86" i="3"/>
  <c r="AL86" i="3"/>
  <c r="AF86" i="3"/>
  <c r="AE85" i="3"/>
  <c r="AN85" i="3"/>
  <c r="AM85" i="3"/>
  <c r="AL85" i="3"/>
  <c r="AF85" i="3"/>
  <c r="AE84" i="3"/>
  <c r="AN84" i="3" s="1"/>
  <c r="AM84" i="3"/>
  <c r="AL84" i="3"/>
  <c r="AE83" i="3"/>
  <c r="AN83" i="3" s="1"/>
  <c r="AM83" i="3"/>
  <c r="AL83" i="3"/>
  <c r="AF83" i="3"/>
  <c r="AE82" i="3"/>
  <c r="AN82" i="3" s="1"/>
  <c r="AM82" i="3"/>
  <c r="AL82" i="3"/>
  <c r="AE81" i="3"/>
  <c r="AN81" i="3" s="1"/>
  <c r="AM81" i="3"/>
  <c r="AL81" i="3"/>
  <c r="AF81" i="3"/>
  <c r="AE80" i="3"/>
  <c r="AM80" i="3"/>
  <c r="AL80" i="3"/>
  <c r="AE79" i="3"/>
  <c r="AN79" i="3" s="1"/>
  <c r="AM79" i="3"/>
  <c r="AL79" i="3"/>
  <c r="AF79" i="3"/>
  <c r="AE78" i="3"/>
  <c r="AN78" i="3" s="1"/>
  <c r="AM78" i="3"/>
  <c r="AL78" i="3"/>
  <c r="AF78" i="3"/>
  <c r="AE77" i="3"/>
  <c r="AN77" i="3"/>
  <c r="AM77" i="3"/>
  <c r="AL77" i="3"/>
  <c r="AF77" i="3"/>
  <c r="AE76" i="3"/>
  <c r="AN76" i="3" s="1"/>
  <c r="AM76" i="3"/>
  <c r="AL76" i="3"/>
  <c r="AE75" i="3"/>
  <c r="AN75" i="3" s="1"/>
  <c r="AM75" i="3"/>
  <c r="AL75" i="3"/>
  <c r="AF75" i="3"/>
  <c r="AE74" i="3"/>
  <c r="AN74" i="3" s="1"/>
  <c r="AM74" i="3"/>
  <c r="AL74" i="3"/>
  <c r="AE73" i="3"/>
  <c r="AN73" i="3" s="1"/>
  <c r="AM73" i="3"/>
  <c r="AL73" i="3"/>
  <c r="AF73" i="3"/>
  <c r="AE72" i="3"/>
  <c r="AM72" i="3"/>
  <c r="AL72" i="3"/>
  <c r="AE71" i="3"/>
  <c r="AN71" i="3" s="1"/>
  <c r="AM71" i="3"/>
  <c r="AL71" i="3"/>
  <c r="AF71" i="3"/>
  <c r="AE70" i="3"/>
  <c r="AN70" i="3" s="1"/>
  <c r="AM70" i="3"/>
  <c r="AL70" i="3"/>
  <c r="AF70" i="3"/>
  <c r="AE69" i="3"/>
  <c r="AN69" i="3"/>
  <c r="AM69" i="3"/>
  <c r="AL69" i="3"/>
  <c r="AF69" i="3"/>
  <c r="AE68" i="3"/>
  <c r="AN68" i="3" s="1"/>
  <c r="AM68" i="3"/>
  <c r="AL68" i="3"/>
  <c r="AE67" i="3"/>
  <c r="AN67" i="3" s="1"/>
  <c r="AM67" i="3"/>
  <c r="AL67" i="3"/>
  <c r="AF67" i="3"/>
  <c r="AE66" i="3"/>
  <c r="AN66" i="3" s="1"/>
  <c r="AM66" i="3"/>
  <c r="AL66" i="3"/>
  <c r="AE65" i="3"/>
  <c r="AN65" i="3" s="1"/>
  <c r="AM65" i="3"/>
  <c r="AL65" i="3"/>
  <c r="AF65" i="3"/>
  <c r="AE64" i="3"/>
  <c r="AM64" i="3"/>
  <c r="AL64" i="3"/>
  <c r="AE63" i="3"/>
  <c r="AN63" i="3" s="1"/>
  <c r="AM63" i="3"/>
  <c r="AL63" i="3"/>
  <c r="AF63" i="3"/>
  <c r="AE62" i="3"/>
  <c r="AN62" i="3" s="1"/>
  <c r="AM62" i="3"/>
  <c r="AL62" i="3"/>
  <c r="AF62" i="3"/>
  <c r="AE61" i="3"/>
  <c r="AN61" i="3"/>
  <c r="AM61" i="3"/>
  <c r="AL61" i="3"/>
  <c r="AF61" i="3"/>
  <c r="AE60" i="3"/>
  <c r="AN60" i="3" s="1"/>
  <c r="AM60" i="3"/>
  <c r="AL60" i="3"/>
  <c r="AE59" i="3"/>
  <c r="AN59" i="3" s="1"/>
  <c r="AM59" i="3"/>
  <c r="AL59" i="3"/>
  <c r="AF59" i="3"/>
  <c r="AE58" i="3"/>
  <c r="AN58" i="3" s="1"/>
  <c r="AM58" i="3"/>
  <c r="AL58" i="3"/>
  <c r="AE57" i="3"/>
  <c r="AN57" i="3" s="1"/>
  <c r="AM57" i="3"/>
  <c r="AL57" i="3"/>
  <c r="AF57" i="3"/>
  <c r="AE56" i="3"/>
  <c r="AM56" i="3"/>
  <c r="AL56" i="3"/>
  <c r="AE55" i="3"/>
  <c r="AN55" i="3" s="1"/>
  <c r="AM55" i="3"/>
  <c r="AL55" i="3"/>
  <c r="AF55" i="3"/>
  <c r="AE54" i="3"/>
  <c r="AN54" i="3" s="1"/>
  <c r="AM54" i="3"/>
  <c r="AL54" i="3"/>
  <c r="AF54" i="3"/>
  <c r="AE53" i="3"/>
  <c r="AN53" i="3"/>
  <c r="AM53" i="3"/>
  <c r="AL53" i="3"/>
  <c r="AF53" i="3"/>
  <c r="AE52" i="3"/>
  <c r="AN52" i="3" s="1"/>
  <c r="AM52" i="3"/>
  <c r="AL52" i="3"/>
  <c r="AE51" i="3"/>
  <c r="AN51" i="3" s="1"/>
  <c r="AM51" i="3"/>
  <c r="AL51" i="3"/>
  <c r="AF51" i="3"/>
  <c r="AE50" i="3"/>
  <c r="AN50" i="3" s="1"/>
  <c r="AM50" i="3"/>
  <c r="AL50" i="3"/>
  <c r="AE49" i="3"/>
  <c r="AN49" i="3" s="1"/>
  <c r="AM49" i="3"/>
  <c r="AL49" i="3"/>
  <c r="AF49" i="3"/>
  <c r="AE48" i="3"/>
  <c r="AM48" i="3"/>
  <c r="AL48" i="3"/>
  <c r="AE47" i="3"/>
  <c r="AN47" i="3" s="1"/>
  <c r="AM47" i="3"/>
  <c r="AL47" i="3"/>
  <c r="AF47" i="3"/>
  <c r="AE46" i="3"/>
  <c r="AN46" i="3" s="1"/>
  <c r="AM46" i="3"/>
  <c r="AL46" i="3"/>
  <c r="AF46" i="3"/>
  <c r="AE45" i="3"/>
  <c r="AN45" i="3"/>
  <c r="AM45" i="3"/>
  <c r="AL45" i="3"/>
  <c r="AF45" i="3"/>
  <c r="AE44" i="3"/>
  <c r="AN44" i="3" s="1"/>
  <c r="AM44" i="3"/>
  <c r="AL44" i="3"/>
  <c r="AE43" i="3"/>
  <c r="AN43" i="3" s="1"/>
  <c r="AM43" i="3"/>
  <c r="AL43" i="3"/>
  <c r="AF43" i="3"/>
  <c r="AE42" i="3"/>
  <c r="AN42" i="3" s="1"/>
  <c r="AM42" i="3"/>
  <c r="AL42" i="3"/>
  <c r="AE41" i="3"/>
  <c r="AN41" i="3" s="1"/>
  <c r="AM41" i="3"/>
  <c r="AL41" i="3"/>
  <c r="AF41" i="3"/>
  <c r="AE40" i="3"/>
  <c r="AM40" i="3"/>
  <c r="AL40" i="3"/>
  <c r="AE39" i="3"/>
  <c r="AN39" i="3" s="1"/>
  <c r="AM39" i="3"/>
  <c r="AL39" i="3"/>
  <c r="AF39" i="3"/>
  <c r="AE38" i="3"/>
  <c r="AN38" i="3" s="1"/>
  <c r="AM38" i="3"/>
  <c r="AL38" i="3"/>
  <c r="AF38" i="3"/>
  <c r="AE37" i="3"/>
  <c r="AN37" i="3"/>
  <c r="AM37" i="3"/>
  <c r="AL37" i="3"/>
  <c r="AF37" i="3"/>
  <c r="AE36" i="3"/>
  <c r="AN36" i="3" s="1"/>
  <c r="AM36" i="3"/>
  <c r="AL36" i="3"/>
  <c r="AE35" i="3"/>
  <c r="AN35" i="3" s="1"/>
  <c r="AM35" i="3"/>
  <c r="AL35" i="3"/>
  <c r="AF35" i="3"/>
  <c r="AE34" i="3"/>
  <c r="AN34" i="3" s="1"/>
  <c r="AM34" i="3"/>
  <c r="AL34" i="3"/>
  <c r="AE33" i="3"/>
  <c r="AN33" i="3" s="1"/>
  <c r="AM33" i="3"/>
  <c r="AL33" i="3"/>
  <c r="AF33" i="3"/>
  <c r="AE32" i="3"/>
  <c r="AM32" i="3"/>
  <c r="AL32" i="3"/>
  <c r="AE31" i="3"/>
  <c r="AN31" i="3" s="1"/>
  <c r="AM31" i="3"/>
  <c r="AL31" i="3"/>
  <c r="AF31" i="3"/>
  <c r="AE30" i="3"/>
  <c r="AN30" i="3" s="1"/>
  <c r="AM30" i="3"/>
  <c r="AL30" i="3"/>
  <c r="AF30" i="3"/>
  <c r="AE29" i="3"/>
  <c r="AN29" i="3"/>
  <c r="AM29" i="3"/>
  <c r="AL29" i="3"/>
  <c r="AF29" i="3"/>
  <c r="AE28" i="3"/>
  <c r="AN28" i="3" s="1"/>
  <c r="AM28" i="3"/>
  <c r="AL28" i="3"/>
  <c r="AE27" i="3"/>
  <c r="AN27" i="3" s="1"/>
  <c r="AM27" i="3"/>
  <c r="AL27" i="3"/>
  <c r="AF27" i="3"/>
  <c r="AE26" i="3"/>
  <c r="AN26" i="3" s="1"/>
  <c r="AM26" i="3"/>
  <c r="AL26" i="3"/>
  <c r="AE25" i="3"/>
  <c r="AN25" i="3" s="1"/>
  <c r="AM25" i="3"/>
  <c r="AL25" i="3"/>
  <c r="AF25" i="3"/>
  <c r="AE24" i="3"/>
  <c r="AM24" i="3"/>
  <c r="AL24" i="3"/>
  <c r="AE23" i="3"/>
  <c r="AN23" i="3" s="1"/>
  <c r="AM23" i="3"/>
  <c r="AL23" i="3"/>
  <c r="AF23" i="3"/>
  <c r="AE22" i="3"/>
  <c r="AN22" i="3" s="1"/>
  <c r="AM22" i="3"/>
  <c r="AL22" i="3"/>
  <c r="AF22" i="3"/>
  <c r="AE21" i="3"/>
  <c r="AN21" i="3"/>
  <c r="AM21" i="3"/>
  <c r="AL21" i="3"/>
  <c r="AF21" i="3"/>
  <c r="AE20" i="3"/>
  <c r="AN20" i="3" s="1"/>
  <c r="AM20" i="3"/>
  <c r="AL20" i="3"/>
  <c r="AE19" i="3"/>
  <c r="AN19" i="3" s="1"/>
  <c r="AM19" i="3"/>
  <c r="AL19" i="3"/>
  <c r="AF19" i="3"/>
  <c r="AE18" i="3"/>
  <c r="AN18" i="3" s="1"/>
  <c r="AM18" i="3"/>
  <c r="AL18" i="3"/>
  <c r="AE17" i="3"/>
  <c r="AN17" i="3" s="1"/>
  <c r="AM17" i="3"/>
  <c r="AL17" i="3"/>
  <c r="AF17" i="3"/>
  <c r="AE16" i="3"/>
  <c r="AM16" i="3"/>
  <c r="AL16" i="3"/>
  <c r="AE15" i="3"/>
  <c r="AN15" i="3" s="1"/>
  <c r="AM15" i="3"/>
  <c r="AL15" i="3"/>
  <c r="AF15" i="3"/>
  <c r="AE14" i="3"/>
  <c r="AN14" i="3" s="1"/>
  <c r="AM14" i="3"/>
  <c r="AL14" i="3"/>
  <c r="AF14" i="3"/>
  <c r="AE13" i="3"/>
  <c r="AN13" i="3"/>
  <c r="AM13" i="3"/>
  <c r="AL13" i="3"/>
  <c r="AF13" i="3"/>
  <c r="AE12" i="3"/>
  <c r="AN12" i="3" s="1"/>
  <c r="AM12" i="3"/>
  <c r="AL12" i="3"/>
  <c r="AE11" i="3"/>
  <c r="AN11" i="3" s="1"/>
  <c r="AM11" i="3"/>
  <c r="AL11" i="3"/>
  <c r="AF11" i="3"/>
  <c r="AE10" i="3"/>
  <c r="AN10" i="3"/>
  <c r="AM10" i="3"/>
  <c r="AL10" i="3"/>
  <c r="AF10" i="3"/>
  <c r="AE9" i="3"/>
  <c r="AN9" i="3" s="1"/>
  <c r="AM9" i="3"/>
  <c r="AL9" i="3"/>
  <c r="AE8" i="3"/>
  <c r="AN8" i="3" s="1"/>
  <c r="AM8" i="3"/>
  <c r="AL8" i="3"/>
  <c r="AE7" i="3"/>
  <c r="AN7" i="3" s="1"/>
  <c r="AM7" i="3"/>
  <c r="AL7" i="3"/>
  <c r="AF7" i="3"/>
  <c r="AE6" i="3"/>
  <c r="AN6" i="3" s="1"/>
  <c r="AM6" i="3"/>
  <c r="AL6" i="3"/>
  <c r="AE5" i="3"/>
  <c r="AN5" i="3" s="1"/>
  <c r="AM5" i="3"/>
  <c r="AL5" i="3"/>
  <c r="AB3" i="3"/>
  <c r="AA3" i="3"/>
  <c r="Z3" i="3"/>
  <c r="Y3" i="3"/>
  <c r="X3" i="3"/>
  <c r="W3" i="3"/>
  <c r="V3" i="3"/>
  <c r="U3" i="3"/>
  <c r="T3" i="3"/>
  <c r="S3" i="3"/>
  <c r="R3" i="3"/>
  <c r="Q3" i="3"/>
  <c r="P3" i="3"/>
  <c r="M3" i="3"/>
  <c r="C3" i="3"/>
  <c r="B3" i="3"/>
  <c r="AB2" i="3"/>
  <c r="AA2" i="3"/>
  <c r="Z2" i="3"/>
  <c r="Y2" i="3"/>
  <c r="X2" i="3"/>
  <c r="W2" i="3"/>
  <c r="V2" i="3"/>
  <c r="U2" i="3"/>
  <c r="T2" i="3"/>
  <c r="S2" i="3"/>
  <c r="R2" i="3"/>
  <c r="Q2" i="3"/>
  <c r="P2" i="3"/>
  <c r="K2" i="3"/>
  <c r="AD1" i="3"/>
  <c r="O1" i="3"/>
  <c r="AE504" i="2"/>
  <c r="AN504" i="2"/>
  <c r="AM504" i="2"/>
  <c r="AL504" i="2"/>
  <c r="AF504" i="2"/>
  <c r="AE503" i="2"/>
  <c r="AN503" i="2" s="1"/>
  <c r="AM503" i="2"/>
  <c r="AL503" i="2"/>
  <c r="AE502" i="2"/>
  <c r="AN502" i="2" s="1"/>
  <c r="AM502" i="2"/>
  <c r="AL502" i="2"/>
  <c r="AF502" i="2"/>
  <c r="AE501" i="2"/>
  <c r="AN501" i="2" s="1"/>
  <c r="AM501" i="2"/>
  <c r="AL501" i="2"/>
  <c r="AE500" i="2"/>
  <c r="AN500" i="2" s="1"/>
  <c r="AM500" i="2"/>
  <c r="AL500" i="2"/>
  <c r="AF500" i="2"/>
  <c r="AE499" i="2"/>
  <c r="AN499" i="2" s="1"/>
  <c r="AM499" i="2"/>
  <c r="AL499" i="2"/>
  <c r="AE498" i="2"/>
  <c r="AN498" i="2" s="1"/>
  <c r="AM498" i="2"/>
  <c r="AL498" i="2"/>
  <c r="AE497" i="2"/>
  <c r="AN497" i="2" s="1"/>
  <c r="AM497" i="2"/>
  <c r="AL497" i="2"/>
  <c r="AE496" i="2"/>
  <c r="AN496" i="2" s="1"/>
  <c r="AM496" i="2"/>
  <c r="AL496" i="2"/>
  <c r="AF496" i="2"/>
  <c r="AE495" i="2"/>
  <c r="AN495" i="2"/>
  <c r="AM495" i="2"/>
  <c r="AL495" i="2"/>
  <c r="AF495" i="2"/>
  <c r="AE494" i="2"/>
  <c r="AN494" i="2" s="1"/>
  <c r="AM494" i="2"/>
  <c r="AL494" i="2"/>
  <c r="AE493" i="2"/>
  <c r="AN493" i="2" s="1"/>
  <c r="AM493" i="2"/>
  <c r="AL493" i="2"/>
  <c r="AE492" i="2"/>
  <c r="AN492" i="2" s="1"/>
  <c r="AM492" i="2"/>
  <c r="AL492" i="2"/>
  <c r="AF492" i="2"/>
  <c r="AE491" i="2"/>
  <c r="AN491" i="2"/>
  <c r="AM491" i="2"/>
  <c r="AL491" i="2"/>
  <c r="AF491" i="2"/>
  <c r="AE490" i="2"/>
  <c r="AN490" i="2" s="1"/>
  <c r="AM490" i="2"/>
  <c r="AL490" i="2"/>
  <c r="AF490" i="2"/>
  <c r="AE489" i="2"/>
  <c r="AM489" i="2"/>
  <c r="AL489" i="2"/>
  <c r="AE488" i="2"/>
  <c r="AN488" i="2" s="1"/>
  <c r="AM488" i="2"/>
  <c r="AL488" i="2"/>
  <c r="AF488" i="2"/>
  <c r="AE487" i="2"/>
  <c r="AN487" i="2" s="1"/>
  <c r="AM487" i="2"/>
  <c r="AL487" i="2"/>
  <c r="AF487" i="2"/>
  <c r="AE486" i="2"/>
  <c r="AN486" i="2"/>
  <c r="AM486" i="2"/>
  <c r="AL486" i="2"/>
  <c r="AF486" i="2"/>
  <c r="AE485" i="2"/>
  <c r="AN485" i="2" s="1"/>
  <c r="AM485" i="2"/>
  <c r="AL485" i="2"/>
  <c r="AE484" i="2"/>
  <c r="AN484" i="2"/>
  <c r="AM484" i="2"/>
  <c r="AL484" i="2"/>
  <c r="AF484" i="2"/>
  <c r="AE483" i="2"/>
  <c r="AN483" i="2" s="1"/>
  <c r="AM483" i="2"/>
  <c r="AL483" i="2"/>
  <c r="AE482" i="2"/>
  <c r="AN482" i="2" s="1"/>
  <c r="AM482" i="2"/>
  <c r="AL482" i="2"/>
  <c r="AE481" i="2"/>
  <c r="AN481" i="2" s="1"/>
  <c r="AM481" i="2"/>
  <c r="AL481" i="2"/>
  <c r="AE480" i="2"/>
  <c r="AN480" i="2" s="1"/>
  <c r="AM480" i="2"/>
  <c r="AL480" i="2"/>
  <c r="AF480" i="2"/>
  <c r="AE479" i="2"/>
  <c r="AN479" i="2"/>
  <c r="AM479" i="2"/>
  <c r="AL479" i="2"/>
  <c r="AF479" i="2"/>
  <c r="AE478" i="2"/>
  <c r="AN478" i="2" s="1"/>
  <c r="AM478" i="2"/>
  <c r="AL478" i="2"/>
  <c r="AE477" i="2"/>
  <c r="AN477" i="2" s="1"/>
  <c r="AM477" i="2"/>
  <c r="AL477" i="2"/>
  <c r="AF477" i="2"/>
  <c r="AE476" i="2"/>
  <c r="AN476" i="2"/>
  <c r="AM476" i="2"/>
  <c r="AL476" i="2"/>
  <c r="AF476" i="2"/>
  <c r="AE475" i="2"/>
  <c r="AN475" i="2" s="1"/>
  <c r="AM475" i="2"/>
  <c r="AL475" i="2"/>
  <c r="AF475" i="2"/>
  <c r="AE474" i="2"/>
  <c r="AN474" i="2"/>
  <c r="AM474" i="2"/>
  <c r="AL474" i="2"/>
  <c r="AF474" i="2"/>
  <c r="AE473" i="2"/>
  <c r="AM473" i="2"/>
  <c r="AL473" i="2"/>
  <c r="AE472" i="2"/>
  <c r="AN472" i="2"/>
  <c r="AM472" i="2"/>
  <c r="AL472" i="2"/>
  <c r="AF472" i="2"/>
  <c r="AE471" i="2"/>
  <c r="AN471" i="2" s="1"/>
  <c r="AM471" i="2"/>
  <c r="AL471" i="2"/>
  <c r="AE470" i="2"/>
  <c r="AN470" i="2" s="1"/>
  <c r="AM470" i="2"/>
  <c r="AL470" i="2"/>
  <c r="AF470" i="2"/>
  <c r="AE469" i="2"/>
  <c r="AN469" i="2" s="1"/>
  <c r="AM469" i="2"/>
  <c r="AL469" i="2"/>
  <c r="AE468" i="2"/>
  <c r="AN468" i="2" s="1"/>
  <c r="AM468" i="2"/>
  <c r="AL468" i="2"/>
  <c r="AF468" i="2"/>
  <c r="AE467" i="2"/>
  <c r="AN467" i="2" s="1"/>
  <c r="AM467" i="2"/>
  <c r="AL467" i="2"/>
  <c r="AE466" i="2"/>
  <c r="AN466" i="2" s="1"/>
  <c r="AM466" i="2"/>
  <c r="AL466" i="2"/>
  <c r="AE465" i="2"/>
  <c r="AN465" i="2" s="1"/>
  <c r="AM465" i="2"/>
  <c r="AL465" i="2"/>
  <c r="AE464" i="2"/>
  <c r="AN464" i="2" s="1"/>
  <c r="AM464" i="2"/>
  <c r="AL464" i="2"/>
  <c r="AF464" i="2"/>
  <c r="AE463" i="2"/>
  <c r="AN463" i="2"/>
  <c r="AM463" i="2"/>
  <c r="AL463" i="2"/>
  <c r="AF463" i="2"/>
  <c r="AE462" i="2"/>
  <c r="AN462" i="2" s="1"/>
  <c r="AM462" i="2"/>
  <c r="AL462" i="2"/>
  <c r="AE461" i="2"/>
  <c r="AN461" i="2" s="1"/>
  <c r="AM461" i="2"/>
  <c r="AL461" i="2"/>
  <c r="AE460" i="2"/>
  <c r="AN460" i="2" s="1"/>
  <c r="AM460" i="2"/>
  <c r="AL460" i="2"/>
  <c r="AF460" i="2"/>
  <c r="AE459" i="2"/>
  <c r="AN459" i="2"/>
  <c r="AM459" i="2"/>
  <c r="AL459" i="2"/>
  <c r="AF459" i="2"/>
  <c r="AE458" i="2"/>
  <c r="AN458" i="2" s="1"/>
  <c r="AM458" i="2"/>
  <c r="AL458" i="2"/>
  <c r="AF458" i="2"/>
  <c r="AE457" i="2"/>
  <c r="AM457" i="2"/>
  <c r="AL457" i="2"/>
  <c r="AE456" i="2"/>
  <c r="AN456" i="2" s="1"/>
  <c r="AM456" i="2"/>
  <c r="AL456" i="2"/>
  <c r="AF456" i="2"/>
  <c r="AE455" i="2"/>
  <c r="AN455" i="2" s="1"/>
  <c r="AM455" i="2"/>
  <c r="AL455" i="2"/>
  <c r="AF455" i="2"/>
  <c r="AE454" i="2"/>
  <c r="AN454" i="2"/>
  <c r="AM454" i="2"/>
  <c r="AL454" i="2"/>
  <c r="AF454" i="2"/>
  <c r="AE453" i="2"/>
  <c r="AN453" i="2" s="1"/>
  <c r="AM453" i="2"/>
  <c r="AL453" i="2"/>
  <c r="AE452" i="2"/>
  <c r="AN452" i="2"/>
  <c r="AM452" i="2"/>
  <c r="AL452" i="2"/>
  <c r="AF452" i="2"/>
  <c r="AE451" i="2"/>
  <c r="AN451" i="2" s="1"/>
  <c r="AM451" i="2"/>
  <c r="AL451" i="2"/>
  <c r="AE450" i="2"/>
  <c r="AN450" i="2" s="1"/>
  <c r="AM450" i="2"/>
  <c r="AL450" i="2"/>
  <c r="AE449" i="2"/>
  <c r="AN449" i="2" s="1"/>
  <c r="AM449" i="2"/>
  <c r="AL449" i="2"/>
  <c r="AE448" i="2"/>
  <c r="AN448" i="2" s="1"/>
  <c r="AM448" i="2"/>
  <c r="AL448" i="2"/>
  <c r="AF448" i="2"/>
  <c r="AE447" i="2"/>
  <c r="AN447" i="2"/>
  <c r="AM447" i="2"/>
  <c r="AL447" i="2"/>
  <c r="AF447" i="2"/>
  <c r="AE446" i="2"/>
  <c r="AN446" i="2" s="1"/>
  <c r="AM446" i="2"/>
  <c r="AL446" i="2"/>
  <c r="AE445" i="2"/>
  <c r="AN445" i="2" s="1"/>
  <c r="AM445" i="2"/>
  <c r="AL445" i="2"/>
  <c r="AF445" i="2"/>
  <c r="AE444" i="2"/>
  <c r="AN444" i="2"/>
  <c r="AM444" i="2"/>
  <c r="AL444" i="2"/>
  <c r="AF444" i="2"/>
  <c r="AE443" i="2"/>
  <c r="AN443" i="2" s="1"/>
  <c r="AM443" i="2"/>
  <c r="AL443" i="2"/>
  <c r="AF443" i="2"/>
  <c r="AE442" i="2"/>
  <c r="AN442" i="2"/>
  <c r="AM442" i="2"/>
  <c r="AL442" i="2"/>
  <c r="AF442" i="2"/>
  <c r="AE441" i="2"/>
  <c r="AM441" i="2"/>
  <c r="AL441" i="2"/>
  <c r="AE440" i="2"/>
  <c r="AN440" i="2"/>
  <c r="AM440" i="2"/>
  <c r="AL440" i="2"/>
  <c r="AF440" i="2"/>
  <c r="AE439" i="2"/>
  <c r="AN439" i="2" s="1"/>
  <c r="AM439" i="2"/>
  <c r="AL439" i="2"/>
  <c r="AE438" i="2"/>
  <c r="AN438" i="2" s="1"/>
  <c r="AM438" i="2"/>
  <c r="AL438" i="2"/>
  <c r="AF438" i="2"/>
  <c r="AE437" i="2"/>
  <c r="AN437" i="2" s="1"/>
  <c r="AM437" i="2"/>
  <c r="AL437" i="2"/>
  <c r="AE436" i="2"/>
  <c r="AN436" i="2" s="1"/>
  <c r="AM436" i="2"/>
  <c r="AL436" i="2"/>
  <c r="AF436" i="2"/>
  <c r="AE435" i="2"/>
  <c r="AN435" i="2" s="1"/>
  <c r="AM435" i="2"/>
  <c r="AL435" i="2"/>
  <c r="AE434" i="2"/>
  <c r="AN434" i="2" s="1"/>
  <c r="AM434" i="2"/>
  <c r="AL434" i="2"/>
  <c r="AE433" i="2"/>
  <c r="AN433" i="2" s="1"/>
  <c r="AM433" i="2"/>
  <c r="AL433" i="2"/>
  <c r="AE432" i="2"/>
  <c r="AN432" i="2" s="1"/>
  <c r="AM432" i="2"/>
  <c r="AL432" i="2"/>
  <c r="AF432" i="2"/>
  <c r="AE431" i="2"/>
  <c r="AN431" i="2"/>
  <c r="AM431" i="2"/>
  <c r="AL431" i="2"/>
  <c r="AF431" i="2"/>
  <c r="AE430" i="2"/>
  <c r="AN430" i="2" s="1"/>
  <c r="AM430" i="2"/>
  <c r="AL430" i="2"/>
  <c r="AE429" i="2"/>
  <c r="AN429" i="2" s="1"/>
  <c r="AM429" i="2"/>
  <c r="AL429" i="2"/>
  <c r="AE428" i="2"/>
  <c r="AN428" i="2" s="1"/>
  <c r="AM428" i="2"/>
  <c r="AL428" i="2"/>
  <c r="AF428" i="2"/>
  <c r="AE427" i="2"/>
  <c r="AN427" i="2"/>
  <c r="AM427" i="2"/>
  <c r="AL427" i="2"/>
  <c r="AF427" i="2"/>
  <c r="AE426" i="2"/>
  <c r="AN426" i="2" s="1"/>
  <c r="AM426" i="2"/>
  <c r="AL426" i="2"/>
  <c r="AF426" i="2"/>
  <c r="AE425" i="2"/>
  <c r="AM425" i="2"/>
  <c r="AL425" i="2"/>
  <c r="AE424" i="2"/>
  <c r="AN424" i="2" s="1"/>
  <c r="AM424" i="2"/>
  <c r="AL424" i="2"/>
  <c r="AF424" i="2"/>
  <c r="AE423" i="2"/>
  <c r="AN423" i="2" s="1"/>
  <c r="AM423" i="2"/>
  <c r="AL423" i="2"/>
  <c r="AF423" i="2"/>
  <c r="AE422" i="2"/>
  <c r="AN422" i="2"/>
  <c r="AM422" i="2"/>
  <c r="AL422" i="2"/>
  <c r="AF422" i="2"/>
  <c r="AE421" i="2"/>
  <c r="AN421" i="2" s="1"/>
  <c r="AM421" i="2"/>
  <c r="AL421" i="2"/>
  <c r="AE420" i="2"/>
  <c r="AN420" i="2"/>
  <c r="AM420" i="2"/>
  <c r="AL420" i="2"/>
  <c r="AF420" i="2"/>
  <c r="AE419" i="2"/>
  <c r="AN419" i="2" s="1"/>
  <c r="AM419" i="2"/>
  <c r="AL419" i="2"/>
  <c r="AE418" i="2"/>
  <c r="AN418" i="2" s="1"/>
  <c r="AM418" i="2"/>
  <c r="AL418" i="2"/>
  <c r="AE417" i="2"/>
  <c r="AN417" i="2" s="1"/>
  <c r="AM417" i="2"/>
  <c r="AL417" i="2"/>
  <c r="AE416" i="2"/>
  <c r="AN416" i="2" s="1"/>
  <c r="AM416" i="2"/>
  <c r="AL416" i="2"/>
  <c r="AF416" i="2"/>
  <c r="AE415" i="2"/>
  <c r="AN415" i="2"/>
  <c r="AM415" i="2"/>
  <c r="AL415" i="2"/>
  <c r="AF415" i="2"/>
  <c r="AE414" i="2"/>
  <c r="AN414" i="2" s="1"/>
  <c r="AM414" i="2"/>
  <c r="AL414" i="2"/>
  <c r="AE413" i="2"/>
  <c r="AN413" i="2" s="1"/>
  <c r="AM413" i="2"/>
  <c r="AL413" i="2"/>
  <c r="AF413" i="2"/>
  <c r="AE412" i="2"/>
  <c r="AN412" i="2"/>
  <c r="AM412" i="2"/>
  <c r="AL412" i="2"/>
  <c r="AF412" i="2"/>
  <c r="AE411" i="2"/>
  <c r="AN411" i="2" s="1"/>
  <c r="AM411" i="2"/>
  <c r="AL411" i="2"/>
  <c r="AF411" i="2"/>
  <c r="AE410" i="2"/>
  <c r="AN410" i="2" s="1"/>
  <c r="AM410" i="2"/>
  <c r="AL410" i="2"/>
  <c r="AF410" i="2"/>
  <c r="AE409" i="2"/>
  <c r="AN409" i="2" s="1"/>
  <c r="AM409" i="2"/>
  <c r="AL409" i="2"/>
  <c r="AF409" i="2"/>
  <c r="AE408" i="2"/>
  <c r="AN408" i="2"/>
  <c r="AM408" i="2"/>
  <c r="AL408" i="2"/>
  <c r="AF408" i="2"/>
  <c r="AE407" i="2"/>
  <c r="AN407" i="2" s="1"/>
  <c r="AM407" i="2"/>
  <c r="AL407" i="2"/>
  <c r="AF407" i="2"/>
  <c r="AE406" i="2"/>
  <c r="AN406" i="2" s="1"/>
  <c r="AM406" i="2"/>
  <c r="AL406" i="2"/>
  <c r="AE405" i="2"/>
  <c r="AN405" i="2" s="1"/>
  <c r="AM405" i="2"/>
  <c r="AL405" i="2"/>
  <c r="AE404" i="2"/>
  <c r="AN404" i="2" s="1"/>
  <c r="AM404" i="2"/>
  <c r="AL404" i="2"/>
  <c r="AF404" i="2"/>
  <c r="AE403" i="2"/>
  <c r="AN403" i="2"/>
  <c r="AM403" i="2"/>
  <c r="AL403" i="2"/>
  <c r="AF403" i="2"/>
  <c r="AE402" i="2"/>
  <c r="AN402" i="2" s="1"/>
  <c r="AM402" i="2"/>
  <c r="AL402" i="2"/>
  <c r="AE401" i="2"/>
  <c r="AN401" i="2" s="1"/>
  <c r="AM401" i="2"/>
  <c r="AL401" i="2"/>
  <c r="AE400" i="2"/>
  <c r="AN400" i="2" s="1"/>
  <c r="AM400" i="2"/>
  <c r="AL400" i="2"/>
  <c r="AF400" i="2"/>
  <c r="AE399" i="2"/>
  <c r="AN399" i="2"/>
  <c r="AM399" i="2"/>
  <c r="AL399" i="2"/>
  <c r="AF399" i="2"/>
  <c r="AE398" i="2"/>
  <c r="AN398" i="2" s="1"/>
  <c r="AM398" i="2"/>
  <c r="AL398" i="2"/>
  <c r="AE397" i="2"/>
  <c r="AN397" i="2" s="1"/>
  <c r="AM397" i="2"/>
  <c r="AL397" i="2"/>
  <c r="AF397" i="2"/>
  <c r="AE396" i="2"/>
  <c r="AN396" i="2"/>
  <c r="AM396" i="2"/>
  <c r="AL396" i="2"/>
  <c r="AF396" i="2"/>
  <c r="AE395" i="2"/>
  <c r="AN395" i="2" s="1"/>
  <c r="AM395" i="2"/>
  <c r="AL395" i="2"/>
  <c r="AF395" i="2"/>
  <c r="AE394" i="2"/>
  <c r="AN394" i="2" s="1"/>
  <c r="AM394" i="2"/>
  <c r="AL394" i="2"/>
  <c r="AF394" i="2"/>
  <c r="AE393" i="2"/>
  <c r="AN393" i="2" s="1"/>
  <c r="AM393" i="2"/>
  <c r="AL393" i="2"/>
  <c r="AF393" i="2"/>
  <c r="AE392" i="2"/>
  <c r="AN392" i="2"/>
  <c r="AM392" i="2"/>
  <c r="AL392" i="2"/>
  <c r="AF392" i="2"/>
  <c r="AE391" i="2"/>
  <c r="AN391" i="2" s="1"/>
  <c r="AM391" i="2"/>
  <c r="AL391" i="2"/>
  <c r="AF391" i="2"/>
  <c r="AE390" i="2"/>
  <c r="AN390" i="2" s="1"/>
  <c r="AM390" i="2"/>
  <c r="AL390" i="2"/>
  <c r="AE389" i="2"/>
  <c r="AN389" i="2" s="1"/>
  <c r="AM389" i="2"/>
  <c r="AL389" i="2"/>
  <c r="AE388" i="2"/>
  <c r="AN388" i="2" s="1"/>
  <c r="AM388" i="2"/>
  <c r="AL388" i="2"/>
  <c r="AF388" i="2"/>
  <c r="AE387" i="2"/>
  <c r="AN387" i="2"/>
  <c r="AM387" i="2"/>
  <c r="AL387" i="2"/>
  <c r="AF387" i="2"/>
  <c r="AE386" i="2"/>
  <c r="AN386" i="2" s="1"/>
  <c r="AM386" i="2"/>
  <c r="AL386" i="2"/>
  <c r="AE385" i="2"/>
  <c r="AN385" i="2" s="1"/>
  <c r="AM385" i="2"/>
  <c r="AL385" i="2"/>
  <c r="AE384" i="2"/>
  <c r="AN384" i="2" s="1"/>
  <c r="AM384" i="2"/>
  <c r="AL384" i="2"/>
  <c r="AF384" i="2"/>
  <c r="AE383" i="2"/>
  <c r="AN383" i="2"/>
  <c r="AM383" i="2"/>
  <c r="AL383" i="2"/>
  <c r="AF383" i="2"/>
  <c r="AE382" i="2"/>
  <c r="AN382" i="2" s="1"/>
  <c r="AM382" i="2"/>
  <c r="AL382" i="2"/>
  <c r="AE381" i="2"/>
  <c r="AN381" i="2" s="1"/>
  <c r="AM381" i="2"/>
  <c r="AL381" i="2"/>
  <c r="AF381" i="2"/>
  <c r="AE380" i="2"/>
  <c r="AN380" i="2"/>
  <c r="AM380" i="2"/>
  <c r="AL380" i="2"/>
  <c r="AF380" i="2"/>
  <c r="AE379" i="2"/>
  <c r="AN379" i="2" s="1"/>
  <c r="AM379" i="2"/>
  <c r="AL379" i="2"/>
  <c r="AF379" i="2"/>
  <c r="AE378" i="2"/>
  <c r="AN378" i="2" s="1"/>
  <c r="AM378" i="2"/>
  <c r="AL378" i="2"/>
  <c r="AF378" i="2"/>
  <c r="AE377" i="2"/>
  <c r="AN377" i="2" s="1"/>
  <c r="AM377" i="2"/>
  <c r="AL377" i="2"/>
  <c r="AF377" i="2"/>
  <c r="AE376" i="2"/>
  <c r="AN376" i="2"/>
  <c r="AM376" i="2"/>
  <c r="AL376" i="2"/>
  <c r="AF376" i="2"/>
  <c r="AE375" i="2"/>
  <c r="AN375" i="2" s="1"/>
  <c r="AM375" i="2"/>
  <c r="AL375" i="2"/>
  <c r="AF375" i="2"/>
  <c r="AE374" i="2"/>
  <c r="AN374" i="2" s="1"/>
  <c r="AM374" i="2"/>
  <c r="AL374" i="2"/>
  <c r="AE373" i="2"/>
  <c r="AN373" i="2" s="1"/>
  <c r="AM373" i="2"/>
  <c r="AL373" i="2"/>
  <c r="AE372" i="2"/>
  <c r="AN372" i="2" s="1"/>
  <c r="AM372" i="2"/>
  <c r="AL372" i="2"/>
  <c r="AF372" i="2"/>
  <c r="AE371" i="2"/>
  <c r="AN371" i="2"/>
  <c r="AM371" i="2"/>
  <c r="AL371" i="2"/>
  <c r="AF371" i="2"/>
  <c r="AE370" i="2"/>
  <c r="AN370" i="2" s="1"/>
  <c r="AM370" i="2"/>
  <c r="AL370" i="2"/>
  <c r="AE369" i="2"/>
  <c r="AN369" i="2" s="1"/>
  <c r="AM369" i="2"/>
  <c r="AL369" i="2"/>
  <c r="AE368" i="2"/>
  <c r="AN368" i="2" s="1"/>
  <c r="AM368" i="2"/>
  <c r="AL368" i="2"/>
  <c r="AF368" i="2"/>
  <c r="AE367" i="2"/>
  <c r="AN367" i="2"/>
  <c r="AM367" i="2"/>
  <c r="AL367" i="2"/>
  <c r="AF367" i="2"/>
  <c r="AE366" i="2"/>
  <c r="AN366" i="2" s="1"/>
  <c r="AM366" i="2"/>
  <c r="AL366" i="2"/>
  <c r="AE365" i="2"/>
  <c r="AN365" i="2" s="1"/>
  <c r="AM365" i="2"/>
  <c r="AL365" i="2"/>
  <c r="AF365" i="2"/>
  <c r="AE364" i="2"/>
  <c r="AN364" i="2"/>
  <c r="AM364" i="2"/>
  <c r="AL364" i="2"/>
  <c r="AF364" i="2"/>
  <c r="AE363" i="2"/>
  <c r="AN363" i="2" s="1"/>
  <c r="AM363" i="2"/>
  <c r="AL363" i="2"/>
  <c r="AF363" i="2"/>
  <c r="AE362" i="2"/>
  <c r="AN362" i="2" s="1"/>
  <c r="AM362" i="2"/>
  <c r="AL362" i="2"/>
  <c r="AF362" i="2"/>
  <c r="AE361" i="2"/>
  <c r="AN361" i="2" s="1"/>
  <c r="AM361" i="2"/>
  <c r="AL361" i="2"/>
  <c r="AF361" i="2"/>
  <c r="AE360" i="2"/>
  <c r="AN360" i="2"/>
  <c r="AM360" i="2"/>
  <c r="AL360" i="2"/>
  <c r="AF360" i="2"/>
  <c r="AE359" i="2"/>
  <c r="AN359" i="2" s="1"/>
  <c r="AM359" i="2"/>
  <c r="AL359" i="2"/>
  <c r="AF359" i="2"/>
  <c r="AE358" i="2"/>
  <c r="AN358" i="2" s="1"/>
  <c r="AM358" i="2"/>
  <c r="AL358" i="2"/>
  <c r="AE357" i="2"/>
  <c r="AN357" i="2" s="1"/>
  <c r="AM357" i="2"/>
  <c r="AL357" i="2"/>
  <c r="AE356" i="2"/>
  <c r="AN356" i="2" s="1"/>
  <c r="AM356" i="2"/>
  <c r="AL356" i="2"/>
  <c r="AF356" i="2"/>
  <c r="AE355" i="2"/>
  <c r="AN355" i="2"/>
  <c r="AM355" i="2"/>
  <c r="AL355" i="2"/>
  <c r="AF355" i="2"/>
  <c r="AE354" i="2"/>
  <c r="AN354" i="2" s="1"/>
  <c r="AM354" i="2"/>
  <c r="AL354" i="2"/>
  <c r="AE353" i="2"/>
  <c r="AN353" i="2" s="1"/>
  <c r="AM353" i="2"/>
  <c r="AL353" i="2"/>
  <c r="AE352" i="2"/>
  <c r="AN352" i="2" s="1"/>
  <c r="AM352" i="2"/>
  <c r="AL352" i="2"/>
  <c r="AF352" i="2"/>
  <c r="AE351" i="2"/>
  <c r="AN351" i="2"/>
  <c r="AM351" i="2"/>
  <c r="AL351" i="2"/>
  <c r="AF351" i="2"/>
  <c r="AE350" i="2"/>
  <c r="AN350" i="2" s="1"/>
  <c r="AM350" i="2"/>
  <c r="AL350" i="2"/>
  <c r="AE349" i="2"/>
  <c r="AN349" i="2" s="1"/>
  <c r="AM349" i="2"/>
  <c r="AL349" i="2"/>
  <c r="AF349" i="2"/>
  <c r="AE348" i="2"/>
  <c r="AN348" i="2"/>
  <c r="AM348" i="2"/>
  <c r="AL348" i="2"/>
  <c r="AF348" i="2"/>
  <c r="AE347" i="2"/>
  <c r="AN347" i="2" s="1"/>
  <c r="AM347" i="2"/>
  <c r="AL347" i="2"/>
  <c r="AF347" i="2"/>
  <c r="AE346" i="2"/>
  <c r="AN346" i="2" s="1"/>
  <c r="AM346" i="2"/>
  <c r="AL346" i="2"/>
  <c r="AF346" i="2"/>
  <c r="AE345" i="2"/>
  <c r="AN345" i="2" s="1"/>
  <c r="AM345" i="2"/>
  <c r="AL345" i="2"/>
  <c r="AF345" i="2"/>
  <c r="AE344" i="2"/>
  <c r="AN344" i="2"/>
  <c r="AM344" i="2"/>
  <c r="AL344" i="2"/>
  <c r="AF344" i="2"/>
  <c r="AE343" i="2"/>
  <c r="AN343" i="2" s="1"/>
  <c r="AM343" i="2"/>
  <c r="AL343" i="2"/>
  <c r="AF343" i="2"/>
  <c r="AE342" i="2"/>
  <c r="AN342" i="2" s="1"/>
  <c r="AM342" i="2"/>
  <c r="AL342" i="2"/>
  <c r="AE341" i="2"/>
  <c r="AN341" i="2" s="1"/>
  <c r="AM341" i="2"/>
  <c r="AL341" i="2"/>
  <c r="AE340" i="2"/>
  <c r="AN340" i="2" s="1"/>
  <c r="AM340" i="2"/>
  <c r="AL340" i="2"/>
  <c r="AF340" i="2"/>
  <c r="AE339" i="2"/>
  <c r="AN339" i="2"/>
  <c r="AM339" i="2"/>
  <c r="AL339" i="2"/>
  <c r="AF339" i="2"/>
  <c r="AE338" i="2"/>
  <c r="AN338" i="2" s="1"/>
  <c r="AM338" i="2"/>
  <c r="AL338" i="2"/>
  <c r="AE337" i="2"/>
  <c r="AN337" i="2" s="1"/>
  <c r="AM337" i="2"/>
  <c r="AL337" i="2"/>
  <c r="AE336" i="2"/>
  <c r="AN336" i="2" s="1"/>
  <c r="AM336" i="2"/>
  <c r="AL336" i="2"/>
  <c r="AF336" i="2"/>
  <c r="AE335" i="2"/>
  <c r="AN335" i="2"/>
  <c r="AM335" i="2"/>
  <c r="AL335" i="2"/>
  <c r="AF335" i="2"/>
  <c r="AE334" i="2"/>
  <c r="AN334" i="2" s="1"/>
  <c r="AM334" i="2"/>
  <c r="AL334" i="2"/>
  <c r="AE333" i="2"/>
  <c r="AN333" i="2" s="1"/>
  <c r="AM333" i="2"/>
  <c r="AL333" i="2"/>
  <c r="AF333" i="2"/>
  <c r="AE332" i="2"/>
  <c r="AN332" i="2"/>
  <c r="AM332" i="2"/>
  <c r="AL332" i="2"/>
  <c r="AF332" i="2"/>
  <c r="AE331" i="2"/>
  <c r="AN331" i="2" s="1"/>
  <c r="AM331" i="2"/>
  <c r="AL331" i="2"/>
  <c r="AF331" i="2"/>
  <c r="AE330" i="2"/>
  <c r="AN330" i="2" s="1"/>
  <c r="AM330" i="2"/>
  <c r="AL330" i="2"/>
  <c r="AF330" i="2"/>
  <c r="AE329" i="2"/>
  <c r="AN329" i="2" s="1"/>
  <c r="AM329" i="2"/>
  <c r="AL329" i="2"/>
  <c r="AF329" i="2"/>
  <c r="AE328" i="2"/>
  <c r="AN328" i="2"/>
  <c r="AM328" i="2"/>
  <c r="AL328" i="2"/>
  <c r="AF328" i="2"/>
  <c r="AE327" i="2"/>
  <c r="AN327" i="2" s="1"/>
  <c r="AM327" i="2"/>
  <c r="AL327" i="2"/>
  <c r="AF327" i="2"/>
  <c r="AE326" i="2"/>
  <c r="AN326" i="2" s="1"/>
  <c r="AM326" i="2"/>
  <c r="AL326" i="2"/>
  <c r="AE325" i="2"/>
  <c r="AN325" i="2" s="1"/>
  <c r="AM325" i="2"/>
  <c r="AL325" i="2"/>
  <c r="AE324" i="2"/>
  <c r="AN324" i="2" s="1"/>
  <c r="AM324" i="2"/>
  <c r="AL324" i="2"/>
  <c r="AF324" i="2"/>
  <c r="AE323" i="2"/>
  <c r="AN323" i="2"/>
  <c r="AM323" i="2"/>
  <c r="AL323" i="2"/>
  <c r="AF323" i="2"/>
  <c r="AE322" i="2"/>
  <c r="AN322" i="2" s="1"/>
  <c r="AM322" i="2"/>
  <c r="AL322" i="2"/>
  <c r="AE321" i="2"/>
  <c r="AN321" i="2" s="1"/>
  <c r="AM321" i="2"/>
  <c r="AL321" i="2"/>
  <c r="AE320" i="2"/>
  <c r="AN320" i="2" s="1"/>
  <c r="AM320" i="2"/>
  <c r="AL320" i="2"/>
  <c r="AF320" i="2"/>
  <c r="AE319" i="2"/>
  <c r="AN319" i="2"/>
  <c r="AM319" i="2"/>
  <c r="AL319" i="2"/>
  <c r="AF319" i="2"/>
  <c r="AE318" i="2"/>
  <c r="AN318" i="2" s="1"/>
  <c r="AM318" i="2"/>
  <c r="AL318" i="2"/>
  <c r="AE317" i="2"/>
  <c r="AN317" i="2" s="1"/>
  <c r="AM317" i="2"/>
  <c r="AL317" i="2"/>
  <c r="AF317" i="2"/>
  <c r="AE316" i="2"/>
  <c r="AN316" i="2"/>
  <c r="AM316" i="2"/>
  <c r="AL316" i="2"/>
  <c r="AF316" i="2"/>
  <c r="AE315" i="2"/>
  <c r="AN315" i="2" s="1"/>
  <c r="AM315" i="2"/>
  <c r="AL315" i="2"/>
  <c r="AF315" i="2"/>
  <c r="AE314" i="2"/>
  <c r="AN314" i="2" s="1"/>
  <c r="AM314" i="2"/>
  <c r="AL314" i="2"/>
  <c r="AF314" i="2"/>
  <c r="AE313" i="2"/>
  <c r="AN313" i="2" s="1"/>
  <c r="AM313" i="2"/>
  <c r="AL313" i="2"/>
  <c r="AF313" i="2"/>
  <c r="AE312" i="2"/>
  <c r="AN312" i="2"/>
  <c r="AM312" i="2"/>
  <c r="AL312" i="2"/>
  <c r="AF312" i="2"/>
  <c r="AE311" i="2"/>
  <c r="AN311" i="2" s="1"/>
  <c r="AM311" i="2"/>
  <c r="AL311" i="2"/>
  <c r="AF311" i="2"/>
  <c r="AE310" i="2"/>
  <c r="AN310" i="2" s="1"/>
  <c r="AM310" i="2"/>
  <c r="AL310" i="2"/>
  <c r="AE309" i="2"/>
  <c r="AN309" i="2" s="1"/>
  <c r="AM309" i="2"/>
  <c r="AL309" i="2"/>
  <c r="AE308" i="2"/>
  <c r="AN308" i="2" s="1"/>
  <c r="AM308" i="2"/>
  <c r="AL308" i="2"/>
  <c r="AF308" i="2"/>
  <c r="AE307" i="2"/>
  <c r="AN307" i="2"/>
  <c r="AM307" i="2"/>
  <c r="AL307" i="2"/>
  <c r="AF307" i="2"/>
  <c r="AE306" i="2"/>
  <c r="AN306" i="2" s="1"/>
  <c r="AM306" i="2"/>
  <c r="AL306" i="2"/>
  <c r="AE305" i="2"/>
  <c r="AN305" i="2" s="1"/>
  <c r="AM305" i="2"/>
  <c r="AL305" i="2"/>
  <c r="AE304" i="2"/>
  <c r="AN304" i="2" s="1"/>
  <c r="AM304" i="2"/>
  <c r="AL304" i="2"/>
  <c r="AF304" i="2"/>
  <c r="AE303" i="2"/>
  <c r="AN303" i="2"/>
  <c r="AM303" i="2"/>
  <c r="AL303" i="2"/>
  <c r="AF303" i="2"/>
  <c r="AE302" i="2"/>
  <c r="AN302" i="2" s="1"/>
  <c r="AM302" i="2"/>
  <c r="AL302" i="2"/>
  <c r="AE301" i="2"/>
  <c r="AN301" i="2" s="1"/>
  <c r="AM301" i="2"/>
  <c r="AL301" i="2"/>
  <c r="AF301" i="2"/>
  <c r="AE300" i="2"/>
  <c r="AN300" i="2"/>
  <c r="AM300" i="2"/>
  <c r="AL300" i="2"/>
  <c r="AF300" i="2"/>
  <c r="AE299" i="2"/>
  <c r="AN299" i="2" s="1"/>
  <c r="AM299" i="2"/>
  <c r="AL299" i="2"/>
  <c r="AF299" i="2"/>
  <c r="AE298" i="2"/>
  <c r="AN298" i="2" s="1"/>
  <c r="AM298" i="2"/>
  <c r="AL298" i="2"/>
  <c r="AF298" i="2"/>
  <c r="AE297" i="2"/>
  <c r="AN297" i="2" s="1"/>
  <c r="AM297" i="2"/>
  <c r="AL297" i="2"/>
  <c r="AF297" i="2"/>
  <c r="AE296" i="2"/>
  <c r="AN296" i="2"/>
  <c r="AM296" i="2"/>
  <c r="AL296" i="2"/>
  <c r="AF296" i="2"/>
  <c r="AE295" i="2"/>
  <c r="AN295" i="2" s="1"/>
  <c r="AM295" i="2"/>
  <c r="AL295" i="2"/>
  <c r="AF295" i="2"/>
  <c r="AE294" i="2"/>
  <c r="AN294" i="2" s="1"/>
  <c r="AM294" i="2"/>
  <c r="AL294" i="2"/>
  <c r="AE293" i="2"/>
  <c r="AN293" i="2" s="1"/>
  <c r="AM293" i="2"/>
  <c r="AL293" i="2"/>
  <c r="AE292" i="2"/>
  <c r="AN292" i="2" s="1"/>
  <c r="AM292" i="2"/>
  <c r="AL292" i="2"/>
  <c r="AF292" i="2"/>
  <c r="AE291" i="2"/>
  <c r="AN291" i="2"/>
  <c r="AM291" i="2"/>
  <c r="AL291" i="2"/>
  <c r="AF291" i="2"/>
  <c r="AE290" i="2"/>
  <c r="AN290" i="2" s="1"/>
  <c r="AM290" i="2"/>
  <c r="AL290" i="2"/>
  <c r="AE289" i="2"/>
  <c r="AN289" i="2" s="1"/>
  <c r="AM289" i="2"/>
  <c r="AL289" i="2"/>
  <c r="AE288" i="2"/>
  <c r="AN288" i="2" s="1"/>
  <c r="AM288" i="2"/>
  <c r="AL288" i="2"/>
  <c r="AF288" i="2"/>
  <c r="AE287" i="2"/>
  <c r="AN287" i="2"/>
  <c r="AM287" i="2"/>
  <c r="AL287" i="2"/>
  <c r="AF287" i="2"/>
  <c r="AE286" i="2"/>
  <c r="AN286" i="2" s="1"/>
  <c r="AM286" i="2"/>
  <c r="AL286" i="2"/>
  <c r="AE285" i="2"/>
  <c r="AN285" i="2" s="1"/>
  <c r="AM285" i="2"/>
  <c r="AL285" i="2"/>
  <c r="AF285" i="2"/>
  <c r="AE284" i="2"/>
  <c r="AN284" i="2"/>
  <c r="AM284" i="2"/>
  <c r="AL284" i="2"/>
  <c r="AF284" i="2"/>
  <c r="AE283" i="2"/>
  <c r="AN283" i="2" s="1"/>
  <c r="AM283" i="2"/>
  <c r="AL283" i="2"/>
  <c r="AF283" i="2"/>
  <c r="AE282" i="2"/>
  <c r="AN282" i="2" s="1"/>
  <c r="AM282" i="2"/>
  <c r="AL282" i="2"/>
  <c r="AF282" i="2"/>
  <c r="AE281" i="2"/>
  <c r="AN281" i="2" s="1"/>
  <c r="AM281" i="2"/>
  <c r="AL281" i="2"/>
  <c r="AF281" i="2"/>
  <c r="AE280" i="2"/>
  <c r="AN280" i="2"/>
  <c r="AM280" i="2"/>
  <c r="AL280" i="2"/>
  <c r="AF280" i="2"/>
  <c r="AE279" i="2"/>
  <c r="AN279" i="2" s="1"/>
  <c r="AM279" i="2"/>
  <c r="AL279" i="2"/>
  <c r="AF279" i="2"/>
  <c r="AE278" i="2"/>
  <c r="AN278" i="2" s="1"/>
  <c r="AM278" i="2"/>
  <c r="AL278" i="2"/>
  <c r="AE277" i="2"/>
  <c r="AN277" i="2" s="1"/>
  <c r="AM277" i="2"/>
  <c r="AL277" i="2"/>
  <c r="AE276" i="2"/>
  <c r="AN276" i="2" s="1"/>
  <c r="AM276" i="2"/>
  <c r="AL276" i="2"/>
  <c r="AF276" i="2"/>
  <c r="AE275" i="2"/>
  <c r="AN275" i="2"/>
  <c r="AM275" i="2"/>
  <c r="AL275" i="2"/>
  <c r="AF275" i="2"/>
  <c r="AE274" i="2"/>
  <c r="AN274" i="2" s="1"/>
  <c r="AM274" i="2"/>
  <c r="AL274" i="2"/>
  <c r="AE273" i="2"/>
  <c r="AN273" i="2" s="1"/>
  <c r="AM273" i="2"/>
  <c r="AL273" i="2"/>
  <c r="AE272" i="2"/>
  <c r="AN272" i="2" s="1"/>
  <c r="AM272" i="2"/>
  <c r="AL272" i="2"/>
  <c r="AF272" i="2"/>
  <c r="AE271" i="2"/>
  <c r="AN271" i="2"/>
  <c r="AM271" i="2"/>
  <c r="AL271" i="2"/>
  <c r="AF271" i="2"/>
  <c r="AE270" i="2"/>
  <c r="AN270" i="2" s="1"/>
  <c r="AM270" i="2"/>
  <c r="AL270" i="2"/>
  <c r="AE269" i="2"/>
  <c r="AN269" i="2" s="1"/>
  <c r="AM269" i="2"/>
  <c r="AL269" i="2"/>
  <c r="AF269" i="2"/>
  <c r="AE268" i="2"/>
  <c r="AN268" i="2"/>
  <c r="AM268" i="2"/>
  <c r="AL268" i="2"/>
  <c r="AF268" i="2"/>
  <c r="AE267" i="2"/>
  <c r="AN267" i="2" s="1"/>
  <c r="AM267" i="2"/>
  <c r="AL267" i="2"/>
  <c r="AF267" i="2"/>
  <c r="AE266" i="2"/>
  <c r="AN266" i="2" s="1"/>
  <c r="AM266" i="2"/>
  <c r="AL266" i="2"/>
  <c r="AF266" i="2"/>
  <c r="AE265" i="2"/>
  <c r="AN265" i="2" s="1"/>
  <c r="AM265" i="2"/>
  <c r="AL265" i="2"/>
  <c r="AF265" i="2"/>
  <c r="AE264" i="2"/>
  <c r="AN264" i="2"/>
  <c r="AM264" i="2"/>
  <c r="AL264" i="2"/>
  <c r="AF264" i="2"/>
  <c r="AE263" i="2"/>
  <c r="AN263" i="2" s="1"/>
  <c r="AM263" i="2"/>
  <c r="AL263" i="2"/>
  <c r="AF263" i="2"/>
  <c r="AE262" i="2"/>
  <c r="AN262" i="2" s="1"/>
  <c r="AM262" i="2"/>
  <c r="AL262" i="2"/>
  <c r="AE261" i="2"/>
  <c r="AM261" i="2"/>
  <c r="AL261" i="2"/>
  <c r="AE260" i="2"/>
  <c r="AN260" i="2" s="1"/>
  <c r="AM260" i="2"/>
  <c r="AL260" i="2"/>
  <c r="AF260" i="2"/>
  <c r="AE259" i="2"/>
  <c r="AN259" i="2"/>
  <c r="AM259" i="2"/>
  <c r="AL259" i="2"/>
  <c r="AF259" i="2"/>
  <c r="AE258" i="2"/>
  <c r="AM258" i="2"/>
  <c r="AL258" i="2"/>
  <c r="AE257" i="2"/>
  <c r="AM257" i="2"/>
  <c r="AL257" i="2"/>
  <c r="AE256" i="2"/>
  <c r="AN256" i="2" s="1"/>
  <c r="AM256" i="2"/>
  <c r="AL256" i="2"/>
  <c r="AE255" i="2"/>
  <c r="AN255" i="2"/>
  <c r="AM255" i="2"/>
  <c r="AL255" i="2"/>
  <c r="AF255" i="2"/>
  <c r="AE254" i="2"/>
  <c r="AN254" i="2" s="1"/>
  <c r="AM254" i="2"/>
  <c r="AL254" i="2"/>
  <c r="AE253" i="2"/>
  <c r="AN253" i="2" s="1"/>
  <c r="AM253" i="2"/>
  <c r="AL253" i="2"/>
  <c r="AF253" i="2"/>
  <c r="AE252" i="2"/>
  <c r="AN252" i="2"/>
  <c r="AM252" i="2"/>
  <c r="AL252" i="2"/>
  <c r="AF252" i="2"/>
  <c r="AE251" i="2"/>
  <c r="AN251" i="2" s="1"/>
  <c r="AM251" i="2"/>
  <c r="AL251" i="2"/>
  <c r="AF251" i="2"/>
  <c r="AE250" i="2"/>
  <c r="AN250" i="2" s="1"/>
  <c r="AM250" i="2"/>
  <c r="AL250" i="2"/>
  <c r="AF250" i="2"/>
  <c r="AE249" i="2"/>
  <c r="AN249" i="2" s="1"/>
  <c r="AM249" i="2"/>
  <c r="AL249" i="2"/>
  <c r="AF249" i="2"/>
  <c r="AE248" i="2"/>
  <c r="AN248" i="2"/>
  <c r="AM248" i="2"/>
  <c r="AL248" i="2"/>
  <c r="AF248" i="2"/>
  <c r="AE247" i="2"/>
  <c r="AN247" i="2" s="1"/>
  <c r="AM247" i="2"/>
  <c r="AL247" i="2"/>
  <c r="AE246" i="2"/>
  <c r="AN246" i="2" s="1"/>
  <c r="AM246" i="2"/>
  <c r="AL246" i="2"/>
  <c r="AE245" i="2"/>
  <c r="AM245" i="2"/>
  <c r="AL245" i="2"/>
  <c r="AE244" i="2"/>
  <c r="AN244" i="2" s="1"/>
  <c r="AM244" i="2"/>
  <c r="AL244" i="2"/>
  <c r="AE243" i="2"/>
  <c r="AN243" i="2"/>
  <c r="AM243" i="2"/>
  <c r="AL243" i="2"/>
  <c r="AF243" i="2"/>
  <c r="AE242" i="2"/>
  <c r="AM242" i="2"/>
  <c r="AL242" i="2"/>
  <c r="AE241" i="2"/>
  <c r="AM241" i="2"/>
  <c r="AL241" i="2"/>
  <c r="AE240" i="2"/>
  <c r="AN240" i="2" s="1"/>
  <c r="AM240" i="2"/>
  <c r="AL240" i="2"/>
  <c r="AF240" i="2"/>
  <c r="AE239" i="2"/>
  <c r="AN239" i="2"/>
  <c r="AM239" i="2"/>
  <c r="AL239" i="2"/>
  <c r="AF239" i="2"/>
  <c r="AE238" i="2"/>
  <c r="AN238" i="2" s="1"/>
  <c r="AM238" i="2"/>
  <c r="AL238" i="2"/>
  <c r="AE237" i="2"/>
  <c r="AN237" i="2" s="1"/>
  <c r="AM237" i="2"/>
  <c r="AL237" i="2"/>
  <c r="AF237" i="2"/>
  <c r="AE236" i="2"/>
  <c r="AN236" i="2"/>
  <c r="AM236" i="2"/>
  <c r="AL236" i="2"/>
  <c r="AF236" i="2"/>
  <c r="AE235" i="2"/>
  <c r="AN235" i="2" s="1"/>
  <c r="AM235" i="2"/>
  <c r="AL235" i="2"/>
  <c r="AE234" i="2"/>
  <c r="AN234" i="2" s="1"/>
  <c r="AM234" i="2"/>
  <c r="AL234" i="2"/>
  <c r="AF234" i="2"/>
  <c r="AE233" i="2"/>
  <c r="AN233" i="2" s="1"/>
  <c r="AM233" i="2"/>
  <c r="AL233" i="2"/>
  <c r="AF233" i="2"/>
  <c r="AE232" i="2"/>
  <c r="AN232" i="2"/>
  <c r="AM232" i="2"/>
  <c r="AL232" i="2"/>
  <c r="AF232" i="2"/>
  <c r="AE231" i="2"/>
  <c r="AN231" i="2" s="1"/>
  <c r="AM231" i="2"/>
  <c r="AL231" i="2"/>
  <c r="AF231" i="2"/>
  <c r="AE230" i="2"/>
  <c r="AN230" i="2" s="1"/>
  <c r="AM230" i="2"/>
  <c r="AL230" i="2"/>
  <c r="AE229" i="2"/>
  <c r="AM229" i="2"/>
  <c r="AL229" i="2"/>
  <c r="AE228" i="2"/>
  <c r="AN228" i="2" s="1"/>
  <c r="AM228" i="2"/>
  <c r="AL228" i="2"/>
  <c r="AF228" i="2"/>
  <c r="AE227" i="2"/>
  <c r="AN227" i="2"/>
  <c r="AM227" i="2"/>
  <c r="AL227" i="2"/>
  <c r="AF227" i="2"/>
  <c r="AE226" i="2"/>
  <c r="AM226" i="2"/>
  <c r="AL226" i="2"/>
  <c r="AE225" i="2"/>
  <c r="AM225" i="2"/>
  <c r="AL225" i="2"/>
  <c r="AE224" i="2"/>
  <c r="AN224" i="2" s="1"/>
  <c r="AM224" i="2"/>
  <c r="AL224" i="2"/>
  <c r="AE223" i="2"/>
  <c r="AN223" i="2"/>
  <c r="AM223" i="2"/>
  <c r="AL223" i="2"/>
  <c r="AF223" i="2"/>
  <c r="AE222" i="2"/>
  <c r="AN222" i="2" s="1"/>
  <c r="AM222" i="2"/>
  <c r="AL222" i="2"/>
  <c r="AE221" i="2"/>
  <c r="AN221" i="2" s="1"/>
  <c r="AM221" i="2"/>
  <c r="AL221" i="2"/>
  <c r="AF221" i="2"/>
  <c r="AE220" i="2"/>
  <c r="AN220" i="2"/>
  <c r="AM220" i="2"/>
  <c r="AL220" i="2"/>
  <c r="AF220" i="2"/>
  <c r="AE219" i="2"/>
  <c r="AN219" i="2" s="1"/>
  <c r="AM219" i="2"/>
  <c r="AL219" i="2"/>
  <c r="AF219" i="2"/>
  <c r="AE218" i="2"/>
  <c r="AN218" i="2" s="1"/>
  <c r="AM218" i="2"/>
  <c r="AL218" i="2"/>
  <c r="AF218" i="2"/>
  <c r="AE217" i="2"/>
  <c r="AN217" i="2" s="1"/>
  <c r="AM217" i="2"/>
  <c r="AL217" i="2"/>
  <c r="AF217" i="2"/>
  <c r="AE216" i="2"/>
  <c r="AN216" i="2"/>
  <c r="AM216" i="2"/>
  <c r="AL216" i="2"/>
  <c r="AF216" i="2"/>
  <c r="AE215" i="2"/>
  <c r="AN215" i="2" s="1"/>
  <c r="AM215" i="2"/>
  <c r="AL215" i="2"/>
  <c r="AE214" i="2"/>
  <c r="AN214" i="2" s="1"/>
  <c r="AM214" i="2"/>
  <c r="AL214" i="2"/>
  <c r="AE213" i="2"/>
  <c r="AM213" i="2"/>
  <c r="AL213" i="2"/>
  <c r="AE212" i="2"/>
  <c r="AN212" i="2" s="1"/>
  <c r="AM212" i="2"/>
  <c r="AL212" i="2"/>
  <c r="AE211" i="2"/>
  <c r="AN211" i="2"/>
  <c r="AM211" i="2"/>
  <c r="AL211" i="2"/>
  <c r="AF211" i="2"/>
  <c r="AE210" i="2"/>
  <c r="AM210" i="2"/>
  <c r="AL210" i="2"/>
  <c r="AE209" i="2"/>
  <c r="AM209" i="2"/>
  <c r="AL209" i="2"/>
  <c r="AE208" i="2"/>
  <c r="AN208" i="2" s="1"/>
  <c r="AM208" i="2"/>
  <c r="AL208" i="2"/>
  <c r="AF208" i="2"/>
  <c r="AE207" i="2"/>
  <c r="AN207" i="2"/>
  <c r="AM207" i="2"/>
  <c r="AL207" i="2"/>
  <c r="AF207" i="2"/>
  <c r="AE206" i="2"/>
  <c r="AN206" i="2" s="1"/>
  <c r="AM206" i="2"/>
  <c r="AL206" i="2"/>
  <c r="AE205" i="2"/>
  <c r="AN205" i="2" s="1"/>
  <c r="AM205" i="2"/>
  <c r="AL205" i="2"/>
  <c r="AF205" i="2"/>
  <c r="AE204" i="2"/>
  <c r="AN204" i="2"/>
  <c r="AM204" i="2"/>
  <c r="AL204" i="2"/>
  <c r="AF204" i="2"/>
  <c r="AE203" i="2"/>
  <c r="AN203" i="2" s="1"/>
  <c r="AM203" i="2"/>
  <c r="AL203" i="2"/>
  <c r="AE202" i="2"/>
  <c r="AN202" i="2" s="1"/>
  <c r="AM202" i="2"/>
  <c r="AL202" i="2"/>
  <c r="AF202" i="2"/>
  <c r="AE201" i="2"/>
  <c r="AN201" i="2" s="1"/>
  <c r="AM201" i="2"/>
  <c r="AL201" i="2"/>
  <c r="AF201" i="2"/>
  <c r="AE200" i="2"/>
  <c r="AN200" i="2"/>
  <c r="AM200" i="2"/>
  <c r="AL200" i="2"/>
  <c r="AF200" i="2"/>
  <c r="AE199" i="2"/>
  <c r="AN199" i="2" s="1"/>
  <c r="AM199" i="2"/>
  <c r="AL199" i="2"/>
  <c r="AF199" i="2"/>
  <c r="AE198" i="2"/>
  <c r="AN198" i="2" s="1"/>
  <c r="AM198" i="2"/>
  <c r="AL198" i="2"/>
  <c r="AE197" i="2"/>
  <c r="AM197" i="2"/>
  <c r="AL197" i="2"/>
  <c r="AE196" i="2"/>
  <c r="AN196" i="2" s="1"/>
  <c r="AM196" i="2"/>
  <c r="AL196" i="2"/>
  <c r="AF196" i="2"/>
  <c r="AE195" i="2"/>
  <c r="AN195" i="2"/>
  <c r="AM195" i="2"/>
  <c r="AL195" i="2"/>
  <c r="AF195" i="2"/>
  <c r="AE194" i="2"/>
  <c r="AM194" i="2"/>
  <c r="AL194" i="2"/>
  <c r="AE193" i="2"/>
  <c r="AM193" i="2"/>
  <c r="AL193" i="2"/>
  <c r="AE192" i="2"/>
  <c r="AN192" i="2" s="1"/>
  <c r="AM192" i="2"/>
  <c r="AL192" i="2"/>
  <c r="AE191" i="2"/>
  <c r="AN191" i="2" s="1"/>
  <c r="AM191" i="2"/>
  <c r="AL191" i="2"/>
  <c r="AF191" i="2"/>
  <c r="AE190" i="2"/>
  <c r="AN190" i="2" s="1"/>
  <c r="AM190" i="2"/>
  <c r="AL190" i="2"/>
  <c r="AE189" i="2"/>
  <c r="AN189" i="2" s="1"/>
  <c r="AM189" i="2"/>
  <c r="AL189" i="2"/>
  <c r="AE188" i="2"/>
  <c r="AN188" i="2" s="1"/>
  <c r="AM188" i="2"/>
  <c r="AL188" i="2"/>
  <c r="AF188" i="2"/>
  <c r="AE187" i="2"/>
  <c r="AN187" i="2"/>
  <c r="AM187" i="2"/>
  <c r="AL187" i="2"/>
  <c r="AF187" i="2"/>
  <c r="AE186" i="2"/>
  <c r="AN186" i="2" s="1"/>
  <c r="AM186" i="2"/>
  <c r="AL186" i="2"/>
  <c r="AE185" i="2"/>
  <c r="AN185" i="2" s="1"/>
  <c r="AM185" i="2"/>
  <c r="AL185" i="2"/>
  <c r="AE184" i="2"/>
  <c r="AN184" i="2" s="1"/>
  <c r="AM184" i="2"/>
  <c r="AL184" i="2"/>
  <c r="AF184" i="2"/>
  <c r="AE183" i="2"/>
  <c r="AN183" i="2"/>
  <c r="AM183" i="2"/>
  <c r="AL183" i="2"/>
  <c r="AF183" i="2"/>
  <c r="AE182" i="2"/>
  <c r="AN182" i="2" s="1"/>
  <c r="AM182" i="2"/>
  <c r="AL182" i="2"/>
  <c r="AE181" i="2"/>
  <c r="AN181" i="2" s="1"/>
  <c r="AM181" i="2"/>
  <c r="AL181" i="2"/>
  <c r="AF181" i="2"/>
  <c r="AE180" i="2"/>
  <c r="AN180" i="2"/>
  <c r="AM180" i="2"/>
  <c r="AL180" i="2"/>
  <c r="AF180" i="2"/>
  <c r="AE179" i="2"/>
  <c r="AN179" i="2" s="1"/>
  <c r="AM179" i="2"/>
  <c r="AL179" i="2"/>
  <c r="AF179" i="2"/>
  <c r="AE178" i="2"/>
  <c r="AN178" i="2" s="1"/>
  <c r="AM178" i="2"/>
  <c r="AL178" i="2"/>
  <c r="AF178" i="2"/>
  <c r="AE177" i="2"/>
  <c r="AN177" i="2" s="1"/>
  <c r="AM177" i="2"/>
  <c r="AL177" i="2"/>
  <c r="AF177" i="2"/>
  <c r="AE176" i="2"/>
  <c r="AN176" i="2"/>
  <c r="AM176" i="2"/>
  <c r="AL176" i="2"/>
  <c r="AF176" i="2"/>
  <c r="AE175" i="2"/>
  <c r="AN175" i="2" s="1"/>
  <c r="AM175" i="2"/>
  <c r="AL175" i="2"/>
  <c r="AF175" i="2"/>
  <c r="AE174" i="2"/>
  <c r="AN174" i="2" s="1"/>
  <c r="AM174" i="2"/>
  <c r="AL174" i="2"/>
  <c r="AE173" i="2"/>
  <c r="AN173" i="2" s="1"/>
  <c r="AM173" i="2"/>
  <c r="AL173" i="2"/>
  <c r="AE172" i="2"/>
  <c r="AN172" i="2" s="1"/>
  <c r="AM172" i="2"/>
  <c r="AL172" i="2"/>
  <c r="AF172" i="2"/>
  <c r="AE171" i="2"/>
  <c r="AN171" i="2"/>
  <c r="AM171" i="2"/>
  <c r="AL171" i="2"/>
  <c r="AF171" i="2"/>
  <c r="AE170" i="2"/>
  <c r="AN170" i="2" s="1"/>
  <c r="AM170" i="2"/>
  <c r="AL170" i="2"/>
  <c r="AE169" i="2"/>
  <c r="AN169" i="2" s="1"/>
  <c r="AM169" i="2"/>
  <c r="AL169" i="2"/>
  <c r="AE168" i="2"/>
  <c r="AN168" i="2" s="1"/>
  <c r="AM168" i="2"/>
  <c r="AL168" i="2"/>
  <c r="AF168" i="2"/>
  <c r="AE167" i="2"/>
  <c r="AN167" i="2"/>
  <c r="AM167" i="2"/>
  <c r="AL167" i="2"/>
  <c r="AF167" i="2"/>
  <c r="AE166" i="2"/>
  <c r="AN166" i="2" s="1"/>
  <c r="AM166" i="2"/>
  <c r="AL166" i="2"/>
  <c r="AE165" i="2"/>
  <c r="AN165" i="2" s="1"/>
  <c r="AM165" i="2"/>
  <c r="AL165" i="2"/>
  <c r="AF165" i="2"/>
  <c r="AE164" i="2"/>
  <c r="AN164" i="2"/>
  <c r="AM164" i="2"/>
  <c r="AL164" i="2"/>
  <c r="AF164" i="2"/>
  <c r="AE163" i="2"/>
  <c r="AN163" i="2" s="1"/>
  <c r="AM163" i="2"/>
  <c r="AL163" i="2"/>
  <c r="AF163" i="2"/>
  <c r="AE162" i="2"/>
  <c r="AN162" i="2" s="1"/>
  <c r="AM162" i="2"/>
  <c r="AL162" i="2"/>
  <c r="AF162" i="2"/>
  <c r="AE161" i="2"/>
  <c r="AN161" i="2" s="1"/>
  <c r="AM161" i="2"/>
  <c r="AL161" i="2"/>
  <c r="AF161" i="2"/>
  <c r="AE160" i="2"/>
  <c r="AN160" i="2"/>
  <c r="AM160" i="2"/>
  <c r="AL160" i="2"/>
  <c r="AF160" i="2"/>
  <c r="AE159" i="2"/>
  <c r="AN159" i="2" s="1"/>
  <c r="AM159" i="2"/>
  <c r="AL159" i="2"/>
  <c r="AF159" i="2"/>
  <c r="AE158" i="2"/>
  <c r="AN158" i="2" s="1"/>
  <c r="AM158" i="2"/>
  <c r="AL158" i="2"/>
  <c r="AE157" i="2"/>
  <c r="AN157" i="2" s="1"/>
  <c r="AM157" i="2"/>
  <c r="AL157" i="2"/>
  <c r="AE156" i="2"/>
  <c r="AN156" i="2" s="1"/>
  <c r="AM156" i="2"/>
  <c r="AL156" i="2"/>
  <c r="AF156" i="2"/>
  <c r="AE155" i="2"/>
  <c r="AN155" i="2"/>
  <c r="AM155" i="2"/>
  <c r="AL155" i="2"/>
  <c r="AF155" i="2"/>
  <c r="AE154" i="2"/>
  <c r="AN154" i="2" s="1"/>
  <c r="AM154" i="2"/>
  <c r="AL154" i="2"/>
  <c r="AE153" i="2"/>
  <c r="AN153" i="2" s="1"/>
  <c r="AM153" i="2"/>
  <c r="AL153" i="2"/>
  <c r="AE152" i="2"/>
  <c r="AN152" i="2" s="1"/>
  <c r="AM152" i="2"/>
  <c r="AL152" i="2"/>
  <c r="AF152" i="2"/>
  <c r="AE151" i="2"/>
  <c r="AN151" i="2"/>
  <c r="AM151" i="2"/>
  <c r="AL151" i="2"/>
  <c r="AF151" i="2"/>
  <c r="AE150" i="2"/>
  <c r="AN150" i="2" s="1"/>
  <c r="AM150" i="2"/>
  <c r="AL150" i="2"/>
  <c r="AE149" i="2"/>
  <c r="AN149" i="2" s="1"/>
  <c r="AM149" i="2"/>
  <c r="AL149" i="2"/>
  <c r="AF149" i="2"/>
  <c r="AE148" i="2"/>
  <c r="AN148" i="2"/>
  <c r="AM148" i="2"/>
  <c r="AL148" i="2"/>
  <c r="AF148" i="2"/>
  <c r="AE147" i="2"/>
  <c r="AN147" i="2" s="1"/>
  <c r="AM147" i="2"/>
  <c r="AL147" i="2"/>
  <c r="AF147" i="2"/>
  <c r="AE146" i="2"/>
  <c r="AN146" i="2" s="1"/>
  <c r="AM146" i="2"/>
  <c r="AL146" i="2"/>
  <c r="AF146" i="2"/>
  <c r="AE145" i="2"/>
  <c r="AN145" i="2" s="1"/>
  <c r="AM145" i="2"/>
  <c r="AL145" i="2"/>
  <c r="AF145" i="2"/>
  <c r="AE144" i="2"/>
  <c r="AN144" i="2"/>
  <c r="AM144" i="2"/>
  <c r="AL144" i="2"/>
  <c r="AF144" i="2"/>
  <c r="AE143" i="2"/>
  <c r="AN143" i="2" s="1"/>
  <c r="AM143" i="2"/>
  <c r="AL143" i="2"/>
  <c r="AF143" i="2"/>
  <c r="AE142" i="2"/>
  <c r="AN142" i="2" s="1"/>
  <c r="AM142" i="2"/>
  <c r="AL142" i="2"/>
  <c r="AE141" i="2"/>
  <c r="AN141" i="2" s="1"/>
  <c r="AM141" i="2"/>
  <c r="AL141" i="2"/>
  <c r="AE140" i="2"/>
  <c r="AN140" i="2" s="1"/>
  <c r="AM140" i="2"/>
  <c r="AL140" i="2"/>
  <c r="AF140" i="2"/>
  <c r="AE139" i="2"/>
  <c r="AN139" i="2"/>
  <c r="AM139" i="2"/>
  <c r="AL139" i="2"/>
  <c r="AF139" i="2"/>
  <c r="AE138" i="2"/>
  <c r="AN138" i="2" s="1"/>
  <c r="AM138" i="2"/>
  <c r="AL138" i="2"/>
  <c r="AE137" i="2"/>
  <c r="AN137" i="2" s="1"/>
  <c r="AM137" i="2"/>
  <c r="AL137" i="2"/>
  <c r="AE136" i="2"/>
  <c r="AN136" i="2" s="1"/>
  <c r="AM136" i="2"/>
  <c r="AL136" i="2"/>
  <c r="AF136" i="2"/>
  <c r="AE135" i="2"/>
  <c r="AN135" i="2"/>
  <c r="AM135" i="2"/>
  <c r="AL135" i="2"/>
  <c r="AF135" i="2"/>
  <c r="AE134" i="2"/>
  <c r="AN134" i="2" s="1"/>
  <c r="AM134" i="2"/>
  <c r="AL134" i="2"/>
  <c r="AE133" i="2"/>
  <c r="AN133" i="2" s="1"/>
  <c r="AM133" i="2"/>
  <c r="AL133" i="2"/>
  <c r="AF133" i="2"/>
  <c r="AE132" i="2"/>
  <c r="AN132" i="2"/>
  <c r="AM132" i="2"/>
  <c r="AL132" i="2"/>
  <c r="AF132" i="2"/>
  <c r="AE131" i="2"/>
  <c r="AN131" i="2" s="1"/>
  <c r="AM131" i="2"/>
  <c r="AL131" i="2"/>
  <c r="AF131" i="2"/>
  <c r="AE130" i="2"/>
  <c r="AN130" i="2" s="1"/>
  <c r="AM130" i="2"/>
  <c r="AL130" i="2"/>
  <c r="AF130" i="2"/>
  <c r="AE129" i="2"/>
  <c r="AN129" i="2" s="1"/>
  <c r="AM129" i="2"/>
  <c r="AL129" i="2"/>
  <c r="AF129" i="2"/>
  <c r="AE128" i="2"/>
  <c r="AN128" i="2"/>
  <c r="AM128" i="2"/>
  <c r="AL128" i="2"/>
  <c r="AF128" i="2"/>
  <c r="AE127" i="2"/>
  <c r="AN127" i="2" s="1"/>
  <c r="AM127" i="2"/>
  <c r="AL127" i="2"/>
  <c r="AF127" i="2"/>
  <c r="AE126" i="2"/>
  <c r="AN126" i="2" s="1"/>
  <c r="AM126" i="2"/>
  <c r="AL126" i="2"/>
  <c r="AE125" i="2"/>
  <c r="AN125" i="2" s="1"/>
  <c r="AM125" i="2"/>
  <c r="AL125" i="2"/>
  <c r="AE124" i="2"/>
  <c r="AN124" i="2" s="1"/>
  <c r="AM124" i="2"/>
  <c r="AL124" i="2"/>
  <c r="AF124" i="2"/>
  <c r="AE123" i="2"/>
  <c r="AN123" i="2"/>
  <c r="AM123" i="2"/>
  <c r="AL123" i="2"/>
  <c r="AF123" i="2"/>
  <c r="AE122" i="2"/>
  <c r="AN122" i="2" s="1"/>
  <c r="AM122" i="2"/>
  <c r="AL122" i="2"/>
  <c r="AE121" i="2"/>
  <c r="AN121" i="2" s="1"/>
  <c r="AM121" i="2"/>
  <c r="AL121" i="2"/>
  <c r="AE120" i="2"/>
  <c r="AN120" i="2" s="1"/>
  <c r="AM120" i="2"/>
  <c r="AL120" i="2"/>
  <c r="AF120" i="2"/>
  <c r="AE119" i="2"/>
  <c r="AN119" i="2"/>
  <c r="AM119" i="2"/>
  <c r="AL119" i="2"/>
  <c r="AF119" i="2"/>
  <c r="AE118" i="2"/>
  <c r="AN118" i="2" s="1"/>
  <c r="AM118" i="2"/>
  <c r="AL118" i="2"/>
  <c r="AE117" i="2"/>
  <c r="AN117" i="2" s="1"/>
  <c r="AM117" i="2"/>
  <c r="AL117" i="2"/>
  <c r="AE116" i="2"/>
  <c r="AN116" i="2" s="1"/>
  <c r="AM116" i="2"/>
  <c r="AL116" i="2"/>
  <c r="AF116" i="2"/>
  <c r="AE115" i="2"/>
  <c r="AN115" i="2"/>
  <c r="AM115" i="2"/>
  <c r="AL115" i="2"/>
  <c r="AF115" i="2"/>
  <c r="AE114" i="2"/>
  <c r="AN114" i="2" s="1"/>
  <c r="AM114" i="2"/>
  <c r="AL114" i="2"/>
  <c r="AF114" i="2"/>
  <c r="AE113" i="2"/>
  <c r="AN113" i="2" s="1"/>
  <c r="AM113" i="2"/>
  <c r="AL113" i="2"/>
  <c r="AE112" i="2"/>
  <c r="AN112" i="2" s="1"/>
  <c r="AM112" i="2"/>
  <c r="AL112" i="2"/>
  <c r="AF112" i="2"/>
  <c r="AE111" i="2"/>
  <c r="AN111" i="2"/>
  <c r="AM111" i="2"/>
  <c r="AL111" i="2"/>
  <c r="AF111" i="2"/>
  <c r="AE110" i="2"/>
  <c r="AN110" i="2" s="1"/>
  <c r="AM110" i="2"/>
  <c r="AL110" i="2"/>
  <c r="AE109" i="2"/>
  <c r="AN109" i="2" s="1"/>
  <c r="AM109" i="2"/>
  <c r="AL109" i="2"/>
  <c r="AE108" i="2"/>
  <c r="AN108" i="2" s="1"/>
  <c r="AM108" i="2"/>
  <c r="AL108" i="2"/>
  <c r="AF108" i="2"/>
  <c r="AE107" i="2"/>
  <c r="AN107" i="2"/>
  <c r="AM107" i="2"/>
  <c r="AL107" i="2"/>
  <c r="AF107" i="2"/>
  <c r="AE106" i="2"/>
  <c r="AN106" i="2" s="1"/>
  <c r="AM106" i="2"/>
  <c r="AL106" i="2"/>
  <c r="AE105" i="2"/>
  <c r="AN105" i="2" s="1"/>
  <c r="AM105" i="2"/>
  <c r="AL105" i="2"/>
  <c r="AE104" i="2"/>
  <c r="AN104" i="2" s="1"/>
  <c r="AM104" i="2"/>
  <c r="AL104" i="2"/>
  <c r="AF104" i="2"/>
  <c r="AE103" i="2"/>
  <c r="AN103" i="2"/>
  <c r="AM103" i="2"/>
  <c r="AL103" i="2"/>
  <c r="AF103" i="2"/>
  <c r="AE102" i="2"/>
  <c r="AN102" i="2" s="1"/>
  <c r="AM102" i="2"/>
  <c r="AL102" i="2"/>
  <c r="AE101" i="2"/>
  <c r="AN101" i="2" s="1"/>
  <c r="AM101" i="2"/>
  <c r="AL101" i="2"/>
  <c r="AE100" i="2"/>
  <c r="AN100" i="2" s="1"/>
  <c r="AM100" i="2"/>
  <c r="AL100" i="2"/>
  <c r="AF100" i="2"/>
  <c r="AE99" i="2"/>
  <c r="AN99" i="2"/>
  <c r="AM99" i="2"/>
  <c r="AL99" i="2"/>
  <c r="AF99" i="2"/>
  <c r="AE98" i="2"/>
  <c r="AN98" i="2" s="1"/>
  <c r="AM98" i="2"/>
  <c r="AL98" i="2"/>
  <c r="AF98" i="2"/>
  <c r="AE97" i="2"/>
  <c r="AN97" i="2" s="1"/>
  <c r="AM97" i="2"/>
  <c r="AL97" i="2"/>
  <c r="AE96" i="2"/>
  <c r="AN96" i="2" s="1"/>
  <c r="AM96" i="2"/>
  <c r="AL96" i="2"/>
  <c r="AF96" i="2"/>
  <c r="AE95" i="2"/>
  <c r="AN95" i="2"/>
  <c r="AM95" i="2"/>
  <c r="AL95" i="2"/>
  <c r="AF95" i="2"/>
  <c r="AE94" i="2"/>
  <c r="AN94" i="2" s="1"/>
  <c r="AM94" i="2"/>
  <c r="AL94" i="2"/>
  <c r="AE93" i="2"/>
  <c r="AN93" i="2" s="1"/>
  <c r="AM93" i="2"/>
  <c r="AL93" i="2"/>
  <c r="AE92" i="2"/>
  <c r="AN92" i="2" s="1"/>
  <c r="AM92" i="2"/>
  <c r="AL92" i="2"/>
  <c r="AF92" i="2"/>
  <c r="AE91" i="2"/>
  <c r="AN91" i="2"/>
  <c r="AM91" i="2"/>
  <c r="AL91" i="2"/>
  <c r="AF91" i="2"/>
  <c r="AE90" i="2"/>
  <c r="AN90" i="2" s="1"/>
  <c r="AM90" i="2"/>
  <c r="AL90" i="2"/>
  <c r="AE89" i="2"/>
  <c r="AN89" i="2" s="1"/>
  <c r="AM89" i="2"/>
  <c r="AL89" i="2"/>
  <c r="AE88" i="2"/>
  <c r="AN88" i="2" s="1"/>
  <c r="AM88" i="2"/>
  <c r="AL88" i="2"/>
  <c r="AF88" i="2"/>
  <c r="AE87" i="2"/>
  <c r="AN87" i="2"/>
  <c r="AM87" i="2"/>
  <c r="AL87" i="2"/>
  <c r="AF87" i="2"/>
  <c r="AE86" i="2"/>
  <c r="AN86" i="2" s="1"/>
  <c r="AM86" i="2"/>
  <c r="AL86" i="2"/>
  <c r="AE85" i="2"/>
  <c r="AN85" i="2" s="1"/>
  <c r="AM85" i="2"/>
  <c r="AL85" i="2"/>
  <c r="AE84" i="2"/>
  <c r="AN84" i="2" s="1"/>
  <c r="AM84" i="2"/>
  <c r="AL84" i="2"/>
  <c r="AF84" i="2"/>
  <c r="AE83" i="2"/>
  <c r="AN83" i="2"/>
  <c r="AM83" i="2"/>
  <c r="AL83" i="2"/>
  <c r="AF83" i="2"/>
  <c r="AE82" i="2"/>
  <c r="AN82" i="2" s="1"/>
  <c r="AM82" i="2"/>
  <c r="AL82" i="2"/>
  <c r="AF82" i="2"/>
  <c r="AE81" i="2"/>
  <c r="AN81" i="2" s="1"/>
  <c r="AM81" i="2"/>
  <c r="AL81" i="2"/>
  <c r="AE80" i="2"/>
  <c r="AN80" i="2" s="1"/>
  <c r="AM80" i="2"/>
  <c r="AL80" i="2"/>
  <c r="AF80" i="2"/>
  <c r="AE79" i="2"/>
  <c r="AN79" i="2"/>
  <c r="AM79" i="2"/>
  <c r="AL79" i="2"/>
  <c r="AF79" i="2"/>
  <c r="AE78" i="2"/>
  <c r="AN78" i="2" s="1"/>
  <c r="AM78" i="2"/>
  <c r="AL78" i="2"/>
  <c r="AE77" i="2"/>
  <c r="AN77" i="2" s="1"/>
  <c r="AM77" i="2"/>
  <c r="AL77" i="2"/>
  <c r="AE76" i="2"/>
  <c r="AN76" i="2" s="1"/>
  <c r="AM76" i="2"/>
  <c r="AL76" i="2"/>
  <c r="AF76" i="2"/>
  <c r="AE75" i="2"/>
  <c r="AN75" i="2"/>
  <c r="AM75" i="2"/>
  <c r="AL75" i="2"/>
  <c r="AF75" i="2"/>
  <c r="AE74" i="2"/>
  <c r="AN74" i="2" s="1"/>
  <c r="AM74" i="2"/>
  <c r="AL74" i="2"/>
  <c r="AE73" i="2"/>
  <c r="AN73" i="2" s="1"/>
  <c r="AM73" i="2"/>
  <c r="AL73" i="2"/>
  <c r="AE72" i="2"/>
  <c r="AN72" i="2" s="1"/>
  <c r="AM72" i="2"/>
  <c r="AL72" i="2"/>
  <c r="AF72" i="2"/>
  <c r="AE71" i="2"/>
  <c r="AN71" i="2"/>
  <c r="AM71" i="2"/>
  <c r="AL71" i="2"/>
  <c r="AF71" i="2"/>
  <c r="AE70" i="2"/>
  <c r="AN70" i="2" s="1"/>
  <c r="AM70" i="2"/>
  <c r="AL70" i="2"/>
  <c r="AE69" i="2"/>
  <c r="AN69" i="2" s="1"/>
  <c r="AM69" i="2"/>
  <c r="AL69" i="2"/>
  <c r="AE68" i="2"/>
  <c r="AN68" i="2" s="1"/>
  <c r="AM68" i="2"/>
  <c r="AL68" i="2"/>
  <c r="AF68" i="2"/>
  <c r="AE67" i="2"/>
  <c r="AN67" i="2"/>
  <c r="AM67" i="2"/>
  <c r="AL67" i="2"/>
  <c r="AF67" i="2"/>
  <c r="AE66" i="2"/>
  <c r="AN66" i="2" s="1"/>
  <c r="AM66" i="2"/>
  <c r="AL66" i="2"/>
  <c r="AF66" i="2"/>
  <c r="AE65" i="2"/>
  <c r="AN65" i="2" s="1"/>
  <c r="AM65" i="2"/>
  <c r="AL65" i="2"/>
  <c r="AE64" i="2"/>
  <c r="AN64" i="2" s="1"/>
  <c r="AM64" i="2"/>
  <c r="AL64" i="2"/>
  <c r="AF64" i="2"/>
  <c r="AE63" i="2"/>
  <c r="AN63" i="2"/>
  <c r="AM63" i="2"/>
  <c r="AL63" i="2"/>
  <c r="AF63" i="2"/>
  <c r="AE62" i="2"/>
  <c r="AN62" i="2" s="1"/>
  <c r="AM62" i="2"/>
  <c r="AL62" i="2"/>
  <c r="AE61" i="2"/>
  <c r="AN61" i="2" s="1"/>
  <c r="AM61" i="2"/>
  <c r="AL61" i="2"/>
  <c r="AE60" i="2"/>
  <c r="AN60" i="2" s="1"/>
  <c r="AM60" i="2"/>
  <c r="AL60" i="2"/>
  <c r="AF60" i="2"/>
  <c r="AE59" i="2"/>
  <c r="AN59" i="2"/>
  <c r="AM59" i="2"/>
  <c r="AL59" i="2"/>
  <c r="AF59" i="2"/>
  <c r="AE58" i="2"/>
  <c r="AN58" i="2" s="1"/>
  <c r="AM58" i="2"/>
  <c r="AL58" i="2"/>
  <c r="AE57" i="2"/>
  <c r="AN57" i="2" s="1"/>
  <c r="AM57" i="2"/>
  <c r="AL57" i="2"/>
  <c r="AE56" i="2"/>
  <c r="AN56" i="2" s="1"/>
  <c r="AM56" i="2"/>
  <c r="AL56" i="2"/>
  <c r="AF56" i="2"/>
  <c r="AE55" i="2"/>
  <c r="AN55" i="2"/>
  <c r="AM55" i="2"/>
  <c r="AL55" i="2"/>
  <c r="AF55" i="2"/>
  <c r="AE54" i="2"/>
  <c r="AN54" i="2" s="1"/>
  <c r="AM54" i="2"/>
  <c r="AL54" i="2"/>
  <c r="AE53" i="2"/>
  <c r="AN53" i="2" s="1"/>
  <c r="AM53" i="2"/>
  <c r="AL53" i="2"/>
  <c r="AE52" i="2"/>
  <c r="AN52" i="2" s="1"/>
  <c r="AM52" i="2"/>
  <c r="AL52" i="2"/>
  <c r="AF52" i="2"/>
  <c r="AE51" i="2"/>
  <c r="AN51" i="2"/>
  <c r="AM51" i="2"/>
  <c r="AL51" i="2"/>
  <c r="AF51" i="2"/>
  <c r="AE50" i="2"/>
  <c r="AN50" i="2" s="1"/>
  <c r="AM50" i="2"/>
  <c r="AL50" i="2"/>
  <c r="AF50" i="2"/>
  <c r="AE49" i="2"/>
  <c r="AN49" i="2" s="1"/>
  <c r="AM49" i="2"/>
  <c r="AL49" i="2"/>
  <c r="AE48" i="2"/>
  <c r="AN48" i="2" s="1"/>
  <c r="AM48" i="2"/>
  <c r="AL48" i="2"/>
  <c r="AF48" i="2"/>
  <c r="AE47" i="2"/>
  <c r="AN47" i="2"/>
  <c r="AM47" i="2"/>
  <c r="AL47" i="2"/>
  <c r="AF47" i="2"/>
  <c r="AE46" i="2"/>
  <c r="AN46" i="2" s="1"/>
  <c r="AM46" i="2"/>
  <c r="AL46" i="2"/>
  <c r="AE45" i="2"/>
  <c r="AN45" i="2" s="1"/>
  <c r="AM45" i="2"/>
  <c r="AL45" i="2"/>
  <c r="AE44" i="2"/>
  <c r="AN44" i="2" s="1"/>
  <c r="AM44" i="2"/>
  <c r="AL44" i="2"/>
  <c r="AF44" i="2"/>
  <c r="AE43" i="2"/>
  <c r="AN43" i="2"/>
  <c r="AM43" i="2"/>
  <c r="AL43" i="2"/>
  <c r="AF43" i="2"/>
  <c r="AE42" i="2"/>
  <c r="AN42" i="2" s="1"/>
  <c r="AM42" i="2"/>
  <c r="AL42" i="2"/>
  <c r="AE41" i="2"/>
  <c r="AN41" i="2" s="1"/>
  <c r="AM41" i="2"/>
  <c r="AL41" i="2"/>
  <c r="AE40" i="2"/>
  <c r="AN40" i="2" s="1"/>
  <c r="AM40" i="2"/>
  <c r="AL40" i="2"/>
  <c r="AF40" i="2"/>
  <c r="AE39" i="2"/>
  <c r="AN39" i="2"/>
  <c r="AM39" i="2"/>
  <c r="AL39" i="2"/>
  <c r="AF39" i="2"/>
  <c r="AE38" i="2"/>
  <c r="AN38" i="2" s="1"/>
  <c r="AM38" i="2"/>
  <c r="AL38" i="2"/>
  <c r="AE37" i="2"/>
  <c r="AN37" i="2" s="1"/>
  <c r="AM37" i="2"/>
  <c r="AL37" i="2"/>
  <c r="AE36" i="2"/>
  <c r="AN36" i="2" s="1"/>
  <c r="AM36" i="2"/>
  <c r="AL36" i="2"/>
  <c r="AF36" i="2"/>
  <c r="AE35" i="2"/>
  <c r="AN35" i="2"/>
  <c r="AM35" i="2"/>
  <c r="AL35" i="2"/>
  <c r="AF35" i="2"/>
  <c r="AE34" i="2"/>
  <c r="AN34" i="2" s="1"/>
  <c r="AM34" i="2"/>
  <c r="AL34" i="2"/>
  <c r="AF34" i="2"/>
  <c r="AE33" i="2"/>
  <c r="AN33" i="2" s="1"/>
  <c r="AM33" i="2"/>
  <c r="AL33" i="2"/>
  <c r="AE32" i="2"/>
  <c r="AN32" i="2" s="1"/>
  <c r="AM32" i="2"/>
  <c r="AL32" i="2"/>
  <c r="AF32" i="2"/>
  <c r="AE31" i="2"/>
  <c r="AN31" i="2"/>
  <c r="AM31" i="2"/>
  <c r="AL31" i="2"/>
  <c r="AF31" i="2"/>
  <c r="AE30" i="2"/>
  <c r="AN30" i="2" s="1"/>
  <c r="AM30" i="2"/>
  <c r="AL30" i="2"/>
  <c r="AE29" i="2"/>
  <c r="AN29" i="2" s="1"/>
  <c r="AM29" i="2"/>
  <c r="AL29" i="2"/>
  <c r="AE28" i="2"/>
  <c r="AN28" i="2" s="1"/>
  <c r="AM28" i="2"/>
  <c r="AL28" i="2"/>
  <c r="AF28" i="2"/>
  <c r="AE27" i="2"/>
  <c r="AN27" i="2"/>
  <c r="AM27" i="2"/>
  <c r="AL27" i="2"/>
  <c r="AF27" i="2"/>
  <c r="AE26" i="2"/>
  <c r="AN26" i="2" s="1"/>
  <c r="AM26" i="2"/>
  <c r="AL26" i="2"/>
  <c r="AE25" i="2"/>
  <c r="AN25" i="2" s="1"/>
  <c r="AM25" i="2"/>
  <c r="AL25" i="2"/>
  <c r="AE24" i="2"/>
  <c r="AN24" i="2" s="1"/>
  <c r="AM24" i="2"/>
  <c r="AL24" i="2"/>
  <c r="AF24" i="2"/>
  <c r="AE23" i="2"/>
  <c r="AN23" i="2"/>
  <c r="AM23" i="2"/>
  <c r="AL23" i="2"/>
  <c r="AF23" i="2"/>
  <c r="AE22" i="2"/>
  <c r="AN22" i="2" s="1"/>
  <c r="AM22" i="2"/>
  <c r="AL22" i="2"/>
  <c r="AE21" i="2"/>
  <c r="AN21" i="2" s="1"/>
  <c r="AM21" i="2"/>
  <c r="AL21" i="2"/>
  <c r="AE20" i="2"/>
  <c r="AN20" i="2" s="1"/>
  <c r="AM20" i="2"/>
  <c r="AL20" i="2"/>
  <c r="AF20" i="2"/>
  <c r="AE19" i="2"/>
  <c r="AN19" i="2"/>
  <c r="AM19" i="2"/>
  <c r="AL19" i="2"/>
  <c r="AE18" i="2"/>
  <c r="AN18" i="2"/>
  <c r="AM18" i="2"/>
  <c r="AL18" i="2"/>
  <c r="AE17" i="2"/>
  <c r="AN17" i="2"/>
  <c r="AM17" i="2"/>
  <c r="AL17" i="2"/>
  <c r="AF17" i="2"/>
  <c r="AE16" i="2"/>
  <c r="AN16" i="2" s="1"/>
  <c r="AM16" i="2"/>
  <c r="AL16" i="2"/>
  <c r="AF16" i="2"/>
  <c r="AE15" i="2"/>
  <c r="AN15" i="2" s="1"/>
  <c r="AM15" i="2"/>
  <c r="AL15" i="2"/>
  <c r="AE14" i="2"/>
  <c r="AN14" i="2" s="1"/>
  <c r="AM14" i="2"/>
  <c r="AL14" i="2"/>
  <c r="AE13" i="2"/>
  <c r="AN13" i="2" s="1"/>
  <c r="AM13" i="2"/>
  <c r="AL13" i="2"/>
  <c r="AF13" i="2"/>
  <c r="AE12" i="2"/>
  <c r="AN12" i="2"/>
  <c r="AM12" i="2"/>
  <c r="AL12" i="2"/>
  <c r="AF12" i="2"/>
  <c r="AE11" i="2"/>
  <c r="AN11" i="2" s="1"/>
  <c r="AM11" i="2"/>
  <c r="AL11" i="2"/>
  <c r="AE10" i="2"/>
  <c r="AN10" i="2" s="1"/>
  <c r="AM10" i="2"/>
  <c r="AL10" i="2"/>
  <c r="AF10" i="2"/>
  <c r="AE9" i="2"/>
  <c r="AN9" i="2" s="1"/>
  <c r="AM9" i="2"/>
  <c r="AL9" i="2"/>
  <c r="AF9" i="2"/>
  <c r="AE8" i="2"/>
  <c r="AN8" i="2"/>
  <c r="AM8" i="2"/>
  <c r="AL8" i="2"/>
  <c r="AF8" i="2"/>
  <c r="AE7" i="2"/>
  <c r="AN7" i="2" s="1"/>
  <c r="AM7" i="2"/>
  <c r="AL7" i="2"/>
  <c r="AE6" i="2"/>
  <c r="AN6" i="2" s="1"/>
  <c r="AM6" i="2"/>
  <c r="AL6" i="2"/>
  <c r="AF6" i="2"/>
  <c r="AE5" i="2"/>
  <c r="AN5" i="2" s="1"/>
  <c r="AM5" i="2"/>
  <c r="AL5" i="2"/>
  <c r="AL2" i="2"/>
  <c r="AB3" i="2"/>
  <c r="AA3" i="2"/>
  <c r="Z3" i="2"/>
  <c r="Y3" i="2"/>
  <c r="X3" i="2"/>
  <c r="W3" i="2"/>
  <c r="V3" i="2"/>
  <c r="U3" i="2"/>
  <c r="T3" i="2"/>
  <c r="S3" i="2"/>
  <c r="R3" i="2"/>
  <c r="Q3" i="2"/>
  <c r="P3" i="2"/>
  <c r="M3" i="2"/>
  <c r="C3" i="2"/>
  <c r="B3" i="2"/>
  <c r="AB2" i="2"/>
  <c r="AA2" i="2"/>
  <c r="Z2" i="2"/>
  <c r="Y2" i="2"/>
  <c r="X2" i="2"/>
  <c r="W2" i="2"/>
  <c r="V2" i="2"/>
  <c r="U2" i="2"/>
  <c r="T2" i="2"/>
  <c r="S2" i="2"/>
  <c r="R2" i="2"/>
  <c r="Q2" i="2"/>
  <c r="P2" i="2"/>
  <c r="K2" i="2"/>
  <c r="AD1" i="2"/>
  <c r="O1" i="2"/>
  <c r="F9" i="11"/>
  <c r="E9" i="11"/>
  <c r="D9" i="11"/>
  <c r="C9" i="11"/>
  <c r="B9" i="11"/>
  <c r="AU2" i="11"/>
  <c r="AQ12" i="11" s="1"/>
  <c r="AR12" i="11"/>
  <c r="AS2" i="11"/>
  <c r="AQ11" i="11" s="1"/>
  <c r="AR11" i="11"/>
  <c r="AO11" i="11"/>
  <c r="AQ2" i="11"/>
  <c r="AQ10" i="11" s="1"/>
  <c r="AO2" i="11"/>
  <c r="AQ9" i="11" s="1"/>
  <c r="AM2" i="11"/>
  <c r="AQ8" i="11" s="1"/>
  <c r="AR8" i="11"/>
  <c r="B8" i="12"/>
  <c r="C10" i="12"/>
  <c r="E8" i="12"/>
  <c r="F13" i="12" s="1"/>
  <c r="H8" i="12"/>
  <c r="I10" i="12" s="1"/>
  <c r="B15" i="12"/>
  <c r="C16" i="12" s="1"/>
  <c r="C17" i="12"/>
  <c r="E15" i="12"/>
  <c r="F17" i="12" s="1"/>
  <c r="H15" i="12"/>
  <c r="I20" i="12" s="1"/>
  <c r="B22" i="12"/>
  <c r="C26" i="12" s="1"/>
  <c r="C23" i="12"/>
  <c r="F23" i="12"/>
  <c r="F24" i="12"/>
  <c r="F25" i="12"/>
  <c r="F26" i="12"/>
  <c r="F27" i="12"/>
  <c r="I23" i="12"/>
  <c r="I24" i="12"/>
  <c r="I25" i="12"/>
  <c r="I26" i="12"/>
  <c r="I27" i="12"/>
  <c r="B29" i="12"/>
  <c r="C30" i="12" s="1"/>
  <c r="C31" i="12"/>
  <c r="C32" i="12"/>
  <c r="C33" i="12"/>
  <c r="E29" i="12"/>
  <c r="F31" i="12"/>
  <c r="I30" i="12"/>
  <c r="I31" i="12"/>
  <c r="I32" i="12"/>
  <c r="I33" i="12"/>
  <c r="I34" i="12"/>
  <c r="B37" i="12"/>
  <c r="C39" i="12" s="1"/>
  <c r="F38" i="12"/>
  <c r="F39" i="12"/>
  <c r="F40" i="12"/>
  <c r="F41" i="12"/>
  <c r="F42" i="12"/>
  <c r="H37" i="12"/>
  <c r="I40" i="12" s="1"/>
  <c r="I42" i="12"/>
  <c r="B44" i="12"/>
  <c r="C46" i="12" s="1"/>
  <c r="E44" i="12"/>
  <c r="F48" i="12" s="1"/>
  <c r="H44" i="12"/>
  <c r="I46" i="12" s="1"/>
  <c r="B51" i="12"/>
  <c r="C54" i="12" s="1"/>
  <c r="E51" i="12"/>
  <c r="F53" i="12" s="1"/>
  <c r="H51" i="12"/>
  <c r="I53" i="12" s="1"/>
  <c r="I55" i="12"/>
  <c r="B58" i="12"/>
  <c r="C60" i="12"/>
  <c r="E58" i="12"/>
  <c r="F63" i="12" s="1"/>
  <c r="H58" i="12"/>
  <c r="I60" i="12" s="1"/>
  <c r="R8" i="12"/>
  <c r="S9" i="12" s="1"/>
  <c r="S8" i="12" s="1"/>
  <c r="S10" i="12"/>
  <c r="U8" i="12"/>
  <c r="V9" i="12" s="1"/>
  <c r="V10" i="12"/>
  <c r="V12" i="12"/>
  <c r="X8" i="12"/>
  <c r="Y10" i="12" s="1"/>
  <c r="R15" i="12"/>
  <c r="S20" i="12" s="1"/>
  <c r="S18" i="12"/>
  <c r="U15" i="12"/>
  <c r="V16" i="12"/>
  <c r="V17" i="12"/>
  <c r="V19" i="12"/>
  <c r="X15" i="12"/>
  <c r="Y16" i="12"/>
  <c r="Y17" i="12"/>
  <c r="Y18" i="12"/>
  <c r="Y19" i="12"/>
  <c r="Y20" i="12"/>
  <c r="R22" i="12"/>
  <c r="S24" i="12" s="1"/>
  <c r="U22" i="12"/>
  <c r="V27" i="12" s="1"/>
  <c r="X22" i="12"/>
  <c r="Y24" i="12" s="1"/>
  <c r="R29" i="12"/>
  <c r="S30" i="12" s="1"/>
  <c r="S31" i="12"/>
  <c r="U29" i="12"/>
  <c r="V30" i="12" s="1"/>
  <c r="V29" i="12" s="1"/>
  <c r="X29" i="12"/>
  <c r="Y31" i="12" s="1"/>
  <c r="R37" i="12"/>
  <c r="S42" i="12" s="1"/>
  <c r="U37" i="12"/>
  <c r="V41" i="12" s="1"/>
  <c r="X37" i="12"/>
  <c r="Y40" i="12" s="1"/>
  <c r="Y41" i="12"/>
  <c r="R44" i="12"/>
  <c r="S45" i="12" s="1"/>
  <c r="U44" i="12"/>
  <c r="V47" i="12" s="1"/>
  <c r="X44" i="12"/>
  <c r="Y46" i="12" s="1"/>
  <c r="R51" i="12"/>
  <c r="S55" i="12" s="1"/>
  <c r="U51" i="12"/>
  <c r="V52" i="12" s="1"/>
  <c r="X51" i="12"/>
  <c r="Y52" i="12" s="1"/>
  <c r="R58" i="12"/>
  <c r="S60" i="12" s="1"/>
  <c r="U58" i="12"/>
  <c r="V60" i="12" s="1"/>
  <c r="V62" i="12"/>
  <c r="X58" i="12"/>
  <c r="Y59" i="12"/>
  <c r="Y60" i="12"/>
  <c r="M34" i="12"/>
  <c r="M33" i="12"/>
  <c r="M32" i="12"/>
  <c r="M31" i="12"/>
  <c r="M130" i="12"/>
  <c r="D14" i="10"/>
  <c r="D74" i="10"/>
  <c r="D69" i="10"/>
  <c r="D64" i="10"/>
  <c r="D59" i="10"/>
  <c r="D54" i="10"/>
  <c r="D49" i="10"/>
  <c r="D44" i="10"/>
  <c r="D39" i="10"/>
  <c r="D34" i="10"/>
  <c r="D29" i="10"/>
  <c r="D80" i="10"/>
  <c r="D77" i="10"/>
  <c r="E14" i="10"/>
  <c r="E74" i="10"/>
  <c r="E69" i="10"/>
  <c r="E64" i="10"/>
  <c r="E59" i="10"/>
  <c r="E54" i="10"/>
  <c r="E49" i="10"/>
  <c r="E44" i="10"/>
  <c r="E39" i="10"/>
  <c r="E34" i="10"/>
  <c r="E29" i="10"/>
  <c r="E80" i="10"/>
  <c r="E77" i="10"/>
  <c r="F14" i="10"/>
  <c r="F74" i="10"/>
  <c r="F69" i="10"/>
  <c r="F64" i="10"/>
  <c r="F59" i="10"/>
  <c r="F54" i="10"/>
  <c r="F49" i="10"/>
  <c r="F44" i="10"/>
  <c r="F39" i="10"/>
  <c r="F34" i="10"/>
  <c r="F29" i="10"/>
  <c r="F80" i="10"/>
  <c r="F81" i="10"/>
  <c r="F77" i="10"/>
  <c r="F78" i="10"/>
  <c r="G14" i="10"/>
  <c r="G74" i="10"/>
  <c r="G69" i="10"/>
  <c r="G64" i="10"/>
  <c r="G59" i="10"/>
  <c r="G54" i="10"/>
  <c r="G49" i="10"/>
  <c r="G44" i="10"/>
  <c r="G39" i="10"/>
  <c r="G34" i="10"/>
  <c r="G29" i="10"/>
  <c r="G80" i="10"/>
  <c r="G77" i="10"/>
  <c r="H14" i="10"/>
  <c r="H74" i="10"/>
  <c r="H69" i="10"/>
  <c r="H64" i="10"/>
  <c r="H59" i="10"/>
  <c r="H54" i="10"/>
  <c r="H49" i="10"/>
  <c r="H44" i="10"/>
  <c r="H39" i="10"/>
  <c r="H34" i="10"/>
  <c r="H29" i="10"/>
  <c r="H80" i="10"/>
  <c r="H77" i="10"/>
  <c r="H9" i="10"/>
  <c r="G9" i="10"/>
  <c r="F9" i="10"/>
  <c r="E9" i="10"/>
  <c r="D9" i="10"/>
  <c r="M122" i="12"/>
  <c r="M128" i="12"/>
  <c r="M54" i="12" s="1"/>
  <c r="B2" i="13"/>
  <c r="C1" i="12"/>
  <c r="B58" i="11"/>
  <c r="B59" i="11"/>
  <c r="B78" i="11"/>
  <c r="C58" i="11"/>
  <c r="C59" i="11"/>
  <c r="D58" i="11"/>
  <c r="D59" i="11"/>
  <c r="E58" i="11"/>
  <c r="E59" i="11"/>
  <c r="F58" i="11"/>
  <c r="F59" i="11"/>
  <c r="C3" i="12"/>
  <c r="C4" i="12"/>
  <c r="L38" i="12"/>
  <c r="L30" i="12" s="1"/>
  <c r="L23" i="12" s="1"/>
  <c r="L39" i="12"/>
  <c r="L31" i="12" s="1"/>
  <c r="L24" i="12" s="1"/>
  <c r="L40" i="12"/>
  <c r="L32" i="12" s="1"/>
  <c r="L25" i="12" s="1"/>
  <c r="E25" i="12" s="1"/>
  <c r="L41" i="12"/>
  <c r="L33" i="12" s="1"/>
  <c r="L26" i="12" s="1"/>
  <c r="X12" i="12" s="1"/>
  <c r="L42" i="12"/>
  <c r="L34" i="12"/>
  <c r="L27" i="12" s="1"/>
  <c r="U13" i="12" s="1"/>
  <c r="M26" i="12"/>
  <c r="M23" i="12"/>
  <c r="M24" i="12"/>
  <c r="M27" i="12"/>
  <c r="M22" i="12"/>
  <c r="M25" i="12"/>
  <c r="U25" i="12"/>
  <c r="M30" i="12"/>
  <c r="M29" i="12" s="1"/>
  <c r="E32" i="12"/>
  <c r="X34" i="12"/>
  <c r="M114" i="12"/>
  <c r="M120" i="12"/>
  <c r="M115" i="12"/>
  <c r="M39" i="12"/>
  <c r="M121" i="12"/>
  <c r="M117" i="12"/>
  <c r="M123" i="12"/>
  <c r="M41" i="12"/>
  <c r="M118" i="12"/>
  <c r="M124" i="12"/>
  <c r="L52" i="12"/>
  <c r="X45" i="12" s="1"/>
  <c r="L53" i="12"/>
  <c r="U46" i="12" s="1"/>
  <c r="M116" i="12"/>
  <c r="L54" i="12"/>
  <c r="L116" i="12" s="1"/>
  <c r="L55" i="12"/>
  <c r="B42" i="12"/>
  <c r="L56" i="12"/>
  <c r="L124" i="12" s="1"/>
  <c r="M126" i="12"/>
  <c r="M127" i="12"/>
  <c r="M53" i="12" s="1"/>
  <c r="M129" i="12"/>
  <c r="L45" i="12"/>
  <c r="R45" i="12"/>
  <c r="U45" i="12"/>
  <c r="L46" i="12"/>
  <c r="B47" i="12"/>
  <c r="L47" i="12"/>
  <c r="L48" i="12"/>
  <c r="L49" i="12"/>
  <c r="M56" i="12"/>
  <c r="R52" i="12"/>
  <c r="X52" i="12"/>
  <c r="E54" i="12"/>
  <c r="R55" i="12"/>
  <c r="U55" i="12"/>
  <c r="X55" i="12"/>
  <c r="E63" i="12"/>
  <c r="L118" i="12"/>
  <c r="L120" i="12"/>
  <c r="L126" i="12"/>
  <c r="L130" i="12"/>
  <c r="A1" i="11"/>
  <c r="D1" i="11"/>
  <c r="I1" i="11"/>
  <c r="L1" i="11"/>
  <c r="W1" i="11"/>
  <c r="AC1" i="11"/>
  <c r="A7" i="11"/>
  <c r="B10" i="11"/>
  <c r="C10" i="11"/>
  <c r="C31" i="11" s="1"/>
  <c r="D10" i="11"/>
  <c r="E10" i="11"/>
  <c r="E27" i="11" s="1"/>
  <c r="F10" i="11"/>
  <c r="F31" i="11" s="1"/>
  <c r="A14" i="11"/>
  <c r="A15" i="11"/>
  <c r="A16" i="11"/>
  <c r="A17" i="11"/>
  <c r="A18" i="11"/>
  <c r="A19" i="11"/>
  <c r="A20" i="11"/>
  <c r="A21" i="11"/>
  <c r="A22" i="11"/>
  <c r="A23" i="11"/>
  <c r="A24" i="11"/>
  <c r="A25" i="11"/>
  <c r="A30" i="11"/>
  <c r="A31" i="11"/>
  <c r="A32" i="11"/>
  <c r="A33" i="11"/>
  <c r="A34" i="11"/>
  <c r="A35" i="11"/>
  <c r="A36" i="11"/>
  <c r="A37" i="11"/>
  <c r="A38" i="11"/>
  <c r="A41" i="11"/>
  <c r="A42" i="11"/>
  <c r="A46" i="11"/>
  <c r="A47" i="11"/>
  <c r="A48" i="11"/>
  <c r="A49" i="11"/>
  <c r="A50" i="11"/>
  <c r="A51" i="11"/>
  <c r="A52" i="11"/>
  <c r="A53" i="11"/>
  <c r="A54" i="11"/>
  <c r="A55" i="11"/>
  <c r="A56" i="11"/>
  <c r="A57" i="11"/>
  <c r="A65" i="11"/>
  <c r="A66" i="11"/>
  <c r="E66" i="11"/>
  <c r="A67" i="11"/>
  <c r="A68" i="11"/>
  <c r="A69" i="11"/>
  <c r="A70" i="11"/>
  <c r="A71" i="11"/>
  <c r="A72" i="11"/>
  <c r="A73" i="11"/>
  <c r="A74" i="11"/>
  <c r="A75" i="11"/>
  <c r="A76" i="11"/>
  <c r="A85" i="11"/>
  <c r="A86" i="11"/>
  <c r="C1" i="10"/>
  <c r="F1" i="10"/>
  <c r="D6" i="10"/>
  <c r="E6" i="10"/>
  <c r="F6" i="10"/>
  <c r="G6" i="10"/>
  <c r="H6" i="10"/>
  <c r="S6" i="10"/>
  <c r="C7" i="10"/>
  <c r="S10" i="10"/>
  <c r="B27" i="10"/>
  <c r="N20" i="10" s="1"/>
  <c r="R20" i="10" s="1"/>
  <c r="D27" i="10"/>
  <c r="E27" i="10"/>
  <c r="E30" i="10" s="1"/>
  <c r="F27" i="10"/>
  <c r="F30" i="10" s="1"/>
  <c r="G27" i="10"/>
  <c r="G30" i="10" s="1"/>
  <c r="H27" i="10"/>
  <c r="H30" i="10" s="1"/>
  <c r="B17" i="10"/>
  <c r="B32" i="10"/>
  <c r="N21" i="10" s="1"/>
  <c r="R21" i="10" s="1"/>
  <c r="D32" i="10"/>
  <c r="E32" i="10"/>
  <c r="E35" i="10" s="1"/>
  <c r="F32" i="10"/>
  <c r="G32" i="10"/>
  <c r="G35" i="10" s="1"/>
  <c r="H32" i="10"/>
  <c r="H35" i="10" s="1"/>
  <c r="B62" i="10"/>
  <c r="N19" i="10" s="1"/>
  <c r="R19" i="10" s="1"/>
  <c r="D62" i="10"/>
  <c r="D65" i="10" s="1"/>
  <c r="E62" i="10"/>
  <c r="F62" i="10"/>
  <c r="F65" i="10" s="1"/>
  <c r="G62" i="10"/>
  <c r="G65" i="10" s="1"/>
  <c r="H62" i="10"/>
  <c r="H65" i="10" s="1"/>
  <c r="B42" i="10"/>
  <c r="N23" i="10" s="1"/>
  <c r="R23" i="10" s="1"/>
  <c r="B37" i="10"/>
  <c r="N22" i="10" s="1"/>
  <c r="R22" i="10" s="1"/>
  <c r="D37" i="10"/>
  <c r="D40" i="10" s="1"/>
  <c r="E37" i="10"/>
  <c r="E40" i="10" s="1"/>
  <c r="F37" i="10"/>
  <c r="G37" i="10"/>
  <c r="G40" i="10" s="1"/>
  <c r="H37" i="10"/>
  <c r="H40" i="10" s="1"/>
  <c r="B22" i="10"/>
  <c r="N16" i="10" s="1"/>
  <c r="R16" i="10" s="1"/>
  <c r="N15" i="10"/>
  <c r="R15" i="10" s="1"/>
  <c r="B72" i="10"/>
  <c r="N17" i="10"/>
  <c r="R17" i="10" s="1"/>
  <c r="D72" i="10"/>
  <c r="D75" i="10" s="1"/>
  <c r="E72" i="10"/>
  <c r="F72" i="10"/>
  <c r="G72" i="10"/>
  <c r="G75" i="10" s="1"/>
  <c r="H72" i="10"/>
  <c r="H75" i="10" s="1"/>
  <c r="B67" i="10"/>
  <c r="N18" i="10"/>
  <c r="R18" i="10" s="1"/>
  <c r="D67" i="10"/>
  <c r="D70" i="10" s="1"/>
  <c r="E67" i="10"/>
  <c r="F67" i="10"/>
  <c r="F70" i="10" s="1"/>
  <c r="G67" i="10"/>
  <c r="G70" i="10" s="1"/>
  <c r="H67" i="10"/>
  <c r="H70" i="10" s="1"/>
  <c r="B47" i="10"/>
  <c r="D47" i="10"/>
  <c r="D50" i="10" s="1"/>
  <c r="E47" i="10"/>
  <c r="E50" i="10" s="1"/>
  <c r="F47" i="10"/>
  <c r="F50" i="10" s="1"/>
  <c r="G47" i="10"/>
  <c r="H47" i="10"/>
  <c r="H50" i="10" s="1"/>
  <c r="B52" i="10"/>
  <c r="D52" i="10"/>
  <c r="D55" i="10" s="1"/>
  <c r="E52" i="10"/>
  <c r="E55" i="10" s="1"/>
  <c r="F52" i="10"/>
  <c r="G52" i="10"/>
  <c r="G55" i="10" s="1"/>
  <c r="H52" i="10"/>
  <c r="H55" i="10" s="1"/>
  <c r="B57" i="10"/>
  <c r="D57" i="10"/>
  <c r="D60" i="10" s="1"/>
  <c r="E57" i="10"/>
  <c r="F57" i="10"/>
  <c r="G57" i="10"/>
  <c r="G60" i="10" s="1"/>
  <c r="H57" i="10"/>
  <c r="H60" i="10" s="1"/>
  <c r="C94" i="10"/>
  <c r="C95" i="10"/>
  <c r="Q1" i="6"/>
  <c r="R1" i="6"/>
  <c r="S1" i="6"/>
  <c r="T1" i="6"/>
  <c r="U1" i="6"/>
  <c r="V1" i="6"/>
  <c r="W1" i="6"/>
  <c r="X1" i="6"/>
  <c r="Y1" i="6"/>
  <c r="Z1" i="6"/>
  <c r="AA1" i="6"/>
  <c r="AB1" i="6"/>
  <c r="AE2" i="6"/>
  <c r="AF2" i="6" s="1"/>
  <c r="AE3" i="6"/>
  <c r="AF3" i="6" s="1"/>
  <c r="AE4" i="6"/>
  <c r="AF4" i="6" s="1"/>
  <c r="AE5" i="6"/>
  <c r="AF5" i="6" s="1"/>
  <c r="AE6" i="6"/>
  <c r="AF6" i="6" s="1"/>
  <c r="AE7" i="6"/>
  <c r="AF7" i="6" s="1"/>
  <c r="AE8" i="6"/>
  <c r="AF8" i="6"/>
  <c r="AE9" i="6"/>
  <c r="AF9" i="6" s="1"/>
  <c r="AE10" i="6"/>
  <c r="AF10" i="6" s="1"/>
  <c r="AE11" i="6"/>
  <c r="AF11" i="6" s="1"/>
  <c r="AE12" i="6"/>
  <c r="AF12" i="6" s="1"/>
  <c r="AE13" i="6"/>
  <c r="AF13" i="6" s="1"/>
  <c r="AE14" i="6"/>
  <c r="AF14" i="6" s="1"/>
  <c r="AE15" i="6"/>
  <c r="AF15" i="6" s="1"/>
  <c r="AE16" i="6"/>
  <c r="AF16" i="6"/>
  <c r="AE17" i="6"/>
  <c r="AF17" i="6" s="1"/>
  <c r="AE18" i="6"/>
  <c r="AF18" i="6" s="1"/>
  <c r="AE19" i="6"/>
  <c r="AF19" i="6" s="1"/>
  <c r="AE20" i="6"/>
  <c r="AF20" i="6" s="1"/>
  <c r="AE21" i="6"/>
  <c r="AF21" i="6" s="1"/>
  <c r="AE22" i="6"/>
  <c r="AF22" i="6" s="1"/>
  <c r="AE23" i="6"/>
  <c r="AF23" i="6" s="1"/>
  <c r="AE24" i="6"/>
  <c r="AF24" i="6"/>
  <c r="AE25" i="6"/>
  <c r="AF25" i="6" s="1"/>
  <c r="AE26" i="6"/>
  <c r="AF26" i="6" s="1"/>
  <c r="AE27" i="6"/>
  <c r="AF27" i="6" s="1"/>
  <c r="AE28" i="6"/>
  <c r="AF28" i="6" s="1"/>
  <c r="AE29" i="6"/>
  <c r="AF29" i="6" s="1"/>
  <c r="AE30" i="6"/>
  <c r="AF30" i="6" s="1"/>
  <c r="AE31" i="6"/>
  <c r="AF31" i="6" s="1"/>
  <c r="AE32" i="6"/>
  <c r="AF32" i="6"/>
  <c r="AE33" i="6"/>
  <c r="AF33" i="6" s="1"/>
  <c r="AE34" i="6"/>
  <c r="AF34" i="6" s="1"/>
  <c r="AE35" i="6"/>
  <c r="AF35" i="6" s="1"/>
  <c r="AE36" i="6"/>
  <c r="AF36" i="6" s="1"/>
  <c r="AE37" i="6"/>
  <c r="AF37" i="6" s="1"/>
  <c r="AE38" i="6"/>
  <c r="AF38" i="6" s="1"/>
  <c r="AE39" i="6"/>
  <c r="AF39" i="6" s="1"/>
  <c r="AE40" i="6"/>
  <c r="AF40" i="6"/>
  <c r="AE41" i="6"/>
  <c r="AF41" i="6" s="1"/>
  <c r="AE42" i="6"/>
  <c r="AF42" i="6" s="1"/>
  <c r="AE43" i="6"/>
  <c r="AF43" i="6" s="1"/>
  <c r="AE44" i="6"/>
  <c r="AF44" i="6" s="1"/>
  <c r="AE45" i="6"/>
  <c r="AF45" i="6" s="1"/>
  <c r="AE46" i="6"/>
  <c r="AF46" i="6" s="1"/>
  <c r="AE47" i="6"/>
  <c r="AF47" i="6" s="1"/>
  <c r="AE48" i="6"/>
  <c r="AF48" i="6"/>
  <c r="AE49" i="6"/>
  <c r="AF49" i="6" s="1"/>
  <c r="AE50" i="6"/>
  <c r="AF50" i="6" s="1"/>
  <c r="AE51" i="6"/>
  <c r="AF51" i="6" s="1"/>
  <c r="AE52" i="6"/>
  <c r="AF52" i="6" s="1"/>
  <c r="AE53" i="6"/>
  <c r="AF53" i="6" s="1"/>
  <c r="AE54" i="6"/>
  <c r="AF54" i="6" s="1"/>
  <c r="AE55" i="6"/>
  <c r="AF55" i="6" s="1"/>
  <c r="AE56" i="6"/>
  <c r="AF56" i="6"/>
  <c r="AE57" i="6"/>
  <c r="AF57" i="6" s="1"/>
  <c r="AE58" i="6"/>
  <c r="AF58" i="6" s="1"/>
  <c r="AE59" i="6"/>
  <c r="AF59" i="6" s="1"/>
  <c r="AE60" i="6"/>
  <c r="AF60" i="6" s="1"/>
  <c r="AE61" i="6"/>
  <c r="AF61" i="6" s="1"/>
  <c r="AE62" i="6"/>
  <c r="AF62" i="6" s="1"/>
  <c r="AE63" i="6"/>
  <c r="AF63" i="6" s="1"/>
  <c r="AE64" i="6"/>
  <c r="AF64" i="6"/>
  <c r="AE65" i="6"/>
  <c r="AF65" i="6" s="1"/>
  <c r="AE66" i="6"/>
  <c r="AF66" i="6" s="1"/>
  <c r="AE67" i="6"/>
  <c r="AF67" i="6" s="1"/>
  <c r="AE68" i="6"/>
  <c r="AF68" i="6" s="1"/>
  <c r="AE69" i="6"/>
  <c r="AF69" i="6" s="1"/>
  <c r="AE70" i="6"/>
  <c r="AF70" i="6" s="1"/>
  <c r="AE71" i="6"/>
  <c r="AF71" i="6" s="1"/>
  <c r="AE72" i="6"/>
  <c r="AF72" i="6"/>
  <c r="AE73" i="6"/>
  <c r="AF73" i="6" s="1"/>
  <c r="AE74" i="6"/>
  <c r="AF74" i="6" s="1"/>
  <c r="AE75" i="6"/>
  <c r="AF75" i="6" s="1"/>
  <c r="AE76" i="6"/>
  <c r="AF76" i="6" s="1"/>
  <c r="AE77" i="6"/>
  <c r="AF77" i="6" s="1"/>
  <c r="AE78" i="6"/>
  <c r="AF78" i="6" s="1"/>
  <c r="AE79" i="6"/>
  <c r="AF79" i="6" s="1"/>
  <c r="AE80" i="6"/>
  <c r="AF80" i="6"/>
  <c r="AE81" i="6"/>
  <c r="AF81" i="6" s="1"/>
  <c r="AE82" i="6"/>
  <c r="AF82" i="6" s="1"/>
  <c r="AE83" i="6"/>
  <c r="AF83" i="6" s="1"/>
  <c r="AE84" i="6"/>
  <c r="AF84" i="6" s="1"/>
  <c r="AE85" i="6"/>
  <c r="AF85" i="6" s="1"/>
  <c r="AE86" i="6"/>
  <c r="AF86" i="6" s="1"/>
  <c r="AE87" i="6"/>
  <c r="AF87" i="6" s="1"/>
  <c r="AE88" i="6"/>
  <c r="AF88" i="6"/>
  <c r="AE89" i="6"/>
  <c r="AF89" i="6" s="1"/>
  <c r="AE90" i="6"/>
  <c r="AF90" i="6" s="1"/>
  <c r="AE91" i="6"/>
  <c r="AF91" i="6" s="1"/>
  <c r="AE92" i="6"/>
  <c r="AF92" i="6" s="1"/>
  <c r="AE93" i="6"/>
  <c r="AF93" i="6" s="1"/>
  <c r="AE94" i="6"/>
  <c r="AF94" i="6" s="1"/>
  <c r="AE95" i="6"/>
  <c r="AF95" i="6" s="1"/>
  <c r="AE96" i="6"/>
  <c r="AF96" i="6"/>
  <c r="AE97" i="6"/>
  <c r="AF97" i="6" s="1"/>
  <c r="AE98" i="6"/>
  <c r="AF98" i="6" s="1"/>
  <c r="AE99" i="6"/>
  <c r="AF99" i="6" s="1"/>
  <c r="AE100" i="6"/>
  <c r="AF100" i="6" s="1"/>
  <c r="AE101" i="6"/>
  <c r="AF101" i="6" s="1"/>
  <c r="AE102" i="6"/>
  <c r="AF102" i="6" s="1"/>
  <c r="AE103" i="6"/>
  <c r="AF103" i="6" s="1"/>
  <c r="AE104" i="6"/>
  <c r="AF104" i="6"/>
  <c r="AE105" i="6"/>
  <c r="AF105" i="6" s="1"/>
  <c r="AE106" i="6"/>
  <c r="AF106" i="6" s="1"/>
  <c r="AE107" i="6"/>
  <c r="AF107" i="6" s="1"/>
  <c r="AE108" i="6"/>
  <c r="AF108" i="6" s="1"/>
  <c r="AE109" i="6"/>
  <c r="AF109" i="6" s="1"/>
  <c r="AE110" i="6"/>
  <c r="AF110" i="6" s="1"/>
  <c r="AE111" i="6"/>
  <c r="AF111" i="6" s="1"/>
  <c r="AE112" i="6"/>
  <c r="AF112" i="6"/>
  <c r="AE113" i="6"/>
  <c r="AF113" i="6" s="1"/>
  <c r="AE114" i="6"/>
  <c r="AF114" i="6" s="1"/>
  <c r="AE115" i="6"/>
  <c r="AF115" i="6" s="1"/>
  <c r="AE116" i="6"/>
  <c r="AF116" i="6" s="1"/>
  <c r="AE117" i="6"/>
  <c r="AF117" i="6" s="1"/>
  <c r="AE118" i="6"/>
  <c r="AF118" i="6" s="1"/>
  <c r="AE119" i="6"/>
  <c r="AF119" i="6" s="1"/>
  <c r="AE120" i="6"/>
  <c r="AF120" i="6"/>
  <c r="AE121" i="6"/>
  <c r="AF121" i="6" s="1"/>
  <c r="AE122" i="6"/>
  <c r="AF122" i="6" s="1"/>
  <c r="AE123" i="6"/>
  <c r="AF123" i="6" s="1"/>
  <c r="AE124" i="6"/>
  <c r="AF124" i="6" s="1"/>
  <c r="AE125" i="6"/>
  <c r="AF125" i="6" s="1"/>
  <c r="AE126" i="6"/>
  <c r="AF126" i="6" s="1"/>
  <c r="AE127" i="6"/>
  <c r="AF127" i="6" s="1"/>
  <c r="AE128" i="6"/>
  <c r="AF128" i="6"/>
  <c r="AE129" i="6"/>
  <c r="AF129" i="6" s="1"/>
  <c r="AE130" i="6"/>
  <c r="AF130" i="6" s="1"/>
  <c r="AE131" i="6"/>
  <c r="AF131" i="6" s="1"/>
  <c r="AE132" i="6"/>
  <c r="AF132" i="6" s="1"/>
  <c r="AE133" i="6"/>
  <c r="AF133" i="6" s="1"/>
  <c r="AE134" i="6"/>
  <c r="AF134" i="6" s="1"/>
  <c r="AE135" i="6"/>
  <c r="AF135" i="6" s="1"/>
  <c r="AE136" i="6"/>
  <c r="AF136" i="6"/>
  <c r="AE137" i="6"/>
  <c r="AF137" i="6" s="1"/>
  <c r="AE138" i="6"/>
  <c r="AF138" i="6" s="1"/>
  <c r="AE139" i="6"/>
  <c r="AF139" i="6" s="1"/>
  <c r="AE140" i="6"/>
  <c r="AF140" i="6" s="1"/>
  <c r="AE141" i="6"/>
  <c r="AF141" i="6" s="1"/>
  <c r="AE142" i="6"/>
  <c r="AF142" i="6" s="1"/>
  <c r="AE143" i="6"/>
  <c r="AF143" i="6" s="1"/>
  <c r="AE144" i="6"/>
  <c r="AF144" i="6"/>
  <c r="AE145" i="6"/>
  <c r="AF145" i="6" s="1"/>
  <c r="AE146" i="6"/>
  <c r="AF146" i="6" s="1"/>
  <c r="AE147" i="6"/>
  <c r="AF147" i="6" s="1"/>
  <c r="AE148" i="6"/>
  <c r="AF148" i="6" s="1"/>
  <c r="AE149" i="6"/>
  <c r="AF149" i="6" s="1"/>
  <c r="AE150" i="6"/>
  <c r="AF150" i="6" s="1"/>
  <c r="AE151" i="6"/>
  <c r="AF151" i="6" s="1"/>
  <c r="AE152" i="6"/>
  <c r="AF152" i="6"/>
  <c r="AE153" i="6"/>
  <c r="AF153" i="6" s="1"/>
  <c r="AE154" i="6"/>
  <c r="AF154" i="6" s="1"/>
  <c r="AE155" i="6"/>
  <c r="AF155" i="6" s="1"/>
  <c r="AE156" i="6"/>
  <c r="AF156" i="6" s="1"/>
  <c r="AE157" i="6"/>
  <c r="AF157" i="6" s="1"/>
  <c r="AE158" i="6"/>
  <c r="AF158" i="6" s="1"/>
  <c r="AE159" i="6"/>
  <c r="AF159" i="6" s="1"/>
  <c r="AE160" i="6"/>
  <c r="AF160" i="6"/>
  <c r="AE161" i="6"/>
  <c r="AF161" i="6" s="1"/>
  <c r="AE162" i="6"/>
  <c r="AF162" i="6" s="1"/>
  <c r="AE163" i="6"/>
  <c r="AF163" i="6" s="1"/>
  <c r="AE164" i="6"/>
  <c r="AF164" i="6" s="1"/>
  <c r="AE165" i="6"/>
  <c r="AF165" i="6" s="1"/>
  <c r="AE166" i="6"/>
  <c r="AF166" i="6" s="1"/>
  <c r="AE167" i="6"/>
  <c r="AF167" i="6" s="1"/>
  <c r="AE168" i="6"/>
  <c r="AF168" i="6"/>
  <c r="AE169" i="6"/>
  <c r="AF169" i="6" s="1"/>
  <c r="AE170" i="6"/>
  <c r="AF170" i="6" s="1"/>
  <c r="AE171" i="6"/>
  <c r="AF171" i="6" s="1"/>
  <c r="AE172" i="6"/>
  <c r="AF172" i="6" s="1"/>
  <c r="AE173" i="6"/>
  <c r="AF173" i="6" s="1"/>
  <c r="AE174" i="6"/>
  <c r="AF174" i="6" s="1"/>
  <c r="AE175" i="6"/>
  <c r="AF175" i="6" s="1"/>
  <c r="AE176" i="6"/>
  <c r="AF176" i="6"/>
  <c r="AE177" i="6"/>
  <c r="AF177" i="6" s="1"/>
  <c r="AE178" i="6"/>
  <c r="AF178" i="6" s="1"/>
  <c r="AE179" i="6"/>
  <c r="AF179" i="6" s="1"/>
  <c r="AE180" i="6"/>
  <c r="AF180" i="6" s="1"/>
  <c r="AE181" i="6"/>
  <c r="AF181" i="6" s="1"/>
  <c r="AE182" i="6"/>
  <c r="AF182" i="6" s="1"/>
  <c r="AE183" i="6"/>
  <c r="AF183" i="6" s="1"/>
  <c r="AE184" i="6"/>
  <c r="AF184" i="6"/>
  <c r="AE185" i="6"/>
  <c r="AF185" i="6" s="1"/>
  <c r="AE186" i="6"/>
  <c r="AF186" i="6" s="1"/>
  <c r="AE187" i="6"/>
  <c r="AF187" i="6" s="1"/>
  <c r="AE188" i="6"/>
  <c r="AF188" i="6" s="1"/>
  <c r="AE189" i="6"/>
  <c r="AF189" i="6" s="1"/>
  <c r="AE190" i="6"/>
  <c r="AF190" i="6" s="1"/>
  <c r="AE191" i="6"/>
  <c r="AF191" i="6" s="1"/>
  <c r="AE192" i="6"/>
  <c r="AF192" i="6"/>
  <c r="AE193" i="6"/>
  <c r="AF193" i="6" s="1"/>
  <c r="AE194" i="6"/>
  <c r="AF194" i="6" s="1"/>
  <c r="AE195" i="6"/>
  <c r="AF195" i="6" s="1"/>
  <c r="AE196" i="6"/>
  <c r="AF196" i="6" s="1"/>
  <c r="AE197" i="6"/>
  <c r="AF197" i="6" s="1"/>
  <c r="AE198" i="6"/>
  <c r="AF198" i="6" s="1"/>
  <c r="AE199" i="6"/>
  <c r="AF199" i="6" s="1"/>
  <c r="AE200" i="6"/>
  <c r="AF200" i="6"/>
  <c r="AE201" i="6"/>
  <c r="AF201" i="6" s="1"/>
  <c r="AE202" i="6"/>
  <c r="AF202" i="6" s="1"/>
  <c r="AE203" i="6"/>
  <c r="AF203" i="6" s="1"/>
  <c r="AE204" i="6"/>
  <c r="AF204" i="6" s="1"/>
  <c r="AE205" i="6"/>
  <c r="AF205" i="6" s="1"/>
  <c r="AE206" i="6"/>
  <c r="AF206" i="6" s="1"/>
  <c r="AE207" i="6"/>
  <c r="AF207" i="6" s="1"/>
  <c r="AE208" i="6"/>
  <c r="AF208" i="6"/>
  <c r="AE209" i="6"/>
  <c r="AF209" i="6" s="1"/>
  <c r="AE210" i="6"/>
  <c r="AF210" i="6" s="1"/>
  <c r="AE211" i="6"/>
  <c r="AF211" i="6" s="1"/>
  <c r="AE212" i="6"/>
  <c r="AF212" i="6" s="1"/>
  <c r="AE213" i="6"/>
  <c r="AF213" i="6" s="1"/>
  <c r="AE214" i="6"/>
  <c r="AF214" i="6" s="1"/>
  <c r="AE215" i="6"/>
  <c r="AF215" i="6" s="1"/>
  <c r="AE216" i="6"/>
  <c r="AF216" i="6"/>
  <c r="AE217" i="6"/>
  <c r="AF217" i="6" s="1"/>
  <c r="AE218" i="6"/>
  <c r="AF218" i="6" s="1"/>
  <c r="AE219" i="6"/>
  <c r="AF219" i="6" s="1"/>
  <c r="AE220" i="6"/>
  <c r="AF220" i="6" s="1"/>
  <c r="AE221" i="6"/>
  <c r="AF221" i="6" s="1"/>
  <c r="AE222" i="6"/>
  <c r="AF222" i="6" s="1"/>
  <c r="AE223" i="6"/>
  <c r="AF223" i="6" s="1"/>
  <c r="AE224" i="6"/>
  <c r="AF224" i="6"/>
  <c r="AE225" i="6"/>
  <c r="AF225" i="6" s="1"/>
  <c r="AE226" i="6"/>
  <c r="AF226" i="6" s="1"/>
  <c r="AE227" i="6"/>
  <c r="AF227" i="6" s="1"/>
  <c r="AE228" i="6"/>
  <c r="AF228" i="6" s="1"/>
  <c r="AE229" i="6"/>
  <c r="AF229" i="6" s="1"/>
  <c r="AE230" i="6"/>
  <c r="AF230" i="6" s="1"/>
  <c r="AE231" i="6"/>
  <c r="AF231" i="6" s="1"/>
  <c r="AE232" i="6"/>
  <c r="AF232" i="6"/>
  <c r="AE233" i="6"/>
  <c r="AF233" i="6" s="1"/>
  <c r="AE234" i="6"/>
  <c r="AF234" i="6" s="1"/>
  <c r="AE235" i="6"/>
  <c r="AF235" i="6" s="1"/>
  <c r="AE236" i="6"/>
  <c r="AF236" i="6" s="1"/>
  <c r="AE237" i="6"/>
  <c r="AF237" i="6" s="1"/>
  <c r="AE238" i="6"/>
  <c r="AF238" i="6" s="1"/>
  <c r="AE239" i="6"/>
  <c r="AF239" i="6" s="1"/>
  <c r="AE240" i="6"/>
  <c r="AF240" i="6"/>
  <c r="AE241" i="6"/>
  <c r="AF241" i="6" s="1"/>
  <c r="AE242" i="6"/>
  <c r="AF242" i="6" s="1"/>
  <c r="AE243" i="6"/>
  <c r="AF243" i="6" s="1"/>
  <c r="AE244" i="6"/>
  <c r="AF244" i="6" s="1"/>
  <c r="AE245" i="6"/>
  <c r="AF245" i="6" s="1"/>
  <c r="AE246" i="6"/>
  <c r="AF246" i="6" s="1"/>
  <c r="AE247" i="6"/>
  <c r="AF247" i="6" s="1"/>
  <c r="AE248" i="6"/>
  <c r="AF248" i="6"/>
  <c r="AE249" i="6"/>
  <c r="AF249" i="6" s="1"/>
  <c r="AE250" i="6"/>
  <c r="AF250" i="6" s="1"/>
  <c r="AE251" i="6"/>
  <c r="AF251" i="6" s="1"/>
  <c r="AE252" i="6"/>
  <c r="AF252" i="6" s="1"/>
  <c r="AE253" i="6"/>
  <c r="AF253" i="6" s="1"/>
  <c r="AE254" i="6"/>
  <c r="AF254" i="6" s="1"/>
  <c r="AE255" i="6"/>
  <c r="AF255" i="6" s="1"/>
  <c r="AE256" i="6"/>
  <c r="AF256" i="6"/>
  <c r="AE257" i="6"/>
  <c r="AF257" i="6" s="1"/>
  <c r="AE258" i="6"/>
  <c r="AF258" i="6" s="1"/>
  <c r="AE259" i="6"/>
  <c r="AF259" i="6" s="1"/>
  <c r="AE260" i="6"/>
  <c r="AF260" i="6" s="1"/>
  <c r="AE261" i="6"/>
  <c r="AF261" i="6" s="1"/>
  <c r="AE262" i="6"/>
  <c r="AF262" i="6" s="1"/>
  <c r="AE263" i="6"/>
  <c r="AF263" i="6" s="1"/>
  <c r="AE264" i="6"/>
  <c r="AF264" i="6"/>
  <c r="AE265" i="6"/>
  <c r="AF265" i="6" s="1"/>
  <c r="AE266" i="6"/>
  <c r="AF266" i="6" s="1"/>
  <c r="AE267" i="6"/>
  <c r="AF267" i="6" s="1"/>
  <c r="AE268" i="6"/>
  <c r="AF268" i="6" s="1"/>
  <c r="AE269" i="6"/>
  <c r="AF269" i="6" s="1"/>
  <c r="AE270" i="6"/>
  <c r="AF270" i="6" s="1"/>
  <c r="AE271" i="6"/>
  <c r="AF271" i="6" s="1"/>
  <c r="AE272" i="6"/>
  <c r="AF272" i="6"/>
  <c r="AE273" i="6"/>
  <c r="AF273" i="6" s="1"/>
  <c r="AE274" i="6"/>
  <c r="AF274" i="6" s="1"/>
  <c r="AE275" i="6"/>
  <c r="AF275" i="6" s="1"/>
  <c r="AE276" i="6"/>
  <c r="AF276" i="6" s="1"/>
  <c r="AE277" i="6"/>
  <c r="AF277" i="6" s="1"/>
  <c r="AE278" i="6"/>
  <c r="AF278" i="6" s="1"/>
  <c r="AE279" i="6"/>
  <c r="AF279" i="6" s="1"/>
  <c r="AE280" i="6"/>
  <c r="AF280" i="6"/>
  <c r="AE281" i="6"/>
  <c r="AF281" i="6" s="1"/>
  <c r="AE282" i="6"/>
  <c r="AF282" i="6" s="1"/>
  <c r="AE283" i="6"/>
  <c r="AF283" i="6" s="1"/>
  <c r="AE284" i="6"/>
  <c r="AF284" i="6" s="1"/>
  <c r="AE285" i="6"/>
  <c r="AF285" i="6" s="1"/>
  <c r="AE286" i="6"/>
  <c r="AF286" i="6" s="1"/>
  <c r="AE287" i="6"/>
  <c r="AF287" i="6" s="1"/>
  <c r="AE288" i="6"/>
  <c r="AF288" i="6"/>
  <c r="AE289" i="6"/>
  <c r="AF289" i="6" s="1"/>
  <c r="AE290" i="6"/>
  <c r="AF290" i="6" s="1"/>
  <c r="AE291" i="6"/>
  <c r="AF291" i="6" s="1"/>
  <c r="AE292" i="6"/>
  <c r="AF292" i="6" s="1"/>
  <c r="AE293" i="6"/>
  <c r="AF293" i="6" s="1"/>
  <c r="AE294" i="6"/>
  <c r="AF294" i="6" s="1"/>
  <c r="AE295" i="6"/>
  <c r="AF295" i="6" s="1"/>
  <c r="AE296" i="6"/>
  <c r="AF296" i="6"/>
  <c r="AE297" i="6"/>
  <c r="AF297" i="6" s="1"/>
  <c r="AE298" i="6"/>
  <c r="AF298" i="6" s="1"/>
  <c r="AE299" i="6"/>
  <c r="AF299" i="6" s="1"/>
  <c r="AE300" i="6"/>
  <c r="AF300" i="6" s="1"/>
  <c r="AE301" i="6"/>
  <c r="AF301" i="6" s="1"/>
  <c r="AE302" i="6"/>
  <c r="AF302" i="6" s="1"/>
  <c r="AE303" i="6"/>
  <c r="AF303" i="6" s="1"/>
  <c r="AE304" i="6"/>
  <c r="AF304" i="6"/>
  <c r="AE305" i="6"/>
  <c r="AF305" i="6" s="1"/>
  <c r="AE306" i="6"/>
  <c r="AF306" i="6" s="1"/>
  <c r="AE307" i="6"/>
  <c r="AF307" i="6" s="1"/>
  <c r="AE308" i="6"/>
  <c r="AF308" i="6" s="1"/>
  <c r="AE309" i="6"/>
  <c r="AF309" i="6" s="1"/>
  <c r="AE310" i="6"/>
  <c r="AF310" i="6" s="1"/>
  <c r="AE311" i="6"/>
  <c r="AF311" i="6" s="1"/>
  <c r="AE312" i="6"/>
  <c r="AF312" i="6"/>
  <c r="AE313" i="6"/>
  <c r="AF313" i="6" s="1"/>
  <c r="AE314" i="6"/>
  <c r="AF314" i="6" s="1"/>
  <c r="AE315" i="6"/>
  <c r="AF315" i="6" s="1"/>
  <c r="AE316" i="6"/>
  <c r="AF316" i="6" s="1"/>
  <c r="AE317" i="6"/>
  <c r="AF317" i="6" s="1"/>
  <c r="AE318" i="6"/>
  <c r="AF318" i="6" s="1"/>
  <c r="AE319" i="6"/>
  <c r="AF319" i="6" s="1"/>
  <c r="AE320" i="6"/>
  <c r="AF320" i="6"/>
  <c r="AE321" i="6"/>
  <c r="AF321" i="6" s="1"/>
  <c r="AE322" i="6"/>
  <c r="AF322" i="6" s="1"/>
  <c r="AE323" i="6"/>
  <c r="AF323" i="6" s="1"/>
  <c r="AE324" i="6"/>
  <c r="AF324" i="6" s="1"/>
  <c r="AE325" i="6"/>
  <c r="AF325" i="6" s="1"/>
  <c r="AE326" i="6"/>
  <c r="AF326" i="6" s="1"/>
  <c r="AE327" i="6"/>
  <c r="AF327" i="6" s="1"/>
  <c r="AE328" i="6"/>
  <c r="AF328" i="6"/>
  <c r="AE329" i="6"/>
  <c r="AF329" i="6" s="1"/>
  <c r="AE330" i="6"/>
  <c r="AF330" i="6" s="1"/>
  <c r="AE331" i="6"/>
  <c r="AF331" i="6" s="1"/>
  <c r="AE332" i="6"/>
  <c r="AF332" i="6" s="1"/>
  <c r="AE333" i="6"/>
  <c r="AF333" i="6" s="1"/>
  <c r="AE334" i="6"/>
  <c r="AF334" i="6" s="1"/>
  <c r="AE335" i="6"/>
  <c r="AF335" i="6" s="1"/>
  <c r="AE336" i="6"/>
  <c r="AF336" i="6"/>
  <c r="AE337" i="6"/>
  <c r="AF337" i="6" s="1"/>
  <c r="AE338" i="6"/>
  <c r="AF338" i="6" s="1"/>
  <c r="AE339" i="6"/>
  <c r="AF339" i="6" s="1"/>
  <c r="AE340" i="6"/>
  <c r="AF340" i="6" s="1"/>
  <c r="AE341" i="6"/>
  <c r="AF341" i="6" s="1"/>
  <c r="AE342" i="6"/>
  <c r="AF342" i="6" s="1"/>
  <c r="AE343" i="6"/>
  <c r="AF343" i="6" s="1"/>
  <c r="AE344" i="6"/>
  <c r="AF344" i="6"/>
  <c r="AE345" i="6"/>
  <c r="AF345" i="6" s="1"/>
  <c r="AE346" i="6"/>
  <c r="AF346" i="6" s="1"/>
  <c r="AE347" i="6"/>
  <c r="AF347" i="6" s="1"/>
  <c r="AE348" i="6"/>
  <c r="AF348" i="6" s="1"/>
  <c r="AE349" i="6"/>
  <c r="AF349" i="6" s="1"/>
  <c r="AE350" i="6"/>
  <c r="AF350" i="6" s="1"/>
  <c r="AE351" i="6"/>
  <c r="AF351" i="6" s="1"/>
  <c r="AE352" i="6"/>
  <c r="AF352" i="6"/>
  <c r="AE353" i="6"/>
  <c r="AF353" i="6" s="1"/>
  <c r="AE354" i="6"/>
  <c r="AF354" i="6" s="1"/>
  <c r="AE355" i="6"/>
  <c r="AF355" i="6" s="1"/>
  <c r="AE356" i="6"/>
  <c r="AF356" i="6" s="1"/>
  <c r="AE357" i="6"/>
  <c r="AF357" i="6" s="1"/>
  <c r="AE358" i="6"/>
  <c r="AF358" i="6" s="1"/>
  <c r="AE359" i="6"/>
  <c r="AF359" i="6" s="1"/>
  <c r="AE360" i="6"/>
  <c r="AF360" i="6"/>
  <c r="AE361" i="6"/>
  <c r="AF361" i="6" s="1"/>
  <c r="AE362" i="6"/>
  <c r="AF362" i="6" s="1"/>
  <c r="AE363" i="6"/>
  <c r="AF363" i="6" s="1"/>
  <c r="AE364" i="6"/>
  <c r="AF364" i="6" s="1"/>
  <c r="AE365" i="6"/>
  <c r="AF365" i="6" s="1"/>
  <c r="AE366" i="6"/>
  <c r="AF366" i="6" s="1"/>
  <c r="AE367" i="6"/>
  <c r="AF367" i="6" s="1"/>
  <c r="AE368" i="6"/>
  <c r="AF368" i="6"/>
  <c r="AE369" i="6"/>
  <c r="AF369" i="6" s="1"/>
  <c r="AE370" i="6"/>
  <c r="AF370" i="6" s="1"/>
  <c r="AE371" i="6"/>
  <c r="AF371" i="6" s="1"/>
  <c r="AE372" i="6"/>
  <c r="AF372" i="6" s="1"/>
  <c r="AE373" i="6"/>
  <c r="AF373" i="6" s="1"/>
  <c r="AE374" i="6"/>
  <c r="AF374" i="6" s="1"/>
  <c r="AE375" i="6"/>
  <c r="AF375" i="6" s="1"/>
  <c r="AE376" i="6"/>
  <c r="AF376" i="6"/>
  <c r="AE377" i="6"/>
  <c r="AF377" i="6" s="1"/>
  <c r="AE378" i="6"/>
  <c r="AF378" i="6" s="1"/>
  <c r="AE379" i="6"/>
  <c r="AF379" i="6" s="1"/>
  <c r="AE380" i="6"/>
  <c r="AF380" i="6" s="1"/>
  <c r="AE381" i="6"/>
  <c r="AF381" i="6" s="1"/>
  <c r="AE382" i="6"/>
  <c r="AF382" i="6" s="1"/>
  <c r="AE383" i="6"/>
  <c r="AF383" i="6" s="1"/>
  <c r="AE384" i="6"/>
  <c r="AF384" i="6"/>
  <c r="AE385" i="6"/>
  <c r="AF385" i="6" s="1"/>
  <c r="AE386" i="6"/>
  <c r="AF386" i="6" s="1"/>
  <c r="AE387" i="6"/>
  <c r="AF387" i="6" s="1"/>
  <c r="AE388" i="6"/>
  <c r="AF388" i="6" s="1"/>
  <c r="AE389" i="6"/>
  <c r="AF389" i="6" s="1"/>
  <c r="AE390" i="6"/>
  <c r="AF390" i="6" s="1"/>
  <c r="AE391" i="6"/>
  <c r="AF391" i="6" s="1"/>
  <c r="AE392" i="6"/>
  <c r="AF392" i="6"/>
  <c r="AE393" i="6"/>
  <c r="AF393" i="6" s="1"/>
  <c r="AE394" i="6"/>
  <c r="AF394" i="6" s="1"/>
  <c r="AE395" i="6"/>
  <c r="AF395" i="6" s="1"/>
  <c r="AE396" i="6"/>
  <c r="AF396" i="6" s="1"/>
  <c r="AE397" i="6"/>
  <c r="AF397" i="6" s="1"/>
  <c r="AE398" i="6"/>
  <c r="AF398" i="6" s="1"/>
  <c r="AE399" i="6"/>
  <c r="AF399" i="6" s="1"/>
  <c r="AE400" i="6"/>
  <c r="AF400" i="6"/>
  <c r="AE401" i="6"/>
  <c r="AF401" i="6" s="1"/>
  <c r="AE402" i="6"/>
  <c r="AF402" i="6" s="1"/>
  <c r="AE403" i="6"/>
  <c r="AF403" i="6" s="1"/>
  <c r="AE404" i="6"/>
  <c r="AF404" i="6" s="1"/>
  <c r="AE405" i="6"/>
  <c r="AF405" i="6" s="1"/>
  <c r="AE406" i="6"/>
  <c r="AF406" i="6" s="1"/>
  <c r="AE407" i="6"/>
  <c r="AF407" i="6" s="1"/>
  <c r="AE408" i="6"/>
  <c r="AF408" i="6"/>
  <c r="AE409" i="6"/>
  <c r="AF409" i="6" s="1"/>
  <c r="AE410" i="6"/>
  <c r="AF410" i="6" s="1"/>
  <c r="AE411" i="6"/>
  <c r="AF411" i="6" s="1"/>
  <c r="AE412" i="6"/>
  <c r="AF412" i="6" s="1"/>
  <c r="AE413" i="6"/>
  <c r="AF413" i="6" s="1"/>
  <c r="AE414" i="6"/>
  <c r="AF414" i="6" s="1"/>
  <c r="AE415" i="6"/>
  <c r="AF415" i="6" s="1"/>
  <c r="AE416" i="6"/>
  <c r="AF416" i="6"/>
  <c r="AE417" i="6"/>
  <c r="AF417" i="6" s="1"/>
  <c r="AE418" i="6"/>
  <c r="AF418" i="6" s="1"/>
  <c r="AE419" i="6"/>
  <c r="AF419" i="6" s="1"/>
  <c r="AE420" i="6"/>
  <c r="AF420" i="6" s="1"/>
  <c r="AE421" i="6"/>
  <c r="AF421" i="6" s="1"/>
  <c r="AE422" i="6"/>
  <c r="AF422" i="6" s="1"/>
  <c r="AE423" i="6"/>
  <c r="AF423" i="6" s="1"/>
  <c r="AE424" i="6"/>
  <c r="AF424" i="6"/>
  <c r="AE425" i="6"/>
  <c r="AF425" i="6" s="1"/>
  <c r="AE426" i="6"/>
  <c r="AF426" i="6" s="1"/>
  <c r="AE427" i="6"/>
  <c r="AF427" i="6" s="1"/>
  <c r="AE428" i="6"/>
  <c r="AF428" i="6" s="1"/>
  <c r="AE429" i="6"/>
  <c r="AF429" i="6" s="1"/>
  <c r="AE430" i="6"/>
  <c r="AF430" i="6" s="1"/>
  <c r="AE431" i="6"/>
  <c r="AF431" i="6" s="1"/>
  <c r="AE432" i="6"/>
  <c r="AF432" i="6"/>
  <c r="AE433" i="6"/>
  <c r="AF433" i="6" s="1"/>
  <c r="AE434" i="6"/>
  <c r="AF434" i="6" s="1"/>
  <c r="AE435" i="6"/>
  <c r="AF435" i="6" s="1"/>
  <c r="AE436" i="6"/>
  <c r="AF436" i="6" s="1"/>
  <c r="AE437" i="6"/>
  <c r="AF437" i="6" s="1"/>
  <c r="AE438" i="6"/>
  <c r="AF438" i="6" s="1"/>
  <c r="AE439" i="6"/>
  <c r="AF439" i="6" s="1"/>
  <c r="AE440" i="6"/>
  <c r="AF440" i="6"/>
  <c r="AE441" i="6"/>
  <c r="AF441" i="6" s="1"/>
  <c r="AE442" i="6"/>
  <c r="AF442" i="6" s="1"/>
  <c r="AE443" i="6"/>
  <c r="AF443" i="6" s="1"/>
  <c r="AE444" i="6"/>
  <c r="AF444" i="6" s="1"/>
  <c r="AE445" i="6"/>
  <c r="AF445" i="6" s="1"/>
  <c r="AE446" i="6"/>
  <c r="AF446" i="6" s="1"/>
  <c r="AE447" i="6"/>
  <c r="AF447" i="6" s="1"/>
  <c r="AE448" i="6"/>
  <c r="AF448" i="6"/>
  <c r="AE449" i="6"/>
  <c r="AF449" i="6" s="1"/>
  <c r="AE450" i="6"/>
  <c r="AF450" i="6" s="1"/>
  <c r="AE451" i="6"/>
  <c r="AF451" i="6" s="1"/>
  <c r="AE452" i="6"/>
  <c r="AF452" i="6" s="1"/>
  <c r="AE453" i="6"/>
  <c r="AF453" i="6" s="1"/>
  <c r="AE454" i="6"/>
  <c r="AF454" i="6" s="1"/>
  <c r="AE455" i="6"/>
  <c r="AF455" i="6" s="1"/>
  <c r="AE456" i="6"/>
  <c r="AF456" i="6"/>
  <c r="AE457" i="6"/>
  <c r="AF457" i="6" s="1"/>
  <c r="AE458" i="6"/>
  <c r="AF458" i="6" s="1"/>
  <c r="AE459" i="6"/>
  <c r="AF459" i="6" s="1"/>
  <c r="AE460" i="6"/>
  <c r="AF460" i="6" s="1"/>
  <c r="AE461" i="6"/>
  <c r="AF461" i="6" s="1"/>
  <c r="AE462" i="6"/>
  <c r="AF462" i="6" s="1"/>
  <c r="AE463" i="6"/>
  <c r="AF463" i="6" s="1"/>
  <c r="AE464" i="6"/>
  <c r="AF464" i="6"/>
  <c r="AE465" i="6"/>
  <c r="AF465" i="6" s="1"/>
  <c r="AE466" i="6"/>
  <c r="AF466" i="6" s="1"/>
  <c r="AE467" i="6"/>
  <c r="AF467" i="6" s="1"/>
  <c r="AE468" i="6"/>
  <c r="AF468" i="6" s="1"/>
  <c r="AE469" i="6"/>
  <c r="AF469" i="6" s="1"/>
  <c r="AE470" i="6"/>
  <c r="AF470" i="6" s="1"/>
  <c r="AE471" i="6"/>
  <c r="AF471" i="6" s="1"/>
  <c r="AE472" i="6"/>
  <c r="AF472" i="6"/>
  <c r="AE473" i="6"/>
  <c r="AF473" i="6" s="1"/>
  <c r="AE474" i="6"/>
  <c r="AF474" i="6" s="1"/>
  <c r="AE475" i="6"/>
  <c r="AF475" i="6" s="1"/>
  <c r="AE476" i="6"/>
  <c r="AF476" i="6" s="1"/>
  <c r="AE477" i="6"/>
  <c r="AF477" i="6" s="1"/>
  <c r="AE478" i="6"/>
  <c r="AF478" i="6" s="1"/>
  <c r="AE479" i="6"/>
  <c r="AF479" i="6" s="1"/>
  <c r="AE480" i="6"/>
  <c r="AF480" i="6"/>
  <c r="AE481" i="6"/>
  <c r="AF481" i="6" s="1"/>
  <c r="AE482" i="6"/>
  <c r="AF482" i="6" s="1"/>
  <c r="AE483" i="6"/>
  <c r="AF483" i="6" s="1"/>
  <c r="AE484" i="6"/>
  <c r="AF484" i="6" s="1"/>
  <c r="AE485" i="6"/>
  <c r="AF485" i="6" s="1"/>
  <c r="AE486" i="6"/>
  <c r="AF486" i="6" s="1"/>
  <c r="AE487" i="6"/>
  <c r="AF487" i="6" s="1"/>
  <c r="AE488" i="6"/>
  <c r="AF488" i="6"/>
  <c r="AE489" i="6"/>
  <c r="AF489" i="6" s="1"/>
  <c r="AE490" i="6"/>
  <c r="AF490" i="6" s="1"/>
  <c r="AE491" i="6"/>
  <c r="AF491" i="6" s="1"/>
  <c r="AE492" i="6"/>
  <c r="AF492" i="6" s="1"/>
  <c r="AE493" i="6"/>
  <c r="AF493" i="6" s="1"/>
  <c r="AE494" i="6"/>
  <c r="AF494" i="6" s="1"/>
  <c r="AE495" i="6"/>
  <c r="AF495" i="6" s="1"/>
  <c r="AE496" i="6"/>
  <c r="AF496" i="6"/>
  <c r="AE497" i="6"/>
  <c r="AF497" i="6" s="1"/>
  <c r="AE498" i="6"/>
  <c r="AF498" i="6" s="1"/>
  <c r="AE499" i="6"/>
  <c r="AF499" i="6" s="1"/>
  <c r="AE500" i="6"/>
  <c r="AF500" i="6" s="1"/>
  <c r="AE501" i="6"/>
  <c r="AF501" i="6" s="1"/>
  <c r="AE502" i="6"/>
  <c r="AF502" i="6" s="1"/>
  <c r="AE503" i="6"/>
  <c r="AF503" i="6" s="1"/>
  <c r="AE504" i="6"/>
  <c r="AF504" i="6"/>
  <c r="AE505" i="6"/>
  <c r="AF505" i="6" s="1"/>
  <c r="AE506" i="6"/>
  <c r="AF506" i="6" s="1"/>
  <c r="AE507" i="6"/>
  <c r="AF507" i="6" s="1"/>
  <c r="AE508" i="6"/>
  <c r="AF508" i="6" s="1"/>
  <c r="AE509" i="6"/>
  <c r="AF509" i="6" s="1"/>
  <c r="AE510" i="6"/>
  <c r="AF510" i="6" s="1"/>
  <c r="AE511" i="6"/>
  <c r="AF511" i="6" s="1"/>
  <c r="AE512" i="6"/>
  <c r="AF512" i="6"/>
  <c r="AE513" i="6"/>
  <c r="AF513" i="6" s="1"/>
  <c r="AE514" i="6"/>
  <c r="AF514" i="6" s="1"/>
  <c r="AE515" i="6"/>
  <c r="AF515" i="6" s="1"/>
  <c r="AE516" i="6"/>
  <c r="AF516" i="6" s="1"/>
  <c r="AE517" i="6"/>
  <c r="AF517" i="6" s="1"/>
  <c r="AE518" i="6"/>
  <c r="AF518" i="6" s="1"/>
  <c r="AE519" i="6"/>
  <c r="AF519" i="6" s="1"/>
  <c r="AE520" i="6"/>
  <c r="AF520" i="6"/>
  <c r="AE521" i="6"/>
  <c r="AF521" i="6" s="1"/>
  <c r="AE522" i="6"/>
  <c r="AF522" i="6" s="1"/>
  <c r="AE523" i="6"/>
  <c r="AF523" i="6" s="1"/>
  <c r="AE524" i="6"/>
  <c r="AF524" i="6" s="1"/>
  <c r="AE525" i="6"/>
  <c r="AF525" i="6" s="1"/>
  <c r="AE526" i="6"/>
  <c r="AF526" i="6" s="1"/>
  <c r="AE527" i="6"/>
  <c r="AF527" i="6"/>
  <c r="AE528" i="6"/>
  <c r="AF528" i="6" s="1"/>
  <c r="AE529" i="6"/>
  <c r="AF529" i="6" s="1"/>
  <c r="AE530" i="6"/>
  <c r="AF530" i="6" s="1"/>
  <c r="AE531" i="6"/>
  <c r="AF531" i="6"/>
  <c r="AE532" i="6"/>
  <c r="AF532" i="6" s="1"/>
  <c r="AE533" i="6"/>
  <c r="AF533" i="6" s="1"/>
  <c r="AE534" i="6"/>
  <c r="AF534" i="6" s="1"/>
  <c r="AE535" i="6"/>
  <c r="AF535" i="6"/>
  <c r="AE536" i="6"/>
  <c r="AF536" i="6" s="1"/>
  <c r="AE537" i="6"/>
  <c r="AF537" i="6" s="1"/>
  <c r="AE538" i="6"/>
  <c r="AF538" i="6" s="1"/>
  <c r="AE539" i="6"/>
  <c r="AF539" i="6"/>
  <c r="AE540" i="6"/>
  <c r="AF540" i="6" s="1"/>
  <c r="AE541" i="6"/>
  <c r="AF541" i="6" s="1"/>
  <c r="AE542" i="6"/>
  <c r="AF542" i="6" s="1"/>
  <c r="AE543" i="6"/>
  <c r="AF543" i="6"/>
  <c r="AE544" i="6"/>
  <c r="AF544" i="6" s="1"/>
  <c r="AE545" i="6"/>
  <c r="AF545" i="6" s="1"/>
  <c r="AE546" i="6"/>
  <c r="AF546" i="6" s="1"/>
  <c r="AE547" i="6"/>
  <c r="AF547" i="6"/>
  <c r="AE548" i="6"/>
  <c r="AF548" i="6" s="1"/>
  <c r="AE549" i="6"/>
  <c r="AF549" i="6" s="1"/>
  <c r="AE550" i="6"/>
  <c r="AF550" i="6" s="1"/>
  <c r="AE551" i="6"/>
  <c r="AF551" i="6"/>
  <c r="AE552" i="6"/>
  <c r="AF552" i="6" s="1"/>
  <c r="AE553" i="6"/>
  <c r="AF553" i="6" s="1"/>
  <c r="AE554" i="6"/>
  <c r="AF554" i="6" s="1"/>
  <c r="AE555" i="6"/>
  <c r="AF555" i="6"/>
  <c r="AE556" i="6"/>
  <c r="AF556" i="6" s="1"/>
  <c r="AE557" i="6"/>
  <c r="AF557" i="6" s="1"/>
  <c r="AE558" i="6"/>
  <c r="AF558" i="6" s="1"/>
  <c r="AE559" i="6"/>
  <c r="AF559" i="6"/>
  <c r="AE560" i="6"/>
  <c r="AF560" i="6" s="1"/>
  <c r="AE561" i="6"/>
  <c r="AF561" i="6" s="1"/>
  <c r="AE562" i="6"/>
  <c r="AF562" i="6" s="1"/>
  <c r="AE563" i="6"/>
  <c r="AF563" i="6"/>
  <c r="AE564" i="6"/>
  <c r="AF564" i="6" s="1"/>
  <c r="AE565" i="6"/>
  <c r="AF565" i="6" s="1"/>
  <c r="AE566" i="6"/>
  <c r="AF566" i="6" s="1"/>
  <c r="AE567" i="6"/>
  <c r="AF567" i="6"/>
  <c r="AE568" i="6"/>
  <c r="AF568" i="6" s="1"/>
  <c r="AE569" i="6"/>
  <c r="AF569" i="6" s="1"/>
  <c r="AE570" i="6"/>
  <c r="AF570" i="6" s="1"/>
  <c r="AE571" i="6"/>
  <c r="AF571" i="6"/>
  <c r="AE572" i="6"/>
  <c r="AF572" i="6" s="1"/>
  <c r="AE573" i="6"/>
  <c r="AF573" i="6" s="1"/>
  <c r="AE574" i="6"/>
  <c r="AF574" i="6" s="1"/>
  <c r="AE575" i="6"/>
  <c r="AF575" i="6"/>
  <c r="AE576" i="6"/>
  <c r="AF576" i="6" s="1"/>
  <c r="AE577" i="6"/>
  <c r="AF577" i="6" s="1"/>
  <c r="AE578" i="6"/>
  <c r="AF578" i="6" s="1"/>
  <c r="AE579" i="6"/>
  <c r="AF579" i="6"/>
  <c r="AE580" i="6"/>
  <c r="AF580" i="6" s="1"/>
  <c r="AE581" i="6"/>
  <c r="AF581" i="6" s="1"/>
  <c r="AE582" i="6"/>
  <c r="AF582" i="6" s="1"/>
  <c r="AE583" i="6"/>
  <c r="AF583" i="6"/>
  <c r="AE584" i="6"/>
  <c r="AF584" i="6" s="1"/>
  <c r="AE585" i="6"/>
  <c r="AF585" i="6" s="1"/>
  <c r="AE586" i="6"/>
  <c r="AF586" i="6" s="1"/>
  <c r="AE587" i="6"/>
  <c r="AF587" i="6"/>
  <c r="AE588" i="6"/>
  <c r="AF588" i="6" s="1"/>
  <c r="AE589" i="6"/>
  <c r="AF589" i="6" s="1"/>
  <c r="AE590" i="6"/>
  <c r="AF590" i="6" s="1"/>
  <c r="AE591" i="6"/>
  <c r="AF591" i="6"/>
  <c r="AE592" i="6"/>
  <c r="AF592" i="6" s="1"/>
  <c r="AE593" i="6"/>
  <c r="AF593" i="6" s="1"/>
  <c r="AE594" i="6"/>
  <c r="AF594" i="6" s="1"/>
  <c r="AE595" i="6"/>
  <c r="AF595" i="6"/>
  <c r="AE596" i="6"/>
  <c r="AF596" i="6" s="1"/>
  <c r="AE597" i="6"/>
  <c r="AF597" i="6" s="1"/>
  <c r="AE598" i="6"/>
  <c r="AF598" i="6" s="1"/>
  <c r="AE599" i="6"/>
  <c r="AF599" i="6"/>
  <c r="AE600" i="6"/>
  <c r="AF600" i="6" s="1"/>
  <c r="AE601" i="6"/>
  <c r="AF601" i="6" s="1"/>
  <c r="AE602" i="6"/>
  <c r="AF602" i="6" s="1"/>
  <c r="AE603" i="6"/>
  <c r="AF603" i="6"/>
  <c r="AE604" i="6"/>
  <c r="AF604" i="6" s="1"/>
  <c r="AE605" i="6"/>
  <c r="AF605" i="6" s="1"/>
  <c r="AE606" i="6"/>
  <c r="AF606" i="6" s="1"/>
  <c r="AE607" i="6"/>
  <c r="AF607" i="6"/>
  <c r="AE608" i="6"/>
  <c r="AF608" i="6" s="1"/>
  <c r="AE609" i="6"/>
  <c r="AF609" i="6" s="1"/>
  <c r="AE610" i="6"/>
  <c r="AF610" i="6" s="1"/>
  <c r="AE611" i="6"/>
  <c r="AF611" i="6"/>
  <c r="AE612" i="6"/>
  <c r="AF612" i="6" s="1"/>
  <c r="AE613" i="6"/>
  <c r="AF613" i="6" s="1"/>
  <c r="AE614" i="6"/>
  <c r="AF614" i="6" s="1"/>
  <c r="AE615" i="6"/>
  <c r="AF615" i="6"/>
  <c r="AE616" i="6"/>
  <c r="AF616" i="6" s="1"/>
  <c r="AE617" i="6"/>
  <c r="AF617" i="6" s="1"/>
  <c r="AE618" i="6"/>
  <c r="AF618" i="6" s="1"/>
  <c r="AE619" i="6"/>
  <c r="AF619" i="6"/>
  <c r="AE620" i="6"/>
  <c r="AF620" i="6" s="1"/>
  <c r="AE621" i="6"/>
  <c r="AF621" i="6" s="1"/>
  <c r="AE622" i="6"/>
  <c r="AF622" i="6" s="1"/>
  <c r="AE623" i="6"/>
  <c r="AF623" i="6"/>
  <c r="AE624" i="6"/>
  <c r="AF624" i="6" s="1"/>
  <c r="AE625" i="6"/>
  <c r="AF625" i="6" s="1"/>
  <c r="AE626" i="6"/>
  <c r="AF626" i="6" s="1"/>
  <c r="AE627" i="6"/>
  <c r="AF627" i="6"/>
  <c r="AE628" i="6"/>
  <c r="AF628" i="6" s="1"/>
  <c r="AE629" i="6"/>
  <c r="AF629" i="6" s="1"/>
  <c r="AE630" i="6"/>
  <c r="AF630" i="6" s="1"/>
  <c r="AE631" i="6"/>
  <c r="AF631" i="6"/>
  <c r="AE632" i="6"/>
  <c r="AF632" i="6" s="1"/>
  <c r="AE633" i="6"/>
  <c r="AF633" i="6" s="1"/>
  <c r="AE634" i="6"/>
  <c r="AF634" i="6" s="1"/>
  <c r="AE635" i="6"/>
  <c r="AF635" i="6"/>
  <c r="AE636" i="6"/>
  <c r="AF636" i="6" s="1"/>
  <c r="AE637" i="6"/>
  <c r="AF637" i="6" s="1"/>
  <c r="AE638" i="6"/>
  <c r="AF638" i="6" s="1"/>
  <c r="AE639" i="6"/>
  <c r="AF639" i="6"/>
  <c r="AE640" i="6"/>
  <c r="AF640" i="6" s="1"/>
  <c r="AE641" i="6"/>
  <c r="AF641" i="6" s="1"/>
  <c r="AE642" i="6"/>
  <c r="AF642" i="6" s="1"/>
  <c r="AE643" i="6"/>
  <c r="AF643" i="6"/>
  <c r="AE644" i="6"/>
  <c r="AF644" i="6" s="1"/>
  <c r="AE645" i="6"/>
  <c r="AF645" i="6" s="1"/>
  <c r="AE646" i="6"/>
  <c r="AF646" i="6" s="1"/>
  <c r="AE647" i="6"/>
  <c r="AF647" i="6"/>
  <c r="AE648" i="6"/>
  <c r="AF648" i="6" s="1"/>
  <c r="AE649" i="6"/>
  <c r="AF649" i="6" s="1"/>
  <c r="AE650" i="6"/>
  <c r="AF650" i="6" s="1"/>
  <c r="AE651" i="6"/>
  <c r="AF651" i="6"/>
  <c r="AE652" i="6"/>
  <c r="AF652" i="6" s="1"/>
  <c r="AE653" i="6"/>
  <c r="AF653" i="6" s="1"/>
  <c r="AE654" i="6"/>
  <c r="AF654" i="6" s="1"/>
  <c r="AE655" i="6"/>
  <c r="AF655" i="6"/>
  <c r="AE656" i="6"/>
  <c r="AF656" i="6" s="1"/>
  <c r="AE657" i="6"/>
  <c r="AF657" i="6" s="1"/>
  <c r="AE658" i="6"/>
  <c r="AF658" i="6" s="1"/>
  <c r="AE659" i="6"/>
  <c r="AF659" i="6"/>
  <c r="AE660" i="6"/>
  <c r="AF660" i="6" s="1"/>
  <c r="AE661" i="6"/>
  <c r="AF661" i="6" s="1"/>
  <c r="AE662" i="6"/>
  <c r="AF662" i="6" s="1"/>
  <c r="AE663" i="6"/>
  <c r="AF663" i="6"/>
  <c r="AE664" i="6"/>
  <c r="AF664" i="6" s="1"/>
  <c r="AE665" i="6"/>
  <c r="AF665" i="6" s="1"/>
  <c r="AE666" i="6"/>
  <c r="AF666" i="6" s="1"/>
  <c r="AE667" i="6"/>
  <c r="AF667" i="6"/>
  <c r="AE668" i="6"/>
  <c r="AF668" i="6" s="1"/>
  <c r="AE669" i="6"/>
  <c r="AF669" i="6" s="1"/>
  <c r="AE670" i="6"/>
  <c r="AF670" i="6" s="1"/>
  <c r="AE671" i="6"/>
  <c r="AF671" i="6"/>
  <c r="AE672" i="6"/>
  <c r="AF672" i="6" s="1"/>
  <c r="AE673" i="6"/>
  <c r="AF673" i="6" s="1"/>
  <c r="AE674" i="6"/>
  <c r="AF674" i="6" s="1"/>
  <c r="AE675" i="6"/>
  <c r="AF675" i="6"/>
  <c r="AE676" i="6"/>
  <c r="AF676" i="6" s="1"/>
  <c r="AE677" i="6"/>
  <c r="AF677" i="6" s="1"/>
  <c r="AE678" i="6"/>
  <c r="AF678" i="6" s="1"/>
  <c r="AE679" i="6"/>
  <c r="AF679" i="6"/>
  <c r="AE680" i="6"/>
  <c r="AF680" i="6" s="1"/>
  <c r="AE681" i="6"/>
  <c r="AF681" i="6" s="1"/>
  <c r="AE682" i="6"/>
  <c r="AF682" i="6" s="1"/>
  <c r="AE683" i="6"/>
  <c r="AF683" i="6"/>
  <c r="AE684" i="6"/>
  <c r="AF684" i="6" s="1"/>
  <c r="AE685" i="6"/>
  <c r="AF685" i="6" s="1"/>
  <c r="AE686" i="6"/>
  <c r="AF686" i="6" s="1"/>
  <c r="AE687" i="6"/>
  <c r="AF687" i="6"/>
  <c r="AE688" i="6"/>
  <c r="AF688" i="6" s="1"/>
  <c r="AE689" i="6"/>
  <c r="AF689" i="6" s="1"/>
  <c r="AE690" i="6"/>
  <c r="AF690" i="6" s="1"/>
  <c r="AE691" i="6"/>
  <c r="AF691" i="6"/>
  <c r="AE692" i="6"/>
  <c r="AF692" i="6" s="1"/>
  <c r="AE693" i="6"/>
  <c r="AF693" i="6" s="1"/>
  <c r="AE694" i="6"/>
  <c r="AF694" i="6" s="1"/>
  <c r="AE695" i="6"/>
  <c r="AF695" i="6"/>
  <c r="AE696" i="6"/>
  <c r="AF696" i="6" s="1"/>
  <c r="AE697" i="6"/>
  <c r="AF697" i="6" s="1"/>
  <c r="AE698" i="6"/>
  <c r="AF698" i="6" s="1"/>
  <c r="AE699" i="6"/>
  <c r="AF699" i="6"/>
  <c r="AE700" i="6"/>
  <c r="AF700" i="6" s="1"/>
  <c r="AE701" i="6"/>
  <c r="AF701" i="6" s="1"/>
  <c r="AE702" i="6"/>
  <c r="AF702" i="6" s="1"/>
  <c r="O1" i="1"/>
  <c r="AD1" i="1"/>
  <c r="K2" i="1"/>
  <c r="P2" i="1"/>
  <c r="Q2" i="1"/>
  <c r="R2" i="1"/>
  <c r="S2" i="1"/>
  <c r="T2" i="1"/>
  <c r="U2" i="1"/>
  <c r="V2" i="1"/>
  <c r="W2" i="1"/>
  <c r="X2" i="1"/>
  <c r="Y2" i="1"/>
  <c r="Z2" i="1"/>
  <c r="AA2" i="1"/>
  <c r="AB2" i="1"/>
  <c r="AE24" i="1"/>
  <c r="AE25" i="1"/>
  <c r="AE26" i="1"/>
  <c r="AE28" i="1"/>
  <c r="AF28" i="1" s="1"/>
  <c r="AE31" i="1"/>
  <c r="AE32" i="1"/>
  <c r="AF32" i="1" s="1"/>
  <c r="AE35" i="1"/>
  <c r="AE36" i="1"/>
  <c r="AE40" i="1"/>
  <c r="AF40" i="1" s="1"/>
  <c r="AE5" i="1"/>
  <c r="AN5" i="1" s="1"/>
  <c r="AE6" i="1"/>
  <c r="AN6" i="1"/>
  <c r="AE7" i="1"/>
  <c r="AF7" i="1" s="1"/>
  <c r="AE8" i="1"/>
  <c r="AF8" i="1" s="1"/>
  <c r="AE9" i="1"/>
  <c r="AF9" i="1" s="1"/>
  <c r="AE10" i="1"/>
  <c r="AE11" i="1"/>
  <c r="AF11" i="1" s="1"/>
  <c r="AE12" i="1"/>
  <c r="AE13" i="1"/>
  <c r="AF13" i="1" s="1"/>
  <c r="AE14" i="1"/>
  <c r="AF14" i="1" s="1"/>
  <c r="AE15" i="1"/>
  <c r="AF15" i="1"/>
  <c r="AE16" i="1"/>
  <c r="AN16" i="1" s="1"/>
  <c r="AE17" i="1"/>
  <c r="AF17" i="1" s="1"/>
  <c r="AE18" i="1"/>
  <c r="AE19" i="1"/>
  <c r="AF19" i="1" s="1"/>
  <c r="AE20" i="1"/>
  <c r="AE21" i="1"/>
  <c r="AF21" i="1" s="1"/>
  <c r="AE22" i="1"/>
  <c r="AF22" i="1" s="1"/>
  <c r="AE23" i="1"/>
  <c r="AF23" i="1"/>
  <c r="AE27" i="1"/>
  <c r="AE29" i="1"/>
  <c r="AF29" i="1" s="1"/>
  <c r="AE30" i="1"/>
  <c r="AE33" i="1"/>
  <c r="AF33" i="1" s="1"/>
  <c r="AE34" i="1"/>
  <c r="AE37" i="1"/>
  <c r="AF37" i="1" s="1"/>
  <c r="AE38" i="1"/>
  <c r="AF38" i="1" s="1"/>
  <c r="AE39" i="1"/>
  <c r="AF39" i="1"/>
  <c r="AE41" i="1"/>
  <c r="AN41" i="1" s="1"/>
  <c r="AE42" i="1"/>
  <c r="AF42" i="1" s="1"/>
  <c r="AE43" i="1"/>
  <c r="AE44" i="1"/>
  <c r="AF44" i="1" s="1"/>
  <c r="AE45" i="1"/>
  <c r="AE46" i="1"/>
  <c r="AF46" i="1" s="1"/>
  <c r="AE47" i="1"/>
  <c r="AF47" i="1" s="1"/>
  <c r="AE48" i="1"/>
  <c r="AF48" i="1"/>
  <c r="AE49" i="1"/>
  <c r="AN49" i="1" s="1"/>
  <c r="AE50" i="1"/>
  <c r="AF50" i="1" s="1"/>
  <c r="AE51" i="1"/>
  <c r="AE52" i="1"/>
  <c r="AF52" i="1" s="1"/>
  <c r="AE53" i="1"/>
  <c r="AE54" i="1"/>
  <c r="AF54" i="1" s="1"/>
  <c r="AE55" i="1"/>
  <c r="AF55" i="1" s="1"/>
  <c r="AE56" i="1"/>
  <c r="AF56" i="1"/>
  <c r="AE57" i="1"/>
  <c r="AN57" i="1" s="1"/>
  <c r="AE58" i="1"/>
  <c r="AF58" i="1" s="1"/>
  <c r="AE59" i="1"/>
  <c r="AE60" i="1"/>
  <c r="AF60" i="1" s="1"/>
  <c r="AE61" i="1"/>
  <c r="AE62" i="1"/>
  <c r="AF62" i="1" s="1"/>
  <c r="AE63" i="1"/>
  <c r="AF63" i="1" s="1"/>
  <c r="AE64" i="1"/>
  <c r="AF64" i="1"/>
  <c r="AE65" i="1"/>
  <c r="AN65" i="1" s="1"/>
  <c r="AE66" i="1"/>
  <c r="AF66" i="1" s="1"/>
  <c r="AE67" i="1"/>
  <c r="AE68" i="1"/>
  <c r="AF68" i="1" s="1"/>
  <c r="AE69" i="1"/>
  <c r="AE70" i="1"/>
  <c r="AF70" i="1" s="1"/>
  <c r="AE71" i="1"/>
  <c r="AF71" i="1" s="1"/>
  <c r="AE72" i="1"/>
  <c r="AF72" i="1"/>
  <c r="AE73" i="1"/>
  <c r="AN73" i="1" s="1"/>
  <c r="AE74" i="1"/>
  <c r="AF74" i="1" s="1"/>
  <c r="AE75" i="1"/>
  <c r="AE76" i="1"/>
  <c r="AF76" i="1" s="1"/>
  <c r="AE77" i="1"/>
  <c r="AE78" i="1"/>
  <c r="AF78" i="1" s="1"/>
  <c r="AE79" i="1"/>
  <c r="AF79" i="1" s="1"/>
  <c r="AE80" i="1"/>
  <c r="AF80" i="1"/>
  <c r="AE81" i="1"/>
  <c r="AN81" i="1" s="1"/>
  <c r="AE82" i="1"/>
  <c r="AF82" i="1" s="1"/>
  <c r="AE83" i="1"/>
  <c r="AE84" i="1"/>
  <c r="AF84" i="1" s="1"/>
  <c r="AE85" i="1"/>
  <c r="AE86" i="1"/>
  <c r="AF86" i="1" s="1"/>
  <c r="AE87" i="1"/>
  <c r="AF87" i="1" s="1"/>
  <c r="AE88" i="1"/>
  <c r="AF88" i="1"/>
  <c r="AE89" i="1"/>
  <c r="AN89" i="1" s="1"/>
  <c r="AE90" i="1"/>
  <c r="AF90" i="1" s="1"/>
  <c r="AE91" i="1"/>
  <c r="AE92" i="1"/>
  <c r="AF92" i="1" s="1"/>
  <c r="AE93" i="1"/>
  <c r="AE94" i="1"/>
  <c r="AF94" i="1" s="1"/>
  <c r="AE95" i="1"/>
  <c r="AF95" i="1" s="1"/>
  <c r="AE96" i="1"/>
  <c r="AF96" i="1"/>
  <c r="AE97" i="1"/>
  <c r="AN97" i="1" s="1"/>
  <c r="AE98" i="1"/>
  <c r="AF98" i="1" s="1"/>
  <c r="AE99" i="1"/>
  <c r="AE100" i="1"/>
  <c r="AF100" i="1" s="1"/>
  <c r="AE101" i="1"/>
  <c r="AE102" i="1"/>
  <c r="AF102" i="1" s="1"/>
  <c r="AE103" i="1"/>
  <c r="AF103" i="1" s="1"/>
  <c r="AE104" i="1"/>
  <c r="AF104" i="1"/>
  <c r="AE105" i="1"/>
  <c r="AN105" i="1" s="1"/>
  <c r="AE106" i="1"/>
  <c r="AF106" i="1" s="1"/>
  <c r="AE107" i="1"/>
  <c r="AE108" i="1"/>
  <c r="AF108" i="1" s="1"/>
  <c r="AE109" i="1"/>
  <c r="AE110" i="1"/>
  <c r="AF110" i="1" s="1"/>
  <c r="AE111" i="1"/>
  <c r="AF111" i="1" s="1"/>
  <c r="AE112" i="1"/>
  <c r="AF112" i="1"/>
  <c r="AE113" i="1"/>
  <c r="AN113" i="1" s="1"/>
  <c r="AE114" i="1"/>
  <c r="AF114" i="1" s="1"/>
  <c r="AE115" i="1"/>
  <c r="AE116" i="1"/>
  <c r="AF116" i="1" s="1"/>
  <c r="AE117" i="1"/>
  <c r="AE118" i="1"/>
  <c r="AF118" i="1" s="1"/>
  <c r="AE119" i="1"/>
  <c r="AF119" i="1" s="1"/>
  <c r="AE120" i="1"/>
  <c r="AF120" i="1"/>
  <c r="AE121" i="1"/>
  <c r="AN121" i="1" s="1"/>
  <c r="AE122" i="1"/>
  <c r="AF122" i="1" s="1"/>
  <c r="AE123" i="1"/>
  <c r="AE124" i="1"/>
  <c r="AF124" i="1" s="1"/>
  <c r="AE125" i="1"/>
  <c r="AE126" i="1"/>
  <c r="AF126" i="1" s="1"/>
  <c r="AE127" i="1"/>
  <c r="AF127" i="1" s="1"/>
  <c r="AE128" i="1"/>
  <c r="AF128" i="1"/>
  <c r="AE129" i="1"/>
  <c r="AN129" i="1" s="1"/>
  <c r="AE130" i="1"/>
  <c r="AF130" i="1" s="1"/>
  <c r="AE131" i="1"/>
  <c r="AE132" i="1"/>
  <c r="AF132" i="1" s="1"/>
  <c r="AE133" i="1"/>
  <c r="AE134" i="1"/>
  <c r="AF134" i="1" s="1"/>
  <c r="AE135" i="1"/>
  <c r="AF135" i="1" s="1"/>
  <c r="AE136" i="1"/>
  <c r="AF136" i="1"/>
  <c r="AE137" i="1"/>
  <c r="AN137" i="1" s="1"/>
  <c r="AE138" i="1"/>
  <c r="AF138" i="1" s="1"/>
  <c r="AE139" i="1"/>
  <c r="AE140" i="1"/>
  <c r="AF140" i="1" s="1"/>
  <c r="AE141" i="1"/>
  <c r="AE142" i="1"/>
  <c r="AF142" i="1" s="1"/>
  <c r="AE143" i="1"/>
  <c r="AF143" i="1" s="1"/>
  <c r="AE144" i="1"/>
  <c r="AF144" i="1"/>
  <c r="AE145" i="1"/>
  <c r="AN145" i="1" s="1"/>
  <c r="AE146" i="1"/>
  <c r="AF146" i="1" s="1"/>
  <c r="AE147" i="1"/>
  <c r="AE148" i="1"/>
  <c r="AF148" i="1" s="1"/>
  <c r="AE149" i="1"/>
  <c r="AE150" i="1"/>
  <c r="AF150" i="1" s="1"/>
  <c r="AE151" i="1"/>
  <c r="AF151" i="1" s="1"/>
  <c r="AE152" i="1"/>
  <c r="AF152" i="1"/>
  <c r="AE153" i="1"/>
  <c r="AN153" i="1" s="1"/>
  <c r="AE154" i="1"/>
  <c r="AF154" i="1" s="1"/>
  <c r="AE155" i="1"/>
  <c r="AE156" i="1"/>
  <c r="AF156" i="1" s="1"/>
  <c r="AE157" i="1"/>
  <c r="AE158" i="1"/>
  <c r="AF158" i="1" s="1"/>
  <c r="AE159" i="1"/>
  <c r="AF159" i="1" s="1"/>
  <c r="AE160" i="1"/>
  <c r="AF160" i="1"/>
  <c r="AE161" i="1"/>
  <c r="AN161" i="1" s="1"/>
  <c r="AE162" i="1"/>
  <c r="AF162" i="1" s="1"/>
  <c r="AE163" i="1"/>
  <c r="AE164" i="1"/>
  <c r="AF164" i="1" s="1"/>
  <c r="AE165" i="1"/>
  <c r="AN165" i="1" s="1"/>
  <c r="AE166" i="1"/>
  <c r="AF166" i="1"/>
  <c r="AE167" i="1"/>
  <c r="AF167" i="1" s="1"/>
  <c r="AE168" i="1"/>
  <c r="AF168" i="1" s="1"/>
  <c r="AE169" i="1"/>
  <c r="AN169" i="1" s="1"/>
  <c r="AE170" i="1"/>
  <c r="AF170" i="1" s="1"/>
  <c r="AE171" i="1"/>
  <c r="AE172" i="1"/>
  <c r="AF172" i="1" s="1"/>
  <c r="AE173" i="1"/>
  <c r="AF173" i="1" s="1"/>
  <c r="AE174" i="1"/>
  <c r="AF174" i="1"/>
  <c r="AE175" i="1"/>
  <c r="AF175" i="1" s="1"/>
  <c r="AE176" i="1"/>
  <c r="AF176" i="1" s="1"/>
  <c r="AE177" i="1"/>
  <c r="AN177" i="1" s="1"/>
  <c r="AE178" i="1"/>
  <c r="AF178" i="1" s="1"/>
  <c r="AE179" i="1"/>
  <c r="AF179" i="1" s="1"/>
  <c r="AE180" i="1"/>
  <c r="AF180" i="1"/>
  <c r="AE181" i="1"/>
  <c r="AE182" i="1"/>
  <c r="AF182" i="1" s="1"/>
  <c r="AE183" i="1"/>
  <c r="AF183" i="1" s="1"/>
  <c r="AE184" i="1"/>
  <c r="AF184" i="1"/>
  <c r="AE185" i="1"/>
  <c r="AN185" i="1" s="1"/>
  <c r="AE186" i="1"/>
  <c r="AF186" i="1" s="1"/>
  <c r="AE187" i="1"/>
  <c r="AE188" i="1"/>
  <c r="AF188" i="1" s="1"/>
  <c r="AE189" i="1"/>
  <c r="AF189" i="1" s="1"/>
  <c r="AE190" i="1"/>
  <c r="AF190" i="1"/>
  <c r="AE191" i="1"/>
  <c r="AF191" i="1" s="1"/>
  <c r="AE192" i="1"/>
  <c r="AF192" i="1" s="1"/>
  <c r="AE193" i="1"/>
  <c r="AN193" i="1" s="1"/>
  <c r="AE194" i="1"/>
  <c r="AF194" i="1" s="1"/>
  <c r="AE195" i="1"/>
  <c r="AF195" i="1" s="1"/>
  <c r="AE196" i="1"/>
  <c r="AF196" i="1"/>
  <c r="AE197" i="1"/>
  <c r="AE198" i="1"/>
  <c r="AF198" i="1" s="1"/>
  <c r="AE199" i="1"/>
  <c r="AF199" i="1" s="1"/>
  <c r="AE200" i="1"/>
  <c r="AF200" i="1"/>
  <c r="AE201" i="1"/>
  <c r="AN201" i="1" s="1"/>
  <c r="AE202" i="1"/>
  <c r="AF202" i="1" s="1"/>
  <c r="AE203" i="1"/>
  <c r="AE204" i="1"/>
  <c r="AF204" i="1" s="1"/>
  <c r="AE205" i="1"/>
  <c r="AE206" i="1"/>
  <c r="AF206" i="1" s="1"/>
  <c r="AE207" i="1"/>
  <c r="AF207" i="1" s="1"/>
  <c r="AE208" i="1"/>
  <c r="AF208" i="1"/>
  <c r="AE209" i="1"/>
  <c r="AN209" i="1" s="1"/>
  <c r="AE210" i="1"/>
  <c r="AF210" i="1" s="1"/>
  <c r="AE211" i="1"/>
  <c r="AE212" i="1"/>
  <c r="AF212" i="1" s="1"/>
  <c r="AE213" i="1"/>
  <c r="AN213" i="1" s="1"/>
  <c r="AE214" i="1"/>
  <c r="AF214" i="1"/>
  <c r="AE215" i="1"/>
  <c r="AF215" i="1" s="1"/>
  <c r="AE216" i="1"/>
  <c r="AF216" i="1" s="1"/>
  <c r="AE217" i="1"/>
  <c r="AN217" i="1" s="1"/>
  <c r="AE218" i="1"/>
  <c r="AF218" i="1" s="1"/>
  <c r="AE219" i="1"/>
  <c r="AE220" i="1"/>
  <c r="AF220" i="1"/>
  <c r="AE221" i="1"/>
  <c r="AE222" i="1"/>
  <c r="AF222" i="1" s="1"/>
  <c r="AE223" i="1"/>
  <c r="AF223" i="1" s="1"/>
  <c r="AE224" i="1"/>
  <c r="AF224" i="1"/>
  <c r="AE225" i="1"/>
  <c r="AN225" i="1" s="1"/>
  <c r="AE226" i="1"/>
  <c r="AF226" i="1" s="1"/>
  <c r="AE227" i="1"/>
  <c r="AE228" i="1"/>
  <c r="AF228" i="1" s="1"/>
  <c r="AE229" i="1"/>
  <c r="AN229" i="1" s="1"/>
  <c r="AE230" i="1"/>
  <c r="AF230" i="1"/>
  <c r="AE231" i="1"/>
  <c r="AF231" i="1" s="1"/>
  <c r="AE232" i="1"/>
  <c r="AF232" i="1" s="1"/>
  <c r="AE233" i="1"/>
  <c r="AN233" i="1" s="1"/>
  <c r="AE234" i="1"/>
  <c r="AF234" i="1" s="1"/>
  <c r="AE235" i="1"/>
  <c r="AE236" i="1"/>
  <c r="AF236" i="1" s="1"/>
  <c r="AE237" i="1"/>
  <c r="AF237" i="1" s="1"/>
  <c r="AE238" i="1"/>
  <c r="AF238" i="1"/>
  <c r="AE239" i="1"/>
  <c r="AF239" i="1" s="1"/>
  <c r="AE240" i="1"/>
  <c r="AF240" i="1" s="1"/>
  <c r="AE241" i="1"/>
  <c r="AN241" i="1" s="1"/>
  <c r="AE242" i="1"/>
  <c r="AF242" i="1" s="1"/>
  <c r="AE243" i="1"/>
  <c r="AF243" i="1" s="1"/>
  <c r="AE244" i="1"/>
  <c r="AF244" i="1"/>
  <c r="AE245" i="1"/>
  <c r="AE246" i="1"/>
  <c r="AF246" i="1" s="1"/>
  <c r="AE247" i="1"/>
  <c r="AF247" i="1" s="1"/>
  <c r="AE248" i="1"/>
  <c r="AF248" i="1"/>
  <c r="AE249" i="1"/>
  <c r="AN249" i="1" s="1"/>
  <c r="AE250" i="1"/>
  <c r="AF250" i="1" s="1"/>
  <c r="AE251" i="1"/>
  <c r="AE252" i="1"/>
  <c r="AF252" i="1" s="1"/>
  <c r="AE253" i="1"/>
  <c r="AF253" i="1" s="1"/>
  <c r="AE254" i="1"/>
  <c r="AF254" i="1"/>
  <c r="AE255" i="1"/>
  <c r="AF255" i="1" s="1"/>
  <c r="AE256" i="1"/>
  <c r="AF256" i="1" s="1"/>
  <c r="AE257" i="1"/>
  <c r="AN257" i="1" s="1"/>
  <c r="AE258" i="1"/>
  <c r="AF258" i="1" s="1"/>
  <c r="AE259" i="1"/>
  <c r="AF259" i="1" s="1"/>
  <c r="AE260" i="1"/>
  <c r="AF260" i="1"/>
  <c r="AE261" i="1"/>
  <c r="AE262" i="1"/>
  <c r="AF262" i="1" s="1"/>
  <c r="AE263" i="1"/>
  <c r="AF263" i="1" s="1"/>
  <c r="AE264" i="1"/>
  <c r="AF264" i="1"/>
  <c r="AE265" i="1"/>
  <c r="AN265" i="1" s="1"/>
  <c r="AE266" i="1"/>
  <c r="AF266" i="1" s="1"/>
  <c r="AE267" i="1"/>
  <c r="AE268" i="1"/>
  <c r="AF268" i="1" s="1"/>
  <c r="AE269" i="1"/>
  <c r="AE270" i="1"/>
  <c r="AF270" i="1" s="1"/>
  <c r="AE271" i="1"/>
  <c r="AF271" i="1" s="1"/>
  <c r="AE272" i="1"/>
  <c r="AF272" i="1"/>
  <c r="AE273" i="1"/>
  <c r="AN273" i="1" s="1"/>
  <c r="AE274" i="1"/>
  <c r="AF274" i="1" s="1"/>
  <c r="AE275" i="1"/>
  <c r="AE276" i="1"/>
  <c r="AF276" i="1" s="1"/>
  <c r="AE277" i="1"/>
  <c r="AN277" i="1" s="1"/>
  <c r="AE278" i="1"/>
  <c r="AF278" i="1"/>
  <c r="AE279" i="1"/>
  <c r="AF279" i="1" s="1"/>
  <c r="AE280" i="1"/>
  <c r="AF280" i="1" s="1"/>
  <c r="AE281" i="1"/>
  <c r="AN281" i="1" s="1"/>
  <c r="AE282" i="1"/>
  <c r="AF282" i="1" s="1"/>
  <c r="AE283" i="1"/>
  <c r="AE284" i="1"/>
  <c r="AF284" i="1"/>
  <c r="AE285" i="1"/>
  <c r="AE286" i="1"/>
  <c r="AF286" i="1" s="1"/>
  <c r="AE287" i="1"/>
  <c r="AF287" i="1" s="1"/>
  <c r="AE288" i="1"/>
  <c r="AF288" i="1"/>
  <c r="AE289" i="1"/>
  <c r="AN289" i="1" s="1"/>
  <c r="AE290" i="1"/>
  <c r="AF290" i="1" s="1"/>
  <c r="AE291" i="1"/>
  <c r="AE292" i="1"/>
  <c r="AF292" i="1" s="1"/>
  <c r="AE293" i="1"/>
  <c r="AN293" i="1" s="1"/>
  <c r="AE294" i="1"/>
  <c r="AF294" i="1"/>
  <c r="AE295" i="1"/>
  <c r="AF295" i="1" s="1"/>
  <c r="AE296" i="1"/>
  <c r="AF296" i="1" s="1"/>
  <c r="AE297" i="1"/>
  <c r="AN297" i="1" s="1"/>
  <c r="AE298" i="1"/>
  <c r="AF298" i="1" s="1"/>
  <c r="AE299" i="1"/>
  <c r="AE300" i="1"/>
  <c r="AF300" i="1" s="1"/>
  <c r="AE301" i="1"/>
  <c r="AF301" i="1" s="1"/>
  <c r="AE302" i="1"/>
  <c r="AF302" i="1"/>
  <c r="AE303" i="1"/>
  <c r="AF303" i="1" s="1"/>
  <c r="AE304" i="1"/>
  <c r="AF304" i="1" s="1"/>
  <c r="AE305" i="1"/>
  <c r="AN305" i="1" s="1"/>
  <c r="AE306" i="1"/>
  <c r="AF306" i="1" s="1"/>
  <c r="AE307" i="1"/>
  <c r="AF307" i="1" s="1"/>
  <c r="AE308" i="1"/>
  <c r="AF308" i="1"/>
  <c r="AE309" i="1"/>
  <c r="AE310" i="1"/>
  <c r="AF310" i="1" s="1"/>
  <c r="AE311" i="1"/>
  <c r="AF311" i="1" s="1"/>
  <c r="AE312" i="1"/>
  <c r="AF312" i="1"/>
  <c r="AE313" i="1"/>
  <c r="AN313" i="1" s="1"/>
  <c r="AE314" i="1"/>
  <c r="AF314" i="1" s="1"/>
  <c r="AE315" i="1"/>
  <c r="AE316" i="1"/>
  <c r="AF316" i="1" s="1"/>
  <c r="AE317" i="1"/>
  <c r="AF317" i="1" s="1"/>
  <c r="AE318" i="1"/>
  <c r="AF318" i="1"/>
  <c r="AE319" i="1"/>
  <c r="AF319" i="1" s="1"/>
  <c r="AE320" i="1"/>
  <c r="AF320" i="1" s="1"/>
  <c r="AE321" i="1"/>
  <c r="AN321" i="1" s="1"/>
  <c r="AE322" i="1"/>
  <c r="AF322" i="1" s="1"/>
  <c r="AE323" i="1"/>
  <c r="AF323" i="1" s="1"/>
  <c r="AE324" i="1"/>
  <c r="AF324" i="1"/>
  <c r="AE325" i="1"/>
  <c r="AE326" i="1"/>
  <c r="AF326" i="1" s="1"/>
  <c r="AE327" i="1"/>
  <c r="AF327" i="1" s="1"/>
  <c r="AE328" i="1"/>
  <c r="AF328" i="1"/>
  <c r="AE329" i="1"/>
  <c r="AN329" i="1" s="1"/>
  <c r="AE330" i="1"/>
  <c r="AF330" i="1" s="1"/>
  <c r="AE331" i="1"/>
  <c r="AE332" i="1"/>
  <c r="AF332" i="1" s="1"/>
  <c r="AE333" i="1"/>
  <c r="AE334" i="1"/>
  <c r="AF334" i="1" s="1"/>
  <c r="AE335" i="1"/>
  <c r="AF335" i="1" s="1"/>
  <c r="AE336" i="1"/>
  <c r="AF336" i="1"/>
  <c r="AE337" i="1"/>
  <c r="AN337" i="1" s="1"/>
  <c r="AE338" i="1"/>
  <c r="AF338" i="1" s="1"/>
  <c r="AE339" i="1"/>
  <c r="AE340" i="1"/>
  <c r="AF340" i="1" s="1"/>
  <c r="AE341" i="1"/>
  <c r="AN341" i="1" s="1"/>
  <c r="AE342" i="1"/>
  <c r="AF342" i="1"/>
  <c r="AE343" i="1"/>
  <c r="AF343" i="1" s="1"/>
  <c r="AE344" i="1"/>
  <c r="AF344" i="1" s="1"/>
  <c r="AE345" i="1"/>
  <c r="AN345" i="1" s="1"/>
  <c r="AE346" i="1"/>
  <c r="AF346" i="1" s="1"/>
  <c r="AE347" i="1"/>
  <c r="AE348" i="1"/>
  <c r="AF348" i="1"/>
  <c r="AE349" i="1"/>
  <c r="AE350" i="1"/>
  <c r="AF350" i="1" s="1"/>
  <c r="AE351" i="1"/>
  <c r="AF351" i="1" s="1"/>
  <c r="AE352" i="1"/>
  <c r="AF352" i="1"/>
  <c r="AE353" i="1"/>
  <c r="AN353" i="1" s="1"/>
  <c r="AE354" i="1"/>
  <c r="AF354" i="1" s="1"/>
  <c r="AE355" i="1"/>
  <c r="AE356" i="1"/>
  <c r="AF356" i="1" s="1"/>
  <c r="AE357" i="1"/>
  <c r="AN357" i="1" s="1"/>
  <c r="AE358" i="1"/>
  <c r="AF358" i="1"/>
  <c r="AE359" i="1"/>
  <c r="AF359" i="1" s="1"/>
  <c r="AE360" i="1"/>
  <c r="AF360" i="1" s="1"/>
  <c r="AE361" i="1"/>
  <c r="AN361" i="1" s="1"/>
  <c r="AE362" i="1"/>
  <c r="AF362" i="1" s="1"/>
  <c r="AE363" i="1"/>
  <c r="AE364" i="1"/>
  <c r="AF364" i="1" s="1"/>
  <c r="AE365" i="1"/>
  <c r="AF365" i="1" s="1"/>
  <c r="AE366" i="1"/>
  <c r="AF366" i="1"/>
  <c r="AE367" i="1"/>
  <c r="AF367" i="1" s="1"/>
  <c r="AE368" i="1"/>
  <c r="AF368" i="1" s="1"/>
  <c r="AE369" i="1"/>
  <c r="AN369" i="1" s="1"/>
  <c r="AE370" i="1"/>
  <c r="AF370" i="1" s="1"/>
  <c r="AE371" i="1"/>
  <c r="AF371" i="1" s="1"/>
  <c r="AE372" i="1"/>
  <c r="AF372" i="1"/>
  <c r="AE373" i="1"/>
  <c r="AE374" i="1"/>
  <c r="AF374" i="1" s="1"/>
  <c r="AE375" i="1"/>
  <c r="AF375" i="1" s="1"/>
  <c r="AE376" i="1"/>
  <c r="AF376" i="1"/>
  <c r="AE377" i="1"/>
  <c r="AN377" i="1" s="1"/>
  <c r="AE378" i="1"/>
  <c r="AF378" i="1" s="1"/>
  <c r="AE379" i="1"/>
  <c r="AE380" i="1"/>
  <c r="AF380" i="1" s="1"/>
  <c r="AE381" i="1"/>
  <c r="AF381" i="1" s="1"/>
  <c r="AE382" i="1"/>
  <c r="AF382" i="1"/>
  <c r="AE383" i="1"/>
  <c r="AF383" i="1" s="1"/>
  <c r="AE384" i="1"/>
  <c r="AF384" i="1" s="1"/>
  <c r="AE385" i="1"/>
  <c r="AN385" i="1" s="1"/>
  <c r="AE386" i="1"/>
  <c r="AF386" i="1" s="1"/>
  <c r="AE387" i="1"/>
  <c r="AF387" i="1" s="1"/>
  <c r="AE388" i="1"/>
  <c r="AF388" i="1"/>
  <c r="AE389" i="1"/>
  <c r="AE390" i="1"/>
  <c r="AF390" i="1" s="1"/>
  <c r="AE391" i="1"/>
  <c r="AF391" i="1" s="1"/>
  <c r="AE392" i="1"/>
  <c r="AF392" i="1"/>
  <c r="AE393" i="1"/>
  <c r="AN393" i="1" s="1"/>
  <c r="AE394" i="1"/>
  <c r="AF394" i="1" s="1"/>
  <c r="AE395" i="1"/>
  <c r="AE396" i="1"/>
  <c r="AF396" i="1" s="1"/>
  <c r="AE397" i="1"/>
  <c r="AE398" i="1"/>
  <c r="AF398" i="1" s="1"/>
  <c r="AE399" i="1"/>
  <c r="AF399" i="1" s="1"/>
  <c r="AE400" i="1"/>
  <c r="AF400" i="1"/>
  <c r="AE401" i="1"/>
  <c r="AN401" i="1" s="1"/>
  <c r="AE402" i="1"/>
  <c r="AF402" i="1" s="1"/>
  <c r="AE403" i="1"/>
  <c r="AE404" i="1"/>
  <c r="AF404" i="1" s="1"/>
  <c r="AE405" i="1"/>
  <c r="AN405" i="1" s="1"/>
  <c r="AE406" i="1"/>
  <c r="AF406" i="1"/>
  <c r="AE407" i="1"/>
  <c r="AF407" i="1" s="1"/>
  <c r="AE408" i="1"/>
  <c r="AF408" i="1" s="1"/>
  <c r="AE409" i="1"/>
  <c r="AN409" i="1" s="1"/>
  <c r="AE410" i="1"/>
  <c r="AF410" i="1" s="1"/>
  <c r="AE411" i="1"/>
  <c r="AE412" i="1"/>
  <c r="AF412" i="1"/>
  <c r="AE413" i="1"/>
  <c r="AE414" i="1"/>
  <c r="AF414" i="1" s="1"/>
  <c r="AE415" i="1"/>
  <c r="AF415" i="1" s="1"/>
  <c r="AE416" i="1"/>
  <c r="AF416" i="1"/>
  <c r="AE417" i="1"/>
  <c r="AN417" i="1" s="1"/>
  <c r="AE418" i="1"/>
  <c r="AF418" i="1" s="1"/>
  <c r="AE419" i="1"/>
  <c r="AE420" i="1"/>
  <c r="AF420" i="1" s="1"/>
  <c r="AE421" i="1"/>
  <c r="AN421" i="1" s="1"/>
  <c r="AE422" i="1"/>
  <c r="AF422" i="1"/>
  <c r="AE423" i="1"/>
  <c r="AF423" i="1" s="1"/>
  <c r="AE424" i="1"/>
  <c r="AF424" i="1" s="1"/>
  <c r="AE425" i="1"/>
  <c r="AN425" i="1" s="1"/>
  <c r="AE426" i="1"/>
  <c r="AF426" i="1" s="1"/>
  <c r="AE427" i="1"/>
  <c r="AE428" i="1"/>
  <c r="AF428" i="1" s="1"/>
  <c r="AE429" i="1"/>
  <c r="AF429" i="1" s="1"/>
  <c r="AE430" i="1"/>
  <c r="AF430" i="1"/>
  <c r="AE431" i="1"/>
  <c r="AF431" i="1" s="1"/>
  <c r="AE432" i="1"/>
  <c r="AF432" i="1" s="1"/>
  <c r="AE433" i="1"/>
  <c r="AN433" i="1" s="1"/>
  <c r="AE434" i="1"/>
  <c r="AF434" i="1" s="1"/>
  <c r="AE435" i="1"/>
  <c r="AF435" i="1" s="1"/>
  <c r="AE436" i="1"/>
  <c r="AF436" i="1"/>
  <c r="AE437" i="1"/>
  <c r="AE438" i="1"/>
  <c r="AF438" i="1" s="1"/>
  <c r="AE439" i="1"/>
  <c r="AF439" i="1" s="1"/>
  <c r="AE440" i="1"/>
  <c r="AF440" i="1"/>
  <c r="AE441" i="1"/>
  <c r="AN441" i="1" s="1"/>
  <c r="AE442" i="1"/>
  <c r="AF442" i="1" s="1"/>
  <c r="AE443" i="1"/>
  <c r="AE444" i="1"/>
  <c r="AF444" i="1" s="1"/>
  <c r="AE445" i="1"/>
  <c r="AF445" i="1" s="1"/>
  <c r="AE446" i="1"/>
  <c r="AF446" i="1"/>
  <c r="AE447" i="1"/>
  <c r="AF447" i="1" s="1"/>
  <c r="AE448" i="1"/>
  <c r="AF448" i="1" s="1"/>
  <c r="AE449" i="1"/>
  <c r="AN449" i="1" s="1"/>
  <c r="AE450" i="1"/>
  <c r="AF450" i="1" s="1"/>
  <c r="AE451" i="1"/>
  <c r="AF451" i="1" s="1"/>
  <c r="AE452" i="1"/>
  <c r="AF452" i="1"/>
  <c r="AE453" i="1"/>
  <c r="AE454" i="1"/>
  <c r="AF454" i="1" s="1"/>
  <c r="AE455" i="1"/>
  <c r="AF455" i="1" s="1"/>
  <c r="AE456" i="1"/>
  <c r="AF456" i="1"/>
  <c r="AE457" i="1"/>
  <c r="AN457" i="1" s="1"/>
  <c r="AE458" i="1"/>
  <c r="AF458" i="1" s="1"/>
  <c r="AE459" i="1"/>
  <c r="AE460" i="1"/>
  <c r="AF460" i="1" s="1"/>
  <c r="AE461" i="1"/>
  <c r="AE462" i="1"/>
  <c r="AF462" i="1" s="1"/>
  <c r="AE463" i="1"/>
  <c r="AF463" i="1" s="1"/>
  <c r="AE464" i="1"/>
  <c r="AF464" i="1"/>
  <c r="AE465" i="1"/>
  <c r="AN465" i="1" s="1"/>
  <c r="AE466" i="1"/>
  <c r="AF466" i="1" s="1"/>
  <c r="AE467" i="1"/>
  <c r="AE468" i="1"/>
  <c r="AF468" i="1" s="1"/>
  <c r="AE469" i="1"/>
  <c r="AN469" i="1" s="1"/>
  <c r="AE470" i="1"/>
  <c r="AF470" i="1"/>
  <c r="AE471" i="1"/>
  <c r="AF471" i="1" s="1"/>
  <c r="AE472" i="1"/>
  <c r="AF472" i="1" s="1"/>
  <c r="AE473" i="1"/>
  <c r="AN473" i="1" s="1"/>
  <c r="AE474" i="1"/>
  <c r="AF474" i="1" s="1"/>
  <c r="AE475" i="1"/>
  <c r="AE476" i="1"/>
  <c r="AF476" i="1"/>
  <c r="AE477" i="1"/>
  <c r="AE478" i="1"/>
  <c r="AF478" i="1" s="1"/>
  <c r="AE479" i="1"/>
  <c r="AF479" i="1" s="1"/>
  <c r="AE480" i="1"/>
  <c r="AF480" i="1"/>
  <c r="AE481" i="1"/>
  <c r="AN481" i="1" s="1"/>
  <c r="AE482" i="1"/>
  <c r="AF482" i="1" s="1"/>
  <c r="AE483" i="1"/>
  <c r="AE484" i="1"/>
  <c r="AF484" i="1" s="1"/>
  <c r="AE485" i="1"/>
  <c r="AN485" i="1" s="1"/>
  <c r="AE486" i="1"/>
  <c r="AF486" i="1"/>
  <c r="AE487" i="1"/>
  <c r="AF487" i="1" s="1"/>
  <c r="AE488" i="1"/>
  <c r="AF488" i="1" s="1"/>
  <c r="AE489" i="1"/>
  <c r="AN489" i="1" s="1"/>
  <c r="AE490" i="1"/>
  <c r="AF490" i="1" s="1"/>
  <c r="AE491" i="1"/>
  <c r="AE492" i="1"/>
  <c r="AF492" i="1" s="1"/>
  <c r="AE493" i="1"/>
  <c r="AF493" i="1" s="1"/>
  <c r="AE494" i="1"/>
  <c r="AF494" i="1"/>
  <c r="AE495" i="1"/>
  <c r="AF495" i="1" s="1"/>
  <c r="AE496" i="1"/>
  <c r="AF496" i="1" s="1"/>
  <c r="AE497" i="1"/>
  <c r="AN497" i="1" s="1"/>
  <c r="AE498" i="1"/>
  <c r="AF498" i="1" s="1"/>
  <c r="AE499" i="1"/>
  <c r="AF499" i="1" s="1"/>
  <c r="AE500" i="1"/>
  <c r="AF500" i="1"/>
  <c r="AE501" i="1"/>
  <c r="AE502" i="1"/>
  <c r="AF502" i="1" s="1"/>
  <c r="AE503" i="1"/>
  <c r="AF503" i="1" s="1"/>
  <c r="AE504" i="1"/>
  <c r="AF504" i="1"/>
  <c r="AF24" i="1"/>
  <c r="AF26" i="1"/>
  <c r="AF30" i="1"/>
  <c r="AF31" i="1"/>
  <c r="AF34" i="1"/>
  <c r="AF35" i="1"/>
  <c r="AF36" i="1"/>
  <c r="AF6" i="1"/>
  <c r="AF10" i="1"/>
  <c r="AF12" i="1"/>
  <c r="AF16" i="1"/>
  <c r="AF18" i="1"/>
  <c r="AF20" i="1"/>
  <c r="AF41" i="1"/>
  <c r="AF43" i="1"/>
  <c r="AF45" i="1"/>
  <c r="AF49" i="1"/>
  <c r="AF51" i="1"/>
  <c r="AF53" i="1"/>
  <c r="AF57" i="1"/>
  <c r="AF59" i="1"/>
  <c r="AF61" i="1"/>
  <c r="AF65" i="1"/>
  <c r="AF67" i="1"/>
  <c r="AF69" i="1"/>
  <c r="AF73" i="1"/>
  <c r="AF75" i="1"/>
  <c r="AF77" i="1"/>
  <c r="AF81" i="1"/>
  <c r="AF83" i="1"/>
  <c r="AF85" i="1"/>
  <c r="AF89" i="1"/>
  <c r="AF91" i="1"/>
  <c r="AF93" i="1"/>
  <c r="AF97" i="1"/>
  <c r="AF99" i="1"/>
  <c r="AF101" i="1"/>
  <c r="AF105" i="1"/>
  <c r="AF107" i="1"/>
  <c r="AF109" i="1"/>
  <c r="AF113" i="1"/>
  <c r="AF115" i="1"/>
  <c r="AF117" i="1"/>
  <c r="AF121" i="1"/>
  <c r="AF123" i="1"/>
  <c r="AF125" i="1"/>
  <c r="AF129" i="1"/>
  <c r="AF131" i="1"/>
  <c r="AF133" i="1"/>
  <c r="AF137" i="1"/>
  <c r="AF139" i="1"/>
  <c r="AF141" i="1"/>
  <c r="AF145" i="1"/>
  <c r="AF147" i="1"/>
  <c r="AF149" i="1"/>
  <c r="AF153" i="1"/>
  <c r="AF155" i="1"/>
  <c r="AF157" i="1"/>
  <c r="AF161" i="1"/>
  <c r="AF163" i="1"/>
  <c r="AF165" i="1"/>
  <c r="AF171" i="1"/>
  <c r="AF177" i="1"/>
  <c r="AF181" i="1"/>
  <c r="AF185" i="1"/>
  <c r="AF187" i="1"/>
  <c r="AF193" i="1"/>
  <c r="AF197" i="1"/>
  <c r="AF201" i="1"/>
  <c r="AF203" i="1"/>
  <c r="AF205" i="1"/>
  <c r="AF209" i="1"/>
  <c r="AF211" i="1"/>
  <c r="AF213" i="1"/>
  <c r="AF219" i="1"/>
  <c r="AF221" i="1"/>
  <c r="AF225" i="1"/>
  <c r="AF227" i="1"/>
  <c r="AF229" i="1"/>
  <c r="AF235" i="1"/>
  <c r="AF241" i="1"/>
  <c r="AF245" i="1"/>
  <c r="AF249" i="1"/>
  <c r="AF251" i="1"/>
  <c r="AF257" i="1"/>
  <c r="AF261" i="1"/>
  <c r="AF265" i="1"/>
  <c r="AF267" i="1"/>
  <c r="AF269" i="1"/>
  <c r="AF273" i="1"/>
  <c r="AF275" i="1"/>
  <c r="AF277" i="1"/>
  <c r="AF283" i="1"/>
  <c r="AF285" i="1"/>
  <c r="AF289" i="1"/>
  <c r="AF291" i="1"/>
  <c r="AF293" i="1"/>
  <c r="AF299" i="1"/>
  <c r="AF305" i="1"/>
  <c r="AF309" i="1"/>
  <c r="AF313" i="1"/>
  <c r="AF315" i="1"/>
  <c r="AF321" i="1"/>
  <c r="AF325" i="1"/>
  <c r="AF329" i="1"/>
  <c r="AF331" i="1"/>
  <c r="AF333" i="1"/>
  <c r="AF337" i="1"/>
  <c r="AF339" i="1"/>
  <c r="AF341" i="1"/>
  <c r="AF347" i="1"/>
  <c r="AF349" i="1"/>
  <c r="AF353" i="1"/>
  <c r="AF355" i="1"/>
  <c r="AF357" i="1"/>
  <c r="AF363" i="1"/>
  <c r="AF369" i="1"/>
  <c r="AF373" i="1"/>
  <c r="AF377" i="1"/>
  <c r="AF379" i="1"/>
  <c r="AF385" i="1"/>
  <c r="AF389" i="1"/>
  <c r="AF393" i="1"/>
  <c r="AF395" i="1"/>
  <c r="AF397" i="1"/>
  <c r="AF401" i="1"/>
  <c r="AF403" i="1"/>
  <c r="AF405" i="1"/>
  <c r="AF411" i="1"/>
  <c r="AF413" i="1"/>
  <c r="AF417" i="1"/>
  <c r="AF419" i="1"/>
  <c r="AF421" i="1"/>
  <c r="AF427" i="1"/>
  <c r="AF433" i="1"/>
  <c r="AF437" i="1"/>
  <c r="AF441" i="1"/>
  <c r="AF443" i="1"/>
  <c r="AF449" i="1"/>
  <c r="AF453" i="1"/>
  <c r="AF457" i="1"/>
  <c r="AF459" i="1"/>
  <c r="AF461" i="1"/>
  <c r="AF465" i="1"/>
  <c r="AF467" i="1"/>
  <c r="AF469" i="1"/>
  <c r="AF475" i="1"/>
  <c r="AF477" i="1"/>
  <c r="AF481" i="1"/>
  <c r="AF483" i="1"/>
  <c r="AF485" i="1"/>
  <c r="AF491" i="1"/>
  <c r="AF497" i="1"/>
  <c r="AF501" i="1"/>
  <c r="AL24" i="1"/>
  <c r="AL25" i="1"/>
  <c r="AL26" i="1"/>
  <c r="AL27" i="1"/>
  <c r="AL28" i="1"/>
  <c r="AL29" i="1"/>
  <c r="AL30" i="1"/>
  <c r="AL31" i="1"/>
  <c r="AL32" i="1"/>
  <c r="AL33" i="1"/>
  <c r="AL34" i="1"/>
  <c r="AL35" i="1"/>
  <c r="AL36" i="1"/>
  <c r="AL37" i="1"/>
  <c r="AL38" i="1"/>
  <c r="AL39" i="1"/>
  <c r="AL40" i="1"/>
  <c r="AL5" i="1"/>
  <c r="AL6" i="1"/>
  <c r="AL7" i="1"/>
  <c r="AL8" i="1"/>
  <c r="AL9" i="1"/>
  <c r="AL10" i="1"/>
  <c r="AL11" i="1"/>
  <c r="AL12" i="1"/>
  <c r="AL13" i="1"/>
  <c r="AL14" i="1"/>
  <c r="AL15" i="1"/>
  <c r="AL16" i="1"/>
  <c r="AL17" i="1"/>
  <c r="AL18" i="1"/>
  <c r="AL19" i="1"/>
  <c r="AL20" i="1"/>
  <c r="AL21" i="1"/>
  <c r="AL22" i="1"/>
  <c r="AL23" i="1"/>
  <c r="AL41" i="1"/>
  <c r="AL42" i="1"/>
  <c r="AL43" i="1"/>
  <c r="AL44" i="1"/>
  <c r="AL45" i="1"/>
  <c r="AL46" i="1"/>
  <c r="AL47" i="1"/>
  <c r="AL48" i="1"/>
  <c r="AL49" i="1"/>
  <c r="AL50" i="1"/>
  <c r="AL51" i="1"/>
  <c r="AL52" i="1"/>
  <c r="AL53" i="1"/>
  <c r="AL54" i="1"/>
  <c r="AL55" i="1"/>
  <c r="AL56" i="1"/>
  <c r="AL57" i="1"/>
  <c r="AL58" i="1"/>
  <c r="AL59" i="1"/>
  <c r="AL60" i="1"/>
  <c r="AL61" i="1"/>
  <c r="AL62" i="1"/>
  <c r="AL63" i="1"/>
  <c r="AL64" i="1"/>
  <c r="AL65" i="1"/>
  <c r="AL66" i="1"/>
  <c r="AL67" i="1"/>
  <c r="AL68" i="1"/>
  <c r="AL69" i="1"/>
  <c r="AL70" i="1"/>
  <c r="AL71" i="1"/>
  <c r="AL72" i="1"/>
  <c r="AL73" i="1"/>
  <c r="AL74" i="1"/>
  <c r="AL75" i="1"/>
  <c r="AL76" i="1"/>
  <c r="AL77" i="1"/>
  <c r="AL78" i="1"/>
  <c r="AL79" i="1"/>
  <c r="AL80" i="1"/>
  <c r="AL81" i="1"/>
  <c r="AL82" i="1"/>
  <c r="AL83" i="1"/>
  <c r="AL84" i="1"/>
  <c r="AL85" i="1"/>
  <c r="AL86" i="1"/>
  <c r="AL87" i="1"/>
  <c r="AL88" i="1"/>
  <c r="AL89" i="1"/>
  <c r="AL90" i="1"/>
  <c r="AL91" i="1"/>
  <c r="AL92" i="1"/>
  <c r="AL93" i="1"/>
  <c r="AL94" i="1"/>
  <c r="AL95" i="1"/>
  <c r="AL96" i="1"/>
  <c r="AL97" i="1"/>
  <c r="AL98" i="1"/>
  <c r="AL99" i="1"/>
  <c r="AL100" i="1"/>
  <c r="AL101" i="1"/>
  <c r="AL102" i="1"/>
  <c r="AL103" i="1"/>
  <c r="AL104" i="1"/>
  <c r="AL105" i="1"/>
  <c r="AL106" i="1"/>
  <c r="AL107" i="1"/>
  <c r="AL108" i="1"/>
  <c r="AL109" i="1"/>
  <c r="AL110" i="1"/>
  <c r="AL111" i="1"/>
  <c r="AL112" i="1"/>
  <c r="AL113" i="1"/>
  <c r="AL114" i="1"/>
  <c r="AL115" i="1"/>
  <c r="AL116" i="1"/>
  <c r="AL117" i="1"/>
  <c r="AL118" i="1"/>
  <c r="AL119" i="1"/>
  <c r="AL120" i="1"/>
  <c r="AL121" i="1"/>
  <c r="AL122" i="1"/>
  <c r="AL123" i="1"/>
  <c r="AL124" i="1"/>
  <c r="AL125" i="1"/>
  <c r="AL126" i="1"/>
  <c r="AL127" i="1"/>
  <c r="AL128" i="1"/>
  <c r="AL129" i="1"/>
  <c r="AL130" i="1"/>
  <c r="AL131" i="1"/>
  <c r="AL132" i="1"/>
  <c r="AL133" i="1"/>
  <c r="AL134" i="1"/>
  <c r="AL135" i="1"/>
  <c r="AL136" i="1"/>
  <c r="AL137" i="1"/>
  <c r="AL138" i="1"/>
  <c r="AL139" i="1"/>
  <c r="AL140" i="1"/>
  <c r="AL141" i="1"/>
  <c r="AL142" i="1"/>
  <c r="AL143" i="1"/>
  <c r="AL144" i="1"/>
  <c r="AL145" i="1"/>
  <c r="AL146" i="1"/>
  <c r="AL147" i="1"/>
  <c r="AL148" i="1"/>
  <c r="AL149" i="1"/>
  <c r="AL150" i="1"/>
  <c r="AL151" i="1"/>
  <c r="AL152" i="1"/>
  <c r="AL153" i="1"/>
  <c r="AL154" i="1"/>
  <c r="AL155" i="1"/>
  <c r="AL156" i="1"/>
  <c r="AL157" i="1"/>
  <c r="AL158" i="1"/>
  <c r="AL159" i="1"/>
  <c r="AL160" i="1"/>
  <c r="AL161" i="1"/>
  <c r="AL162" i="1"/>
  <c r="AL163" i="1"/>
  <c r="AL164" i="1"/>
  <c r="AL165" i="1"/>
  <c r="AL166" i="1"/>
  <c r="AL167" i="1"/>
  <c r="AL168" i="1"/>
  <c r="AL169" i="1"/>
  <c r="AL170" i="1"/>
  <c r="AL171" i="1"/>
  <c r="AL172" i="1"/>
  <c r="AL173" i="1"/>
  <c r="AL174" i="1"/>
  <c r="AL175" i="1"/>
  <c r="AL176" i="1"/>
  <c r="AL177" i="1"/>
  <c r="AL178" i="1"/>
  <c r="AL179" i="1"/>
  <c r="AL180" i="1"/>
  <c r="AL181" i="1"/>
  <c r="AL182" i="1"/>
  <c r="AL183" i="1"/>
  <c r="AL184" i="1"/>
  <c r="AL185" i="1"/>
  <c r="AL186" i="1"/>
  <c r="AL187" i="1"/>
  <c r="AL188" i="1"/>
  <c r="AL189" i="1"/>
  <c r="AL190" i="1"/>
  <c r="AL191" i="1"/>
  <c r="AL192" i="1"/>
  <c r="AL193" i="1"/>
  <c r="AL194" i="1"/>
  <c r="AL195" i="1"/>
  <c r="AL196" i="1"/>
  <c r="AL197" i="1"/>
  <c r="AL198" i="1"/>
  <c r="AL199" i="1"/>
  <c r="AL200" i="1"/>
  <c r="AL201" i="1"/>
  <c r="AL202" i="1"/>
  <c r="AL203" i="1"/>
  <c r="AL204" i="1"/>
  <c r="AL205" i="1"/>
  <c r="AL206" i="1"/>
  <c r="AL207" i="1"/>
  <c r="AL208" i="1"/>
  <c r="AL209" i="1"/>
  <c r="AL210" i="1"/>
  <c r="AL211" i="1"/>
  <c r="AL212" i="1"/>
  <c r="AL213" i="1"/>
  <c r="AL214" i="1"/>
  <c r="AL215" i="1"/>
  <c r="AL216" i="1"/>
  <c r="AL217" i="1"/>
  <c r="AL218" i="1"/>
  <c r="AL219" i="1"/>
  <c r="AL220" i="1"/>
  <c r="AL221" i="1"/>
  <c r="AL222" i="1"/>
  <c r="AL223" i="1"/>
  <c r="AL224" i="1"/>
  <c r="AL225" i="1"/>
  <c r="AL226" i="1"/>
  <c r="AL227" i="1"/>
  <c r="AL228" i="1"/>
  <c r="AL229" i="1"/>
  <c r="AL230" i="1"/>
  <c r="AL231" i="1"/>
  <c r="AL232" i="1"/>
  <c r="AL233" i="1"/>
  <c r="AL234" i="1"/>
  <c r="AL235" i="1"/>
  <c r="AL236" i="1"/>
  <c r="AL237" i="1"/>
  <c r="AL238" i="1"/>
  <c r="AL239" i="1"/>
  <c r="AL240" i="1"/>
  <c r="AL241" i="1"/>
  <c r="AL242" i="1"/>
  <c r="AL243" i="1"/>
  <c r="AL244" i="1"/>
  <c r="AL245" i="1"/>
  <c r="AL246" i="1"/>
  <c r="AL247" i="1"/>
  <c r="AL248" i="1"/>
  <c r="AL249" i="1"/>
  <c r="AL250" i="1"/>
  <c r="AL251" i="1"/>
  <c r="AL252" i="1"/>
  <c r="AL253" i="1"/>
  <c r="AL254" i="1"/>
  <c r="AL255" i="1"/>
  <c r="AL256" i="1"/>
  <c r="AL257" i="1"/>
  <c r="AL258" i="1"/>
  <c r="AL259" i="1"/>
  <c r="AL260" i="1"/>
  <c r="AL261" i="1"/>
  <c r="AL262" i="1"/>
  <c r="AL263" i="1"/>
  <c r="AL264" i="1"/>
  <c r="AL265" i="1"/>
  <c r="AL266" i="1"/>
  <c r="AL267" i="1"/>
  <c r="AL268" i="1"/>
  <c r="AL269" i="1"/>
  <c r="AL270" i="1"/>
  <c r="AL271" i="1"/>
  <c r="AL272" i="1"/>
  <c r="AL273" i="1"/>
  <c r="AL274" i="1"/>
  <c r="AL275" i="1"/>
  <c r="AL276" i="1"/>
  <c r="AL277" i="1"/>
  <c r="AL278" i="1"/>
  <c r="AL279" i="1"/>
  <c r="AL280" i="1"/>
  <c r="AL281" i="1"/>
  <c r="AL282" i="1"/>
  <c r="AL283" i="1"/>
  <c r="AL284" i="1"/>
  <c r="AL285" i="1"/>
  <c r="AL286" i="1"/>
  <c r="AL287" i="1"/>
  <c r="AL288" i="1"/>
  <c r="AL289" i="1"/>
  <c r="AL290" i="1"/>
  <c r="AL291" i="1"/>
  <c r="AL292" i="1"/>
  <c r="AL293" i="1"/>
  <c r="AL294" i="1"/>
  <c r="AL295" i="1"/>
  <c r="AL296" i="1"/>
  <c r="AL297" i="1"/>
  <c r="AL298" i="1"/>
  <c r="AL299" i="1"/>
  <c r="AL300" i="1"/>
  <c r="AL301" i="1"/>
  <c r="AL302" i="1"/>
  <c r="AL303" i="1"/>
  <c r="AL304" i="1"/>
  <c r="AL305" i="1"/>
  <c r="AL306" i="1"/>
  <c r="AL307" i="1"/>
  <c r="AL308" i="1"/>
  <c r="AL309" i="1"/>
  <c r="AL310" i="1"/>
  <c r="AL311" i="1"/>
  <c r="AL312" i="1"/>
  <c r="AL313" i="1"/>
  <c r="AL314" i="1"/>
  <c r="AL315" i="1"/>
  <c r="AL316" i="1"/>
  <c r="AL317" i="1"/>
  <c r="AL318" i="1"/>
  <c r="AL319" i="1"/>
  <c r="AL320" i="1"/>
  <c r="AL321" i="1"/>
  <c r="AL322" i="1"/>
  <c r="AL323" i="1"/>
  <c r="AL324" i="1"/>
  <c r="AL325" i="1"/>
  <c r="AL326" i="1"/>
  <c r="AL327" i="1"/>
  <c r="AL328" i="1"/>
  <c r="AL329" i="1"/>
  <c r="AL330" i="1"/>
  <c r="AL331" i="1"/>
  <c r="AL332" i="1"/>
  <c r="AL333" i="1"/>
  <c r="AL334" i="1"/>
  <c r="AL335" i="1"/>
  <c r="AL336" i="1"/>
  <c r="AL337" i="1"/>
  <c r="AL338" i="1"/>
  <c r="AL339" i="1"/>
  <c r="AL340" i="1"/>
  <c r="AL341" i="1"/>
  <c r="AL342" i="1"/>
  <c r="AL343" i="1"/>
  <c r="AL344" i="1"/>
  <c r="AL345" i="1"/>
  <c r="AL346" i="1"/>
  <c r="AL347" i="1"/>
  <c r="AL348" i="1"/>
  <c r="AL349" i="1"/>
  <c r="AL350" i="1"/>
  <c r="AL351" i="1"/>
  <c r="AL352" i="1"/>
  <c r="AL353" i="1"/>
  <c r="AL354" i="1"/>
  <c r="AL355" i="1"/>
  <c r="AL356" i="1"/>
  <c r="AL357" i="1"/>
  <c r="AL358" i="1"/>
  <c r="AL359" i="1"/>
  <c r="AL360" i="1"/>
  <c r="AL361" i="1"/>
  <c r="AL362" i="1"/>
  <c r="AL363" i="1"/>
  <c r="AL364" i="1"/>
  <c r="AL365" i="1"/>
  <c r="AL366" i="1"/>
  <c r="AL367" i="1"/>
  <c r="AL368" i="1"/>
  <c r="AL369" i="1"/>
  <c r="AL370" i="1"/>
  <c r="AL371" i="1"/>
  <c r="AL372" i="1"/>
  <c r="AL373" i="1"/>
  <c r="AL374" i="1"/>
  <c r="AL375" i="1"/>
  <c r="AL376" i="1"/>
  <c r="AL377" i="1"/>
  <c r="AL378" i="1"/>
  <c r="AL379" i="1"/>
  <c r="AL380" i="1"/>
  <c r="AL381" i="1"/>
  <c r="AL382" i="1"/>
  <c r="AL383" i="1"/>
  <c r="AL384" i="1"/>
  <c r="AL385" i="1"/>
  <c r="AL386" i="1"/>
  <c r="AL387" i="1"/>
  <c r="AL388" i="1"/>
  <c r="AL389" i="1"/>
  <c r="AL390" i="1"/>
  <c r="AL391" i="1"/>
  <c r="AL392" i="1"/>
  <c r="AL393" i="1"/>
  <c r="AL394" i="1"/>
  <c r="AL395" i="1"/>
  <c r="AL396" i="1"/>
  <c r="AL397" i="1"/>
  <c r="AL398" i="1"/>
  <c r="AL399" i="1"/>
  <c r="AL400" i="1"/>
  <c r="AL401" i="1"/>
  <c r="AL402" i="1"/>
  <c r="AL403" i="1"/>
  <c r="AL404" i="1"/>
  <c r="AL405" i="1"/>
  <c r="AL406" i="1"/>
  <c r="AL407" i="1"/>
  <c r="AL408" i="1"/>
  <c r="AL409" i="1"/>
  <c r="AL410" i="1"/>
  <c r="AL411" i="1"/>
  <c r="AL412" i="1"/>
  <c r="AL413" i="1"/>
  <c r="AL414" i="1"/>
  <c r="AL415" i="1"/>
  <c r="AL416" i="1"/>
  <c r="AL417" i="1"/>
  <c r="AL418" i="1"/>
  <c r="AL419" i="1"/>
  <c r="AL420" i="1"/>
  <c r="AL421" i="1"/>
  <c r="AL422" i="1"/>
  <c r="AL423" i="1"/>
  <c r="AL424" i="1"/>
  <c r="AL425" i="1"/>
  <c r="AL426" i="1"/>
  <c r="AL427" i="1"/>
  <c r="AL428" i="1"/>
  <c r="AL429" i="1"/>
  <c r="AL430" i="1"/>
  <c r="AL431" i="1"/>
  <c r="AL432" i="1"/>
  <c r="AL433" i="1"/>
  <c r="AL434" i="1"/>
  <c r="AL435" i="1"/>
  <c r="AL436" i="1"/>
  <c r="AL437" i="1"/>
  <c r="AL438" i="1"/>
  <c r="AL439" i="1"/>
  <c r="AL440" i="1"/>
  <c r="AL441" i="1"/>
  <c r="AL442" i="1"/>
  <c r="AL443" i="1"/>
  <c r="AL444" i="1"/>
  <c r="AL445" i="1"/>
  <c r="AL446" i="1"/>
  <c r="AL447" i="1"/>
  <c r="AL448" i="1"/>
  <c r="AL449" i="1"/>
  <c r="AL450" i="1"/>
  <c r="AL451" i="1"/>
  <c r="AL452" i="1"/>
  <c r="AL453" i="1"/>
  <c r="AL454" i="1"/>
  <c r="AL455" i="1"/>
  <c r="AL456" i="1"/>
  <c r="AL457" i="1"/>
  <c r="AL458" i="1"/>
  <c r="AL459" i="1"/>
  <c r="AL460" i="1"/>
  <c r="AL461" i="1"/>
  <c r="AL462" i="1"/>
  <c r="AL463" i="1"/>
  <c r="AL464" i="1"/>
  <c r="AL465" i="1"/>
  <c r="AL466" i="1"/>
  <c r="AL467" i="1"/>
  <c r="AL468" i="1"/>
  <c r="AL469" i="1"/>
  <c r="AL470" i="1"/>
  <c r="AL471" i="1"/>
  <c r="AL472" i="1"/>
  <c r="AL473" i="1"/>
  <c r="AL474" i="1"/>
  <c r="AL475" i="1"/>
  <c r="AL476" i="1"/>
  <c r="AL477" i="1"/>
  <c r="AL478" i="1"/>
  <c r="AL479" i="1"/>
  <c r="AL480" i="1"/>
  <c r="AL481" i="1"/>
  <c r="AL482" i="1"/>
  <c r="AL483" i="1"/>
  <c r="AL484" i="1"/>
  <c r="AL485" i="1"/>
  <c r="AL486" i="1"/>
  <c r="AL487" i="1"/>
  <c r="AL488" i="1"/>
  <c r="AL489" i="1"/>
  <c r="AL490" i="1"/>
  <c r="AL491" i="1"/>
  <c r="AL492" i="1"/>
  <c r="AL493" i="1"/>
  <c r="AL494" i="1"/>
  <c r="AL495" i="1"/>
  <c r="AL496" i="1"/>
  <c r="AL497" i="1"/>
  <c r="AL498" i="1"/>
  <c r="AL499" i="1"/>
  <c r="AL500" i="1"/>
  <c r="AL501" i="1"/>
  <c r="AL502" i="1"/>
  <c r="AL503" i="1"/>
  <c r="AL504" i="1"/>
  <c r="AM5" i="1"/>
  <c r="AM6" i="1"/>
  <c r="AM7" i="1"/>
  <c r="AM8" i="1"/>
  <c r="AM9" i="1"/>
  <c r="AM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1" i="1"/>
  <c r="AM112" i="1"/>
  <c r="AM113" i="1"/>
  <c r="AM114" i="1"/>
  <c r="AM115" i="1"/>
  <c r="AM116" i="1"/>
  <c r="AM117" i="1"/>
  <c r="AM118" i="1"/>
  <c r="AM119" i="1"/>
  <c r="AM120" i="1"/>
  <c r="AM121" i="1"/>
  <c r="AM122" i="1"/>
  <c r="AM123" i="1"/>
  <c r="AM124" i="1"/>
  <c r="AM125" i="1"/>
  <c r="AM126" i="1"/>
  <c r="AM127" i="1"/>
  <c r="AM128" i="1"/>
  <c r="AM129" i="1"/>
  <c r="AM130" i="1"/>
  <c r="AM131" i="1"/>
  <c r="AM132" i="1"/>
  <c r="AM133" i="1"/>
  <c r="AM134" i="1"/>
  <c r="AM135" i="1"/>
  <c r="AM136" i="1"/>
  <c r="AM137" i="1"/>
  <c r="AM138" i="1"/>
  <c r="AM139" i="1"/>
  <c r="AM140" i="1"/>
  <c r="AM141" i="1"/>
  <c r="AM142" i="1"/>
  <c r="AM143" i="1"/>
  <c r="AM144" i="1"/>
  <c r="AM145" i="1"/>
  <c r="AM146" i="1"/>
  <c r="AM147" i="1"/>
  <c r="AM148" i="1"/>
  <c r="AM149" i="1"/>
  <c r="AM150" i="1"/>
  <c r="AM151" i="1"/>
  <c r="AM152" i="1"/>
  <c r="AM153" i="1"/>
  <c r="AM154" i="1"/>
  <c r="AM155" i="1"/>
  <c r="AM156" i="1"/>
  <c r="AM157" i="1"/>
  <c r="AM158" i="1"/>
  <c r="AM159" i="1"/>
  <c r="AM160" i="1"/>
  <c r="AM161" i="1"/>
  <c r="AM162" i="1"/>
  <c r="AM163" i="1"/>
  <c r="AM164" i="1"/>
  <c r="AM165" i="1"/>
  <c r="AM166" i="1"/>
  <c r="AM167" i="1"/>
  <c r="AM168" i="1"/>
  <c r="AM169" i="1"/>
  <c r="AM170" i="1"/>
  <c r="AM171" i="1"/>
  <c r="AM172" i="1"/>
  <c r="AM173" i="1"/>
  <c r="AM174" i="1"/>
  <c r="AM175" i="1"/>
  <c r="AM176" i="1"/>
  <c r="AM177" i="1"/>
  <c r="AM178" i="1"/>
  <c r="AM179" i="1"/>
  <c r="AM180" i="1"/>
  <c r="AM181" i="1"/>
  <c r="AM182" i="1"/>
  <c r="AM183" i="1"/>
  <c r="AM184" i="1"/>
  <c r="AM185" i="1"/>
  <c r="AM186" i="1"/>
  <c r="AM187" i="1"/>
  <c r="AM188" i="1"/>
  <c r="AM189" i="1"/>
  <c r="AM190" i="1"/>
  <c r="AM191" i="1"/>
  <c r="AM192" i="1"/>
  <c r="AM193" i="1"/>
  <c r="AM194" i="1"/>
  <c r="AM195" i="1"/>
  <c r="AM196" i="1"/>
  <c r="AM197" i="1"/>
  <c r="AM198" i="1"/>
  <c r="AM199" i="1"/>
  <c r="AM200" i="1"/>
  <c r="AM201" i="1"/>
  <c r="AM202" i="1"/>
  <c r="AM203" i="1"/>
  <c r="AM204" i="1"/>
  <c r="AM205" i="1"/>
  <c r="AM206" i="1"/>
  <c r="AM207" i="1"/>
  <c r="AM208" i="1"/>
  <c r="AM209" i="1"/>
  <c r="AM210" i="1"/>
  <c r="AM211" i="1"/>
  <c r="AM212" i="1"/>
  <c r="AM213" i="1"/>
  <c r="AM214" i="1"/>
  <c r="AM215" i="1"/>
  <c r="AM216" i="1"/>
  <c r="AM217" i="1"/>
  <c r="AM218" i="1"/>
  <c r="AM219" i="1"/>
  <c r="AM220" i="1"/>
  <c r="AM221" i="1"/>
  <c r="AM222" i="1"/>
  <c r="AM223" i="1"/>
  <c r="AM224" i="1"/>
  <c r="AM225" i="1"/>
  <c r="AM226" i="1"/>
  <c r="AM227" i="1"/>
  <c r="AM228" i="1"/>
  <c r="AM229" i="1"/>
  <c r="AM230" i="1"/>
  <c r="AM231" i="1"/>
  <c r="AM232" i="1"/>
  <c r="AM233" i="1"/>
  <c r="AM234" i="1"/>
  <c r="AM235" i="1"/>
  <c r="AM236" i="1"/>
  <c r="AM237" i="1"/>
  <c r="AM238" i="1"/>
  <c r="AM239" i="1"/>
  <c r="AM240" i="1"/>
  <c r="AM241" i="1"/>
  <c r="AM242" i="1"/>
  <c r="AM243" i="1"/>
  <c r="AM244" i="1"/>
  <c r="AM245" i="1"/>
  <c r="AM246" i="1"/>
  <c r="AM247" i="1"/>
  <c r="AM248" i="1"/>
  <c r="AM249" i="1"/>
  <c r="AM250" i="1"/>
  <c r="AM251" i="1"/>
  <c r="AM252" i="1"/>
  <c r="AM253" i="1"/>
  <c r="AM254" i="1"/>
  <c r="AM255" i="1"/>
  <c r="AM256" i="1"/>
  <c r="AM257" i="1"/>
  <c r="AM258" i="1"/>
  <c r="AM259" i="1"/>
  <c r="AM260" i="1"/>
  <c r="AM261" i="1"/>
  <c r="AM262" i="1"/>
  <c r="AM263" i="1"/>
  <c r="AM264" i="1"/>
  <c r="AM265" i="1"/>
  <c r="AM266" i="1"/>
  <c r="AM267" i="1"/>
  <c r="AM268" i="1"/>
  <c r="AM269" i="1"/>
  <c r="AM270" i="1"/>
  <c r="AM271" i="1"/>
  <c r="AM272" i="1"/>
  <c r="AM273" i="1"/>
  <c r="AM274" i="1"/>
  <c r="AM275" i="1"/>
  <c r="AM276" i="1"/>
  <c r="AM277" i="1"/>
  <c r="AM278" i="1"/>
  <c r="AM279" i="1"/>
  <c r="AM280" i="1"/>
  <c r="AM281" i="1"/>
  <c r="AM282" i="1"/>
  <c r="AM283" i="1"/>
  <c r="AM284" i="1"/>
  <c r="AM285" i="1"/>
  <c r="AM286" i="1"/>
  <c r="AM287" i="1"/>
  <c r="AM288" i="1"/>
  <c r="AM289" i="1"/>
  <c r="AM290" i="1"/>
  <c r="AM291" i="1"/>
  <c r="AM292" i="1"/>
  <c r="AM293" i="1"/>
  <c r="AM294" i="1"/>
  <c r="AM295" i="1"/>
  <c r="AM296" i="1"/>
  <c r="AM297" i="1"/>
  <c r="AM298" i="1"/>
  <c r="AM299" i="1"/>
  <c r="AM300" i="1"/>
  <c r="AM301" i="1"/>
  <c r="AM302" i="1"/>
  <c r="AM303" i="1"/>
  <c r="AM304" i="1"/>
  <c r="AM305" i="1"/>
  <c r="AM306" i="1"/>
  <c r="AM307" i="1"/>
  <c r="AM308" i="1"/>
  <c r="AM309" i="1"/>
  <c r="AM310" i="1"/>
  <c r="AM311" i="1"/>
  <c r="AM312" i="1"/>
  <c r="AM313" i="1"/>
  <c r="AM314" i="1"/>
  <c r="AM315" i="1"/>
  <c r="AM316" i="1"/>
  <c r="AM317" i="1"/>
  <c r="AM318" i="1"/>
  <c r="AM319" i="1"/>
  <c r="AM320" i="1"/>
  <c r="AM321" i="1"/>
  <c r="AM322" i="1"/>
  <c r="AM323" i="1"/>
  <c r="AM324" i="1"/>
  <c r="AM325" i="1"/>
  <c r="AM326" i="1"/>
  <c r="AM327" i="1"/>
  <c r="AM328" i="1"/>
  <c r="AM329" i="1"/>
  <c r="AM330" i="1"/>
  <c r="AM331" i="1"/>
  <c r="AM332" i="1"/>
  <c r="AM333" i="1"/>
  <c r="AM334" i="1"/>
  <c r="AM335" i="1"/>
  <c r="AM336" i="1"/>
  <c r="AM337" i="1"/>
  <c r="AM338" i="1"/>
  <c r="AM339" i="1"/>
  <c r="AM340" i="1"/>
  <c r="AM341" i="1"/>
  <c r="AM342" i="1"/>
  <c r="AM343" i="1"/>
  <c r="AM344" i="1"/>
  <c r="AM345" i="1"/>
  <c r="AM346" i="1"/>
  <c r="AM347" i="1"/>
  <c r="AM348" i="1"/>
  <c r="AM349" i="1"/>
  <c r="AM350" i="1"/>
  <c r="AM351" i="1"/>
  <c r="AM352" i="1"/>
  <c r="AM353" i="1"/>
  <c r="AM354" i="1"/>
  <c r="AM355" i="1"/>
  <c r="AM356" i="1"/>
  <c r="AM357" i="1"/>
  <c r="AM358" i="1"/>
  <c r="AM359" i="1"/>
  <c r="AM360" i="1"/>
  <c r="AM361" i="1"/>
  <c r="AM362" i="1"/>
  <c r="AM363" i="1"/>
  <c r="AM364" i="1"/>
  <c r="AM365" i="1"/>
  <c r="AM366" i="1"/>
  <c r="AM367" i="1"/>
  <c r="AM368" i="1"/>
  <c r="AM369" i="1"/>
  <c r="AM370" i="1"/>
  <c r="AM371" i="1"/>
  <c r="AM372" i="1"/>
  <c r="AM373" i="1"/>
  <c r="AM374" i="1"/>
  <c r="AM375" i="1"/>
  <c r="AM376" i="1"/>
  <c r="AM377" i="1"/>
  <c r="AM378" i="1"/>
  <c r="AM379" i="1"/>
  <c r="AM380" i="1"/>
  <c r="AM381" i="1"/>
  <c r="AM382" i="1"/>
  <c r="AM383" i="1"/>
  <c r="AM384" i="1"/>
  <c r="AM385" i="1"/>
  <c r="AM386" i="1"/>
  <c r="AM387" i="1"/>
  <c r="AM388" i="1"/>
  <c r="AM389" i="1"/>
  <c r="AM390" i="1"/>
  <c r="AM391" i="1"/>
  <c r="AM392" i="1"/>
  <c r="AM393" i="1"/>
  <c r="AM394" i="1"/>
  <c r="AM395" i="1"/>
  <c r="AM396" i="1"/>
  <c r="AM397" i="1"/>
  <c r="AM398" i="1"/>
  <c r="AM399" i="1"/>
  <c r="AM400" i="1"/>
  <c r="AM401" i="1"/>
  <c r="AM402" i="1"/>
  <c r="AM403" i="1"/>
  <c r="AM404" i="1"/>
  <c r="AM405" i="1"/>
  <c r="AM406" i="1"/>
  <c r="AM407" i="1"/>
  <c r="AM408" i="1"/>
  <c r="AM409" i="1"/>
  <c r="AM410" i="1"/>
  <c r="AM411" i="1"/>
  <c r="AM412" i="1"/>
  <c r="AM413" i="1"/>
  <c r="AM414" i="1"/>
  <c r="AM415" i="1"/>
  <c r="AM416" i="1"/>
  <c r="AM417" i="1"/>
  <c r="AM418" i="1"/>
  <c r="AM419" i="1"/>
  <c r="AM420" i="1"/>
  <c r="AM421" i="1"/>
  <c r="AM422" i="1"/>
  <c r="AM423" i="1"/>
  <c r="AM424" i="1"/>
  <c r="AM425" i="1"/>
  <c r="AM426" i="1"/>
  <c r="AM427" i="1"/>
  <c r="AM428" i="1"/>
  <c r="AM429" i="1"/>
  <c r="AM430" i="1"/>
  <c r="AM431" i="1"/>
  <c r="AM432" i="1"/>
  <c r="AM433" i="1"/>
  <c r="AM434" i="1"/>
  <c r="AM435" i="1"/>
  <c r="AM436" i="1"/>
  <c r="AM437" i="1"/>
  <c r="AM438" i="1"/>
  <c r="AM439" i="1"/>
  <c r="AM440" i="1"/>
  <c r="AM441" i="1"/>
  <c r="AM442" i="1"/>
  <c r="AM443" i="1"/>
  <c r="AM444" i="1"/>
  <c r="AM445" i="1"/>
  <c r="AM446" i="1"/>
  <c r="AM447" i="1"/>
  <c r="AM448" i="1"/>
  <c r="AM449" i="1"/>
  <c r="AM450" i="1"/>
  <c r="AM451" i="1"/>
  <c r="AM452" i="1"/>
  <c r="AM453" i="1"/>
  <c r="AM454" i="1"/>
  <c r="AM455" i="1"/>
  <c r="AM456" i="1"/>
  <c r="AM457" i="1"/>
  <c r="AM458" i="1"/>
  <c r="AM459" i="1"/>
  <c r="AM460" i="1"/>
  <c r="AM461" i="1"/>
  <c r="AM462" i="1"/>
  <c r="AM463" i="1"/>
  <c r="AM464" i="1"/>
  <c r="AM465" i="1"/>
  <c r="AM466" i="1"/>
  <c r="AM467" i="1"/>
  <c r="AM468" i="1"/>
  <c r="AM469" i="1"/>
  <c r="AM470" i="1"/>
  <c r="AM471" i="1"/>
  <c r="AM472" i="1"/>
  <c r="AM473" i="1"/>
  <c r="AM474" i="1"/>
  <c r="AM475" i="1"/>
  <c r="AM476" i="1"/>
  <c r="AM477" i="1"/>
  <c r="AM478" i="1"/>
  <c r="AM479" i="1"/>
  <c r="AM480" i="1"/>
  <c r="AM481" i="1"/>
  <c r="AM482" i="1"/>
  <c r="AM483" i="1"/>
  <c r="AM484" i="1"/>
  <c r="AM485" i="1"/>
  <c r="AM486" i="1"/>
  <c r="AM487" i="1"/>
  <c r="AM488" i="1"/>
  <c r="AM489" i="1"/>
  <c r="AM490" i="1"/>
  <c r="AM491" i="1"/>
  <c r="AM492" i="1"/>
  <c r="AM493" i="1"/>
  <c r="AM494" i="1"/>
  <c r="AM495" i="1"/>
  <c r="AM496" i="1"/>
  <c r="AM497" i="1"/>
  <c r="AM498" i="1"/>
  <c r="AM499" i="1"/>
  <c r="AM500" i="1"/>
  <c r="AM501" i="1"/>
  <c r="AM502" i="1"/>
  <c r="AM503" i="1"/>
  <c r="AM504" i="1"/>
  <c r="AN24" i="1"/>
  <c r="AN26" i="1"/>
  <c r="AN31" i="1"/>
  <c r="AN35" i="1"/>
  <c r="AN36" i="1"/>
  <c r="AN40" i="1"/>
  <c r="AN9" i="1"/>
  <c r="AN10" i="1"/>
  <c r="AN11" i="1"/>
  <c r="AN12" i="1"/>
  <c r="AN13" i="1"/>
  <c r="AN15" i="1"/>
  <c r="AN18" i="1"/>
  <c r="AN20" i="1"/>
  <c r="AN22" i="1"/>
  <c r="AN23" i="1"/>
  <c r="AN29" i="1"/>
  <c r="AN30" i="1"/>
  <c r="AN33" i="1"/>
  <c r="AN34" i="1"/>
  <c r="AN37" i="1"/>
  <c r="AN39" i="1"/>
  <c r="AN43" i="1"/>
  <c r="AN45" i="1"/>
  <c r="AN47" i="1"/>
  <c r="AN48" i="1"/>
  <c r="AN50" i="1"/>
  <c r="AN51" i="1"/>
  <c r="AN52" i="1"/>
  <c r="AN53" i="1"/>
  <c r="AN54" i="1"/>
  <c r="AN56" i="1"/>
  <c r="AN59" i="1"/>
  <c r="AN61" i="1"/>
  <c r="AN63" i="1"/>
  <c r="AN64" i="1"/>
  <c r="AN66" i="1"/>
  <c r="AN67" i="1"/>
  <c r="AN68" i="1"/>
  <c r="AN69" i="1"/>
  <c r="AN70" i="1"/>
  <c r="AN72" i="1"/>
  <c r="AN75" i="1"/>
  <c r="AN77" i="1"/>
  <c r="AN79" i="1"/>
  <c r="AN80" i="1"/>
  <c r="AN82" i="1"/>
  <c r="AN83" i="1"/>
  <c r="AN84" i="1"/>
  <c r="AN85" i="1"/>
  <c r="AN86" i="1"/>
  <c r="AN88" i="1"/>
  <c r="AN91" i="1"/>
  <c r="AN93" i="1"/>
  <c r="AN95" i="1"/>
  <c r="AN96" i="1"/>
  <c r="AN98" i="1"/>
  <c r="AN99" i="1"/>
  <c r="AN100" i="1"/>
  <c r="AN101" i="1"/>
  <c r="AN102" i="1"/>
  <c r="AN104" i="1"/>
  <c r="AN107" i="1"/>
  <c r="AN109" i="1"/>
  <c r="AN111" i="1"/>
  <c r="AN112" i="1"/>
  <c r="AN114" i="1"/>
  <c r="AN115" i="1"/>
  <c r="AN116" i="1"/>
  <c r="AN117" i="1"/>
  <c r="AN118" i="1"/>
  <c r="AN120" i="1"/>
  <c r="AN123" i="1"/>
  <c r="AN125" i="1"/>
  <c r="AN127" i="1"/>
  <c r="AN128" i="1"/>
  <c r="AN130" i="1"/>
  <c r="AN131" i="1"/>
  <c r="AN132" i="1"/>
  <c r="AN133" i="1"/>
  <c r="AN134" i="1"/>
  <c r="AN136" i="1"/>
  <c r="AN139" i="1"/>
  <c r="AN141" i="1"/>
  <c r="AN143" i="1"/>
  <c r="AN144" i="1"/>
  <c r="AN146" i="1"/>
  <c r="AN147" i="1"/>
  <c r="AN148" i="1"/>
  <c r="AN149" i="1"/>
  <c r="AN150" i="1"/>
  <c r="AN152" i="1"/>
  <c r="AN155" i="1"/>
  <c r="AN157" i="1"/>
  <c r="AN159" i="1"/>
  <c r="AN160" i="1"/>
  <c r="AN162" i="1"/>
  <c r="AN163" i="1"/>
  <c r="AN164" i="1"/>
  <c r="AN166" i="1"/>
  <c r="AN167" i="1"/>
  <c r="AN168" i="1"/>
  <c r="AN170" i="1"/>
  <c r="AN171" i="1"/>
  <c r="AN172" i="1"/>
  <c r="AN173" i="1"/>
  <c r="AN174" i="1"/>
  <c r="AN175" i="1"/>
  <c r="AN178" i="1"/>
  <c r="AN180" i="1"/>
  <c r="AN181" i="1"/>
  <c r="AN182" i="1"/>
  <c r="AN184" i="1"/>
  <c r="AN187" i="1"/>
  <c r="AN189" i="1"/>
  <c r="AN190" i="1"/>
  <c r="AN191" i="1"/>
  <c r="AN194" i="1"/>
  <c r="AN196" i="1"/>
  <c r="AN197" i="1"/>
  <c r="AN198" i="1"/>
  <c r="AN200" i="1"/>
  <c r="AN203" i="1"/>
  <c r="AN205" i="1"/>
  <c r="AN207" i="1"/>
  <c r="AN208" i="1"/>
  <c r="AN210" i="1"/>
  <c r="AN211" i="1"/>
  <c r="AN212" i="1"/>
  <c r="AN214" i="1"/>
  <c r="AN215" i="1"/>
  <c r="AN216" i="1"/>
  <c r="AN218" i="1"/>
  <c r="AN219" i="1"/>
  <c r="AN220" i="1"/>
  <c r="AN221" i="1"/>
  <c r="AN223" i="1"/>
  <c r="AN224" i="1"/>
  <c r="AN226" i="1"/>
  <c r="AN227" i="1"/>
  <c r="AN228" i="1"/>
  <c r="AN230" i="1"/>
  <c r="AN231" i="1"/>
  <c r="AN232" i="1"/>
  <c r="AN234" i="1"/>
  <c r="AN235" i="1"/>
  <c r="AN236" i="1"/>
  <c r="AN237" i="1"/>
  <c r="AN238" i="1"/>
  <c r="AN239" i="1"/>
  <c r="AN242" i="1"/>
  <c r="AN244" i="1"/>
  <c r="AN245" i="1"/>
  <c r="AN246" i="1"/>
  <c r="AN248" i="1"/>
  <c r="AN251" i="1"/>
  <c r="AN253" i="1"/>
  <c r="AN254" i="1"/>
  <c r="AN255" i="1"/>
  <c r="AN258" i="1"/>
  <c r="AN260" i="1"/>
  <c r="AN261" i="1"/>
  <c r="AN262" i="1"/>
  <c r="AN264" i="1"/>
  <c r="AN267" i="1"/>
  <c r="AN269" i="1"/>
  <c r="AN271" i="1"/>
  <c r="AN272" i="1"/>
  <c r="AN274" i="1"/>
  <c r="AN275" i="1"/>
  <c r="AN276" i="1"/>
  <c r="AN278" i="1"/>
  <c r="AN279" i="1"/>
  <c r="AN280" i="1"/>
  <c r="AN282" i="1"/>
  <c r="AN283" i="1"/>
  <c r="AN284" i="1"/>
  <c r="AN285" i="1"/>
  <c r="AN287" i="1"/>
  <c r="AN288" i="1"/>
  <c r="AN290" i="1"/>
  <c r="AN291" i="1"/>
  <c r="AN292" i="1"/>
  <c r="AN294" i="1"/>
  <c r="AN295" i="1"/>
  <c r="AN296" i="1"/>
  <c r="AN298" i="1"/>
  <c r="AN299" i="1"/>
  <c r="AN300" i="1"/>
  <c r="AN301" i="1"/>
  <c r="AN302" i="1"/>
  <c r="AN303" i="1"/>
  <c r="AN306" i="1"/>
  <c r="AN308" i="1"/>
  <c r="AN309" i="1"/>
  <c r="AN310" i="1"/>
  <c r="AN312" i="1"/>
  <c r="AN315" i="1"/>
  <c r="AN317" i="1"/>
  <c r="AN318" i="1"/>
  <c r="AN319" i="1"/>
  <c r="AN322" i="1"/>
  <c r="AN324" i="1"/>
  <c r="AN325" i="1"/>
  <c r="AN326" i="1"/>
  <c r="AN328" i="1"/>
  <c r="AN331" i="1"/>
  <c r="AN333" i="1"/>
  <c r="AN335" i="1"/>
  <c r="AN336" i="1"/>
  <c r="AN338" i="1"/>
  <c r="AN339" i="1"/>
  <c r="AN340" i="1"/>
  <c r="AN342" i="1"/>
  <c r="AN343" i="1"/>
  <c r="AN344" i="1"/>
  <c r="AN346" i="1"/>
  <c r="AN347" i="1"/>
  <c r="AN348" i="1"/>
  <c r="AN349" i="1"/>
  <c r="AN351" i="1"/>
  <c r="AN352" i="1"/>
  <c r="AN354" i="1"/>
  <c r="AN355" i="1"/>
  <c r="AN356" i="1"/>
  <c r="AN358" i="1"/>
  <c r="AN359" i="1"/>
  <c r="AN360" i="1"/>
  <c r="AN362" i="1"/>
  <c r="AN363" i="1"/>
  <c r="AN364" i="1"/>
  <c r="AN365" i="1"/>
  <c r="AN366" i="1"/>
  <c r="AN367" i="1"/>
  <c r="AN370" i="1"/>
  <c r="AN372" i="1"/>
  <c r="AN373" i="1"/>
  <c r="AN374" i="1"/>
  <c r="AN376" i="1"/>
  <c r="AN379" i="1"/>
  <c r="AN381" i="1"/>
  <c r="AN382" i="1"/>
  <c r="AN383" i="1"/>
  <c r="AN386" i="1"/>
  <c r="AN388" i="1"/>
  <c r="AN389" i="1"/>
  <c r="AN390" i="1"/>
  <c r="AN392" i="1"/>
  <c r="AN395" i="1"/>
  <c r="AN397" i="1"/>
  <c r="AN399" i="1"/>
  <c r="AN400" i="1"/>
  <c r="AN402" i="1"/>
  <c r="AN403" i="1"/>
  <c r="AN404" i="1"/>
  <c r="AN406" i="1"/>
  <c r="AN407" i="1"/>
  <c r="AN408" i="1"/>
  <c r="AN410" i="1"/>
  <c r="AN411" i="1"/>
  <c r="AN412" i="1"/>
  <c r="AN413" i="1"/>
  <c r="AN415" i="1"/>
  <c r="AN416" i="1"/>
  <c r="AN418" i="1"/>
  <c r="AN419" i="1"/>
  <c r="AN420" i="1"/>
  <c r="AN422" i="1"/>
  <c r="AN423" i="1"/>
  <c r="AN424" i="1"/>
  <c r="AN426" i="1"/>
  <c r="AN427" i="1"/>
  <c r="AN428" i="1"/>
  <c r="AN429" i="1"/>
  <c r="AN430" i="1"/>
  <c r="AN431" i="1"/>
  <c r="AN434" i="1"/>
  <c r="AN436" i="1"/>
  <c r="AN437" i="1"/>
  <c r="AN438" i="1"/>
  <c r="AN440" i="1"/>
  <c r="AN443" i="1"/>
  <c r="AN445" i="1"/>
  <c r="AN446" i="1"/>
  <c r="AN447" i="1"/>
  <c r="AN450" i="1"/>
  <c r="AN452" i="1"/>
  <c r="AN453" i="1"/>
  <c r="AN454" i="1"/>
  <c r="AN456" i="1"/>
  <c r="AN459" i="1"/>
  <c r="AN461" i="1"/>
  <c r="AN463" i="1"/>
  <c r="AN464" i="1"/>
  <c r="AN466" i="1"/>
  <c r="AN467" i="1"/>
  <c r="AN468" i="1"/>
  <c r="AN470" i="1"/>
  <c r="AN471" i="1"/>
  <c r="AN472" i="1"/>
  <c r="AN474" i="1"/>
  <c r="AN475" i="1"/>
  <c r="AN476" i="1"/>
  <c r="AN477" i="1"/>
  <c r="AN479" i="1"/>
  <c r="AN480" i="1"/>
  <c r="AN482" i="1"/>
  <c r="AN483" i="1"/>
  <c r="AN484" i="1"/>
  <c r="AN486" i="1"/>
  <c r="AN487" i="1"/>
  <c r="AN488" i="1"/>
  <c r="AN490" i="1"/>
  <c r="AN491" i="1"/>
  <c r="AN492" i="1"/>
  <c r="AN493" i="1"/>
  <c r="AN494" i="1"/>
  <c r="AN495" i="1"/>
  <c r="AN498" i="1"/>
  <c r="AN500" i="1"/>
  <c r="AN501" i="1"/>
  <c r="AN502" i="1"/>
  <c r="AN504" i="1"/>
  <c r="B3" i="1"/>
  <c r="C3" i="1"/>
  <c r="M3" i="1"/>
  <c r="P3" i="1"/>
  <c r="Q3" i="1"/>
  <c r="R3" i="1"/>
  <c r="S3" i="1"/>
  <c r="T3" i="1"/>
  <c r="U3" i="1"/>
  <c r="V3" i="1"/>
  <c r="W3" i="1"/>
  <c r="X3" i="1"/>
  <c r="Y3" i="1"/>
  <c r="Z3" i="1"/>
  <c r="AA3" i="1"/>
  <c r="AB3" i="1"/>
  <c r="V31" i="12"/>
  <c r="E43" i="11"/>
  <c r="C33" i="18"/>
  <c r="C42" i="11"/>
  <c r="C38" i="18"/>
  <c r="M45" i="12"/>
  <c r="R40" i="12"/>
  <c r="U40" i="12"/>
  <c r="X40" i="12"/>
  <c r="R47" i="12"/>
  <c r="U47" i="12"/>
  <c r="X47" i="12"/>
  <c r="R54" i="12"/>
  <c r="U54" i="12"/>
  <c r="X54" i="12"/>
  <c r="R61" i="12"/>
  <c r="U61" i="12"/>
  <c r="X61" i="12"/>
  <c r="R39" i="12"/>
  <c r="U39" i="12"/>
  <c r="X39" i="12"/>
  <c r="U53" i="12"/>
  <c r="X53" i="12"/>
  <c r="R60" i="12"/>
  <c r="X60" i="12"/>
  <c r="L115" i="12"/>
  <c r="L121" i="12"/>
  <c r="M46" i="12"/>
  <c r="R12" i="12"/>
  <c r="U12" i="12"/>
  <c r="R19" i="12"/>
  <c r="X19" i="12"/>
  <c r="R26" i="12"/>
  <c r="X26" i="12"/>
  <c r="B33" i="12"/>
  <c r="E33" i="12"/>
  <c r="B41" i="12"/>
  <c r="E41" i="12"/>
  <c r="H41" i="12"/>
  <c r="E48" i="12"/>
  <c r="H48" i="12"/>
  <c r="B55" i="12"/>
  <c r="H55" i="12"/>
  <c r="B62" i="12"/>
  <c r="E62" i="12"/>
  <c r="L122" i="12"/>
  <c r="M52" i="12"/>
  <c r="X46" i="12"/>
  <c r="R46" i="12"/>
  <c r="R42" i="12"/>
  <c r="U42" i="12"/>
  <c r="X42" i="12"/>
  <c r="R49" i="12"/>
  <c r="U49" i="12"/>
  <c r="X49" i="12"/>
  <c r="R56" i="12"/>
  <c r="U56" i="12"/>
  <c r="X56" i="12"/>
  <c r="R63" i="12"/>
  <c r="U63" i="12"/>
  <c r="X63" i="12"/>
  <c r="R41" i="12"/>
  <c r="U41" i="12"/>
  <c r="X41" i="12"/>
  <c r="R48" i="12"/>
  <c r="U48" i="12"/>
  <c r="X48" i="12"/>
  <c r="R62" i="12"/>
  <c r="U62" i="12"/>
  <c r="X62" i="12"/>
  <c r="L117" i="12"/>
  <c r="L123" i="12"/>
  <c r="L129" i="12"/>
  <c r="R38" i="12"/>
  <c r="U38" i="12"/>
  <c r="X38" i="12"/>
  <c r="R59" i="12"/>
  <c r="U59" i="12"/>
  <c r="X59" i="12"/>
  <c r="U33" i="12"/>
  <c r="H26" i="12"/>
  <c r="U19" i="12"/>
  <c r="R20" i="12"/>
  <c r="U20" i="12"/>
  <c r="X20" i="12"/>
  <c r="R11" i="12"/>
  <c r="U11" i="12"/>
  <c r="X11" i="12"/>
  <c r="R18" i="12"/>
  <c r="U18" i="12"/>
  <c r="X18" i="12"/>
  <c r="Y63" i="12"/>
  <c r="Y61" i="12"/>
  <c r="S63" i="12"/>
  <c r="S61" i="12"/>
  <c r="V56" i="12"/>
  <c r="V54" i="12"/>
  <c r="Y49" i="12"/>
  <c r="Y47" i="12"/>
  <c r="S49" i="12"/>
  <c r="S47" i="12"/>
  <c r="V42" i="12"/>
  <c r="V40" i="12"/>
  <c r="V34" i="12"/>
  <c r="V32" i="12"/>
  <c r="Y27" i="12"/>
  <c r="Y25" i="12"/>
  <c r="S27" i="12"/>
  <c r="S25" i="12"/>
  <c r="V20" i="12"/>
  <c r="V18" i="12"/>
  <c r="Y13" i="12"/>
  <c r="Y11" i="12"/>
  <c r="S13" i="12"/>
  <c r="S11" i="12"/>
  <c r="I63" i="12"/>
  <c r="I61" i="12"/>
  <c r="C63" i="12"/>
  <c r="C61" i="12"/>
  <c r="F56" i="12"/>
  <c r="F54" i="12"/>
  <c r="I49" i="12"/>
  <c r="I47" i="12"/>
  <c r="C49" i="12"/>
  <c r="C47" i="12"/>
  <c r="C42" i="12"/>
  <c r="C40" i="12"/>
  <c r="F34" i="12"/>
  <c r="F32" i="12"/>
  <c r="C27" i="12"/>
  <c r="C25" i="12"/>
  <c r="F20" i="12"/>
  <c r="F18" i="12"/>
  <c r="I13" i="12"/>
  <c r="I11" i="12"/>
  <c r="C13" i="12"/>
  <c r="C11" i="12"/>
  <c r="AN8" i="11"/>
  <c r="AP8" i="11"/>
  <c r="AN9" i="11"/>
  <c r="AP9" i="11"/>
  <c r="AN10" i="11"/>
  <c r="AP10" i="11"/>
  <c r="AN11" i="11"/>
  <c r="AP11" i="11"/>
  <c r="AN12" i="11"/>
  <c r="AP12" i="11"/>
  <c r="AF334" i="3"/>
  <c r="AF338" i="3"/>
  <c r="AF342" i="3"/>
  <c r="AF346" i="3"/>
  <c r="AF350" i="3"/>
  <c r="AF354" i="3"/>
  <c r="AF358" i="3"/>
  <c r="AF362" i="3"/>
  <c r="AF366" i="3"/>
  <c r="AF370" i="3"/>
  <c r="AF374" i="3"/>
  <c r="AF378" i="3"/>
  <c r="AF382" i="3"/>
  <c r="AF386" i="3"/>
  <c r="AF390" i="3"/>
  <c r="AF394" i="3"/>
  <c r="AF398" i="3"/>
  <c r="AF402" i="3"/>
  <c r="AF406" i="3"/>
  <c r="AF410" i="3"/>
  <c r="AF414" i="3"/>
  <c r="AF418" i="3"/>
  <c r="AF422" i="3"/>
  <c r="AF426" i="3"/>
  <c r="AF430" i="3"/>
  <c r="AF434" i="3"/>
  <c r="AF438" i="3"/>
  <c r="AF442" i="3"/>
  <c r="AF446" i="3"/>
  <c r="AF450" i="3"/>
  <c r="AF454" i="3"/>
  <c r="AF458" i="3"/>
  <c r="AF462" i="3"/>
  <c r="AF466" i="3"/>
  <c r="AF470" i="3"/>
  <c r="AF474" i="3"/>
  <c r="AF478" i="3"/>
  <c r="AF482" i="3"/>
  <c r="AF486" i="3"/>
  <c r="AF490" i="3"/>
  <c r="AF494" i="3"/>
  <c r="AF498" i="3"/>
  <c r="AF502" i="3"/>
  <c r="AN6" i="4"/>
  <c r="AF12" i="4"/>
  <c r="AF20" i="4"/>
  <c r="AF28" i="4"/>
  <c r="AF32" i="4"/>
  <c r="AF36" i="4"/>
  <c r="AF40" i="4"/>
  <c r="AF44" i="4"/>
  <c r="AF48" i="4"/>
  <c r="AF52" i="4"/>
  <c r="AF56" i="4"/>
  <c r="AF60" i="4"/>
  <c r="AF64" i="4"/>
  <c r="AF402" i="4"/>
  <c r="AF406" i="4"/>
  <c r="AF410" i="4"/>
  <c r="AF414" i="4"/>
  <c r="AF418" i="4"/>
  <c r="AF422" i="4"/>
  <c r="AF426" i="4"/>
  <c r="AF430" i="4"/>
  <c r="AF434" i="4"/>
  <c r="AF438" i="4"/>
  <c r="AF442" i="4"/>
  <c r="AF446" i="4"/>
  <c r="AF450" i="4"/>
  <c r="AF454" i="4"/>
  <c r="AF458" i="4"/>
  <c r="AF462" i="4"/>
  <c r="AF466" i="4"/>
  <c r="AF470" i="4"/>
  <c r="AF474" i="4"/>
  <c r="AF478" i="4"/>
  <c r="AF482" i="4"/>
  <c r="AF486" i="4"/>
  <c r="AF490" i="4"/>
  <c r="AF494" i="4"/>
  <c r="AF498" i="4"/>
  <c r="AF502" i="4"/>
  <c r="AN6" i="5"/>
  <c r="AE2" i="5"/>
  <c r="AF8" i="5"/>
  <c r="AF12" i="5"/>
  <c r="AF16" i="5"/>
  <c r="AF20" i="5"/>
  <c r="AF24" i="5"/>
  <c r="AF28" i="5"/>
  <c r="AF32" i="5"/>
  <c r="AF36" i="5"/>
  <c r="AF40" i="5"/>
  <c r="AF44" i="5"/>
  <c r="AF48" i="5"/>
  <c r="AF52" i="5"/>
  <c r="AF56" i="5"/>
  <c r="AF60" i="5"/>
  <c r="AF64" i="5"/>
  <c r="AF68" i="5"/>
  <c r="AF72" i="5"/>
  <c r="AF76" i="5"/>
  <c r="AF80" i="5"/>
  <c r="AF84" i="5"/>
  <c r="AF88" i="5"/>
  <c r="AF92" i="5"/>
  <c r="AF96" i="5"/>
  <c r="AF100" i="5"/>
  <c r="AF104" i="5"/>
  <c r="AF108" i="5"/>
  <c r="AF112" i="5"/>
  <c r="AF116" i="5"/>
  <c r="B13" i="11"/>
  <c r="C8" i="11"/>
  <c r="C81" i="11" s="1"/>
  <c r="E8" i="11"/>
  <c r="E78" i="11" s="1"/>
  <c r="C13" i="11"/>
  <c r="C79" i="11" s="1"/>
  <c r="E13" i="11"/>
  <c r="E40" i="11" s="1"/>
  <c r="C45" i="11"/>
  <c r="E45" i="11"/>
  <c r="B14" i="11"/>
  <c r="D14" i="11"/>
  <c r="D65" i="11" s="1"/>
  <c r="F14" i="11"/>
  <c r="B46" i="11"/>
  <c r="D46" i="11"/>
  <c r="F46" i="11"/>
  <c r="B15" i="11"/>
  <c r="D15" i="11"/>
  <c r="F15" i="11"/>
  <c r="F66" i="11" s="1"/>
  <c r="B47" i="11"/>
  <c r="D47" i="11"/>
  <c r="F47" i="11"/>
  <c r="B16" i="11"/>
  <c r="D16" i="11"/>
  <c r="F16" i="11"/>
  <c r="F67" i="11" s="1"/>
  <c r="B48" i="11"/>
  <c r="D48" i="11"/>
  <c r="F48" i="11"/>
  <c r="B17" i="11"/>
  <c r="D17" i="11"/>
  <c r="F17" i="11"/>
  <c r="F68" i="11" s="1"/>
  <c r="B49" i="11"/>
  <c r="D49" i="11"/>
  <c r="F49" i="11"/>
  <c r="B18" i="11"/>
  <c r="D18" i="11"/>
  <c r="F18" i="11"/>
  <c r="F69" i="11" s="1"/>
  <c r="B50" i="11"/>
  <c r="D50" i="11"/>
  <c r="F50" i="11"/>
  <c r="B19" i="11"/>
  <c r="B70" i="11" s="1"/>
  <c r="D19" i="11"/>
  <c r="D70" i="11" s="1"/>
  <c r="F19" i="11"/>
  <c r="F70" i="11" s="1"/>
  <c r="B51" i="11"/>
  <c r="D51" i="11"/>
  <c r="F51" i="11"/>
  <c r="B20" i="11"/>
  <c r="D20" i="11"/>
  <c r="D71" i="11" s="1"/>
  <c r="F20" i="11"/>
  <c r="F71" i="11" s="1"/>
  <c r="B52" i="11"/>
  <c r="D52" i="11"/>
  <c r="F52" i="11"/>
  <c r="B21" i="11"/>
  <c r="B72" i="11" s="1"/>
  <c r="D21" i="11"/>
  <c r="F21" i="11"/>
  <c r="F72" i="11" s="1"/>
  <c r="B53" i="11"/>
  <c r="D53" i="11"/>
  <c r="F53" i="11"/>
  <c r="B22" i="11"/>
  <c r="B73" i="11" s="1"/>
  <c r="D22" i="11"/>
  <c r="D73" i="11" s="1"/>
  <c r="F22" i="11"/>
  <c r="F73" i="11" s="1"/>
  <c r="B54" i="11"/>
  <c r="D54" i="11"/>
  <c r="F54" i="11"/>
  <c r="B23" i="11"/>
  <c r="D23" i="11"/>
  <c r="D74" i="11" s="1"/>
  <c r="F23" i="11"/>
  <c r="F74" i="11" s="1"/>
  <c r="B55" i="11"/>
  <c r="D55" i="11"/>
  <c r="F55" i="11"/>
  <c r="B24" i="11"/>
  <c r="B75" i="11" s="1"/>
  <c r="D24" i="11"/>
  <c r="D75" i="11" s="1"/>
  <c r="F24" i="11"/>
  <c r="F75" i="11" s="1"/>
  <c r="B56" i="11"/>
  <c r="D56" i="11"/>
  <c r="F56" i="11"/>
  <c r="B25" i="11"/>
  <c r="B76" i="11" s="1"/>
  <c r="D25" i="11"/>
  <c r="D76" i="11" s="1"/>
  <c r="F25" i="11"/>
  <c r="F76" i="11" s="1"/>
  <c r="B57" i="11"/>
  <c r="D57" i="11"/>
  <c r="F57" i="11"/>
  <c r="AO10" i="18"/>
  <c r="AQ10" i="18"/>
  <c r="AO8" i="18"/>
  <c r="AQ8" i="18"/>
  <c r="AP8" i="18"/>
  <c r="D14" i="18"/>
  <c r="D65" i="18" s="1"/>
  <c r="B14" i="18"/>
  <c r="B65" i="18" s="1"/>
  <c r="E46" i="18"/>
  <c r="C46" i="18"/>
  <c r="F15" i="18"/>
  <c r="F66" i="18" s="1"/>
  <c r="D15" i="18"/>
  <c r="D66" i="18" s="1"/>
  <c r="B15" i="18"/>
  <c r="B66" i="18" s="1"/>
  <c r="E47" i="18"/>
  <c r="C47" i="18"/>
  <c r="F16" i="18"/>
  <c r="D16" i="18"/>
  <c r="D67" i="18" s="1"/>
  <c r="B16" i="18"/>
  <c r="B67" i="18" s="1"/>
  <c r="E48" i="18"/>
  <c r="C48" i="18"/>
  <c r="F17" i="18"/>
  <c r="F68" i="18" s="1"/>
  <c r="D17" i="18"/>
  <c r="D68" i="18" s="1"/>
  <c r="B17" i="18"/>
  <c r="B68" i="18" s="1"/>
  <c r="E49" i="18"/>
  <c r="C49" i="18"/>
  <c r="F18" i="18"/>
  <c r="F69" i="18" s="1"/>
  <c r="D18" i="18"/>
  <c r="D69" i="18" s="1"/>
  <c r="E50" i="18"/>
  <c r="C50" i="18"/>
  <c r="F19" i="18"/>
  <c r="F70" i="18" s="1"/>
  <c r="D19" i="18"/>
  <c r="B19" i="18"/>
  <c r="B70" i="18" s="1"/>
  <c r="E51" i="18"/>
  <c r="C51" i="18"/>
  <c r="F20" i="18"/>
  <c r="F71" i="18" s="1"/>
  <c r="D20" i="18"/>
  <c r="B20" i="18"/>
  <c r="E52" i="18"/>
  <c r="C52" i="18"/>
  <c r="F21" i="18"/>
  <c r="F72" i="18" s="1"/>
  <c r="D21" i="18"/>
  <c r="B21" i="18"/>
  <c r="B72" i="18" s="1"/>
  <c r="E53" i="18"/>
  <c r="C53" i="18"/>
  <c r="F22" i="18"/>
  <c r="F73" i="18" s="1"/>
  <c r="D22" i="18"/>
  <c r="D73" i="18" s="1"/>
  <c r="B22" i="18"/>
  <c r="B73" i="18" s="1"/>
  <c r="E54" i="18"/>
  <c r="C54" i="18"/>
  <c r="F23" i="18"/>
  <c r="F74" i="18" s="1"/>
  <c r="D23" i="18"/>
  <c r="D74" i="18" s="1"/>
  <c r="D40" i="18"/>
  <c r="B23" i="18"/>
  <c r="B74" i="18" s="1"/>
  <c r="E55" i="18"/>
  <c r="C55" i="18"/>
  <c r="F24" i="18"/>
  <c r="F75" i="18" s="1"/>
  <c r="D24" i="18"/>
  <c r="D75" i="18" s="1"/>
  <c r="B24" i="18"/>
  <c r="B75" i="18" s="1"/>
  <c r="E56" i="18"/>
  <c r="C56" i="18"/>
  <c r="F25" i="18"/>
  <c r="F76" i="18" s="1"/>
  <c r="D25" i="18"/>
  <c r="D76" i="18" s="1"/>
  <c r="B25" i="18"/>
  <c r="B76" i="18" s="1"/>
  <c r="E57" i="18"/>
  <c r="C57" i="18"/>
  <c r="F8" i="18"/>
  <c r="F77" i="18" s="1"/>
  <c r="D8" i="18"/>
  <c r="D77" i="18" s="1"/>
  <c r="F42" i="10"/>
  <c r="F45" i="10" s="1"/>
  <c r="H12" i="10"/>
  <c r="H88" i="10" s="1"/>
  <c r="G8" i="10"/>
  <c r="G81" i="10" s="1"/>
  <c r="E8" i="10"/>
  <c r="H42" i="10"/>
  <c r="D42" i="10"/>
  <c r="D45" i="10" s="1"/>
  <c r="H10" i="10"/>
  <c r="H63" i="10" s="1"/>
  <c r="F10" i="10"/>
  <c r="F89" i="10" s="1"/>
  <c r="D10" i="10"/>
  <c r="D33" i="10" s="1"/>
  <c r="H17" i="10"/>
  <c r="H20" i="10" s="1"/>
  <c r="F17" i="10"/>
  <c r="P45" i="10" s="1"/>
  <c r="D17" i="10"/>
  <c r="D20" i="10" s="1"/>
  <c r="F22" i="10"/>
  <c r="F25" i="10" s="1"/>
  <c r="D22" i="10"/>
  <c r="D25" i="10" s="1"/>
  <c r="D41" i="11"/>
  <c r="D37" i="11"/>
  <c r="D72" i="11"/>
  <c r="D35" i="11"/>
  <c r="D33" i="11"/>
  <c r="D31" i="11"/>
  <c r="D66" i="11"/>
  <c r="E82" i="11"/>
  <c r="E29" i="11"/>
  <c r="D42" i="11"/>
  <c r="D34" i="11"/>
  <c r="F38" i="11"/>
  <c r="B74" i="11"/>
  <c r="B37" i="11"/>
  <c r="B33" i="11"/>
  <c r="B65" i="11"/>
  <c r="C80" i="11"/>
  <c r="C29" i="11"/>
  <c r="B64" i="11"/>
  <c r="D32" i="11"/>
  <c r="F37" i="11"/>
  <c r="M119" i="12"/>
  <c r="M49" i="12"/>
  <c r="F65" i="11"/>
  <c r="F35" i="11"/>
  <c r="G50" i="10"/>
  <c r="E30" i="11"/>
  <c r="E42" i="11"/>
  <c r="E39" i="11"/>
  <c r="E38" i="11"/>
  <c r="E36" i="11"/>
  <c r="E34" i="11"/>
  <c r="E32" i="11"/>
  <c r="AL2" i="4"/>
  <c r="AF13" i="4"/>
  <c r="AF21" i="4"/>
  <c r="AF29" i="4"/>
  <c r="AF37" i="4"/>
  <c r="AF45" i="4"/>
  <c r="AF53" i="4"/>
  <c r="AF61" i="4"/>
  <c r="AF68" i="4"/>
  <c r="AF72" i="4"/>
  <c r="M125" i="12"/>
  <c r="AN8" i="4"/>
  <c r="AF8" i="4"/>
  <c r="AN16" i="4"/>
  <c r="AF16" i="4"/>
  <c r="AN24" i="4"/>
  <c r="AF24" i="4"/>
  <c r="D39" i="11"/>
  <c r="AF8" i="3"/>
  <c r="AF12" i="3"/>
  <c r="AF6" i="3"/>
  <c r="I29" i="12"/>
  <c r="F22" i="12"/>
  <c r="AF18" i="2"/>
  <c r="AF7" i="2"/>
  <c r="AF11" i="2"/>
  <c r="AF15" i="2"/>
  <c r="AF19" i="2"/>
  <c r="M113" i="12"/>
  <c r="AE2" i="2"/>
  <c r="E60" i="10"/>
  <c r="C35" i="11"/>
  <c r="C41" i="11"/>
  <c r="C27" i="11"/>
  <c r="C32" i="11"/>
  <c r="C36" i="11"/>
  <c r="C39" i="11"/>
  <c r="C43" i="11"/>
  <c r="M38" i="12"/>
  <c r="AE2" i="1"/>
  <c r="AN8" i="1"/>
  <c r="AL2" i="1"/>
  <c r="I9" i="10"/>
  <c r="C23" i="18"/>
  <c r="AS11" i="18"/>
  <c r="C82" i="11"/>
  <c r="I57" i="10"/>
  <c r="I60" i="10" s="1"/>
  <c r="V15" i="12"/>
  <c r="E70" i="10"/>
  <c r="E75" i="10"/>
  <c r="Y15" i="12"/>
  <c r="E24" i="18"/>
  <c r="D57" i="18"/>
  <c r="C25" i="18"/>
  <c r="C76" i="18" s="1"/>
  <c r="B56" i="18"/>
  <c r="H22" i="10"/>
  <c r="H25" i="10" s="1"/>
  <c r="Y54" i="12"/>
  <c r="V53" i="12"/>
  <c r="S56" i="12"/>
  <c r="S54" i="12"/>
  <c r="Y48" i="12"/>
  <c r="S40" i="12"/>
  <c r="Y34" i="12"/>
  <c r="Y32" i="12"/>
  <c r="V33" i="12"/>
  <c r="S34" i="12"/>
  <c r="S32" i="12"/>
  <c r="Y26" i="12"/>
  <c r="V13" i="12"/>
  <c r="V11" i="12"/>
  <c r="V8" i="12" s="1"/>
  <c r="S12" i="12"/>
  <c r="I62" i="12"/>
  <c r="F49" i="12"/>
  <c r="F47" i="12"/>
  <c r="C48" i="12"/>
  <c r="C20" i="12"/>
  <c r="C18" i="12"/>
  <c r="I12" i="12"/>
  <c r="D56" i="18"/>
  <c r="E22" i="10"/>
  <c r="E25" i="10" s="1"/>
  <c r="H19" i="10"/>
  <c r="E76" i="18"/>
  <c r="Y62" i="12"/>
  <c r="Y55" i="12"/>
  <c r="Y53" i="12"/>
  <c r="V55" i="12"/>
  <c r="V48" i="12"/>
  <c r="V46" i="12"/>
  <c r="S48" i="12"/>
  <c r="S41" i="12"/>
  <c r="S39" i="12"/>
  <c r="V26" i="12"/>
  <c r="V24" i="12"/>
  <c r="S26" i="12"/>
  <c r="S16" i="12"/>
  <c r="S17" i="12"/>
  <c r="S15" i="12" s="1"/>
  <c r="S19" i="12"/>
  <c r="Y9" i="12"/>
  <c r="Y8" i="12" s="1"/>
  <c r="Y12" i="12"/>
  <c r="F59" i="12"/>
  <c r="F60" i="12"/>
  <c r="F62" i="12"/>
  <c r="C59" i="12"/>
  <c r="C62" i="12"/>
  <c r="C58" i="12" s="1"/>
  <c r="C52" i="12"/>
  <c r="C53" i="12"/>
  <c r="C55" i="12"/>
  <c r="I45" i="12"/>
  <c r="I48" i="12"/>
  <c r="I38" i="12"/>
  <c r="I39" i="12"/>
  <c r="I41" i="12"/>
  <c r="I37" i="12" s="1"/>
  <c r="C38" i="12"/>
  <c r="C41" i="12"/>
  <c r="F30" i="12"/>
  <c r="F33" i="12"/>
  <c r="I16" i="12"/>
  <c r="I17" i="12"/>
  <c r="I19" i="12"/>
  <c r="F16" i="12"/>
  <c r="F19" i="12"/>
  <c r="F9" i="12"/>
  <c r="F10" i="12"/>
  <c r="F12" i="12"/>
  <c r="C9" i="12"/>
  <c r="C12" i="12"/>
  <c r="C29" i="18"/>
  <c r="E22" i="18"/>
  <c r="E73" i="18" s="1"/>
  <c r="B54" i="18"/>
  <c r="G42" i="10"/>
  <c r="G45" i="10" s="1"/>
  <c r="G22" i="10"/>
  <c r="H24" i="10"/>
  <c r="C27" i="18"/>
  <c r="C39" i="18"/>
  <c r="C42" i="18"/>
  <c r="C43" i="18"/>
  <c r="C80" i="18"/>
  <c r="Y58" i="12"/>
  <c r="C82" i="18"/>
  <c r="D72" i="18"/>
  <c r="F75" i="10"/>
  <c r="F40" i="10"/>
  <c r="F35" i="10"/>
  <c r="D29" i="11"/>
  <c r="D38" i="11"/>
  <c r="D30" i="11"/>
  <c r="D36" i="11"/>
  <c r="D43" i="11"/>
  <c r="D27" i="11"/>
  <c r="D68" i="11"/>
  <c r="D80" i="11"/>
  <c r="F60" i="10"/>
  <c r="F55" i="10"/>
  <c r="D79" i="18"/>
  <c r="D70" i="18"/>
  <c r="D71" i="18"/>
  <c r="F90" i="10"/>
  <c r="D82" i="11"/>
  <c r="B66" i="11"/>
  <c r="D35" i="10"/>
  <c r="B41" i="11"/>
  <c r="B68" i="11"/>
  <c r="AF5" i="1"/>
  <c r="B40" i="11"/>
  <c r="D15" i="10"/>
  <c r="B43" i="11"/>
  <c r="I22" i="12"/>
  <c r="B42" i="11"/>
  <c r="B34" i="11"/>
  <c r="D73" i="10"/>
  <c r="B77" i="11"/>
  <c r="AS12" i="18"/>
  <c r="AN5" i="4"/>
  <c r="AE2" i="4"/>
  <c r="M55" i="12"/>
  <c r="M51" i="12" s="1"/>
  <c r="M48" i="12"/>
  <c r="M44" i="12" s="1"/>
  <c r="AF5" i="4"/>
  <c r="I39" i="10"/>
  <c r="U22" i="10" s="1"/>
  <c r="F37" i="12"/>
  <c r="D69" i="11"/>
  <c r="AF5" i="3"/>
  <c r="AE2" i="3"/>
  <c r="I69" i="10"/>
  <c r="U18" i="10" s="1"/>
  <c r="I34" i="10"/>
  <c r="U21" i="10" s="1"/>
  <c r="I54" i="10"/>
  <c r="I74" i="10"/>
  <c r="U17" i="10" s="1"/>
  <c r="B69" i="11"/>
  <c r="B67" i="11"/>
  <c r="B71" i="18"/>
  <c r="B36" i="11"/>
  <c r="B71" i="11"/>
  <c r="B80" i="11"/>
  <c r="D68" i="10"/>
  <c r="B35" i="11"/>
  <c r="B31" i="11"/>
  <c r="B27" i="11"/>
  <c r="B29" i="11"/>
  <c r="B38" i="11"/>
  <c r="B30" i="11"/>
  <c r="G10" i="11"/>
  <c r="G37" i="11" s="1"/>
  <c r="B39" i="11"/>
  <c r="B32" i="11"/>
  <c r="D23" i="10"/>
  <c r="D30" i="10"/>
  <c r="B79" i="11"/>
  <c r="B81" i="11"/>
  <c r="B82" i="11"/>
  <c r="D88" i="10"/>
  <c r="W1" i="18"/>
  <c r="C64" i="11" l="1"/>
  <c r="C40" i="11"/>
  <c r="C30" i="11"/>
  <c r="C32" i="18"/>
  <c r="C41" i="18"/>
  <c r="E80" i="11"/>
  <c r="E37" i="11"/>
  <c r="C37" i="11"/>
  <c r="C34" i="11"/>
  <c r="C36" i="18"/>
  <c r="C30" i="18"/>
  <c r="C37" i="18"/>
  <c r="B45" i="12"/>
  <c r="H52" i="12"/>
  <c r="U9" i="12"/>
  <c r="R16" i="12"/>
  <c r="X16" i="12"/>
  <c r="U23" i="12"/>
  <c r="R9" i="12"/>
  <c r="X9" i="12"/>
  <c r="U16" i="12"/>
  <c r="R23" i="12"/>
  <c r="X23" i="12"/>
  <c r="R31" i="12"/>
  <c r="U10" i="12"/>
  <c r="R24" i="12"/>
  <c r="X24" i="12"/>
  <c r="E24" i="12"/>
  <c r="E31" i="12"/>
  <c r="B39" i="12"/>
  <c r="H39" i="12"/>
  <c r="E60" i="12"/>
  <c r="E46" i="12"/>
  <c r="B53" i="12"/>
  <c r="R10" i="12"/>
  <c r="X10" i="12"/>
  <c r="U24" i="12"/>
  <c r="U17" i="12"/>
  <c r="B31" i="12"/>
  <c r="H31" i="12"/>
  <c r="E39" i="12"/>
  <c r="B60" i="12"/>
  <c r="H60" i="12"/>
  <c r="V51" i="12"/>
  <c r="C8" i="12"/>
  <c r="F29" i="12"/>
  <c r="C37" i="12"/>
  <c r="AN503" i="1"/>
  <c r="AN499" i="1"/>
  <c r="AN496" i="1"/>
  <c r="AN478" i="1"/>
  <c r="AN462" i="1"/>
  <c r="AN460" i="1"/>
  <c r="AN458" i="1"/>
  <c r="AN455" i="1"/>
  <c r="AN451" i="1"/>
  <c r="AN448" i="1"/>
  <c r="AN444" i="1"/>
  <c r="AN442" i="1"/>
  <c r="AN439" i="1"/>
  <c r="AN435" i="1"/>
  <c r="AN432" i="1"/>
  <c r="AN414" i="1"/>
  <c r="AN398" i="1"/>
  <c r="AN396" i="1"/>
  <c r="AN394" i="1"/>
  <c r="AN391" i="1"/>
  <c r="AN387" i="1"/>
  <c r="AN384" i="1"/>
  <c r="AN380" i="1"/>
  <c r="AN378" i="1"/>
  <c r="AN375" i="1"/>
  <c r="AN371" i="1"/>
  <c r="AN368" i="1"/>
  <c r="AN350" i="1"/>
  <c r="AN334" i="1"/>
  <c r="AN332" i="1"/>
  <c r="AN330" i="1"/>
  <c r="AN327" i="1"/>
  <c r="AN323" i="1"/>
  <c r="AN320" i="1"/>
  <c r="AN316" i="1"/>
  <c r="AN314" i="1"/>
  <c r="AN311" i="1"/>
  <c r="AN307" i="1"/>
  <c r="AN304" i="1"/>
  <c r="AN286" i="1"/>
  <c r="AN270" i="1"/>
  <c r="AN268" i="1"/>
  <c r="AN266" i="1"/>
  <c r="AN263" i="1"/>
  <c r="AN259" i="1"/>
  <c r="AN256" i="1"/>
  <c r="AN252" i="1"/>
  <c r="AN250" i="1"/>
  <c r="AN247" i="1"/>
  <c r="AN243" i="1"/>
  <c r="AN240" i="1"/>
  <c r="AN222" i="1"/>
  <c r="AN206" i="1"/>
  <c r="AN204" i="1"/>
  <c r="AN202" i="1"/>
  <c r="AN199" i="1"/>
  <c r="AN195" i="1"/>
  <c r="AN192" i="1"/>
  <c r="AN188" i="1"/>
  <c r="AN186" i="1"/>
  <c r="AN183" i="1"/>
  <c r="AN179" i="1"/>
  <c r="AN176" i="1"/>
  <c r="AN158" i="1"/>
  <c r="AN156" i="1"/>
  <c r="AN154" i="1"/>
  <c r="AN151" i="1"/>
  <c r="AN142" i="1"/>
  <c r="AN140" i="1"/>
  <c r="AN138" i="1"/>
  <c r="AN135" i="1"/>
  <c r="AN126" i="1"/>
  <c r="AN124" i="1"/>
  <c r="AN122" i="1"/>
  <c r="AN119" i="1"/>
  <c r="AN110" i="1"/>
  <c r="AN108" i="1"/>
  <c r="AN106" i="1"/>
  <c r="AN103" i="1"/>
  <c r="AN94" i="1"/>
  <c r="AN92" i="1"/>
  <c r="AN90" i="1"/>
  <c r="AN87" i="1"/>
  <c r="AN78" i="1"/>
  <c r="AN76" i="1"/>
  <c r="AN74" i="1"/>
  <c r="AN71" i="1"/>
  <c r="AN62" i="1"/>
  <c r="AN60" i="1"/>
  <c r="AN58" i="1"/>
  <c r="AN55" i="1"/>
  <c r="AN46" i="1"/>
  <c r="AN44" i="1"/>
  <c r="AN42" i="1"/>
  <c r="AN38" i="1"/>
  <c r="AN21" i="1"/>
  <c r="AN19" i="1"/>
  <c r="AN17" i="1"/>
  <c r="AN14" i="1"/>
  <c r="AN28" i="1"/>
  <c r="AF489" i="1"/>
  <c r="AF473" i="1"/>
  <c r="AF425" i="1"/>
  <c r="AF409" i="1"/>
  <c r="AF361" i="1"/>
  <c r="AF345" i="1"/>
  <c r="AF297" i="1"/>
  <c r="AF281" i="1"/>
  <c r="AF233" i="1"/>
  <c r="AF217" i="1"/>
  <c r="AF169" i="1"/>
  <c r="AF14" i="2"/>
  <c r="AF21" i="2"/>
  <c r="AF22" i="2"/>
  <c r="AF25" i="2"/>
  <c r="AF26" i="2"/>
  <c r="AF29" i="2"/>
  <c r="AF30" i="2"/>
  <c r="AF37" i="2"/>
  <c r="AF38" i="2"/>
  <c r="AF41" i="2"/>
  <c r="AF42" i="2"/>
  <c r="AF45" i="2"/>
  <c r="AF46" i="2"/>
  <c r="AF53" i="2"/>
  <c r="AF54" i="2"/>
  <c r="AF57" i="2"/>
  <c r="AF58" i="2"/>
  <c r="AF61" i="2"/>
  <c r="AF62" i="2"/>
  <c r="AF69" i="2"/>
  <c r="AF70" i="2"/>
  <c r="AF73" i="2"/>
  <c r="AF74" i="2"/>
  <c r="AF77" i="2"/>
  <c r="AF78" i="2"/>
  <c r="AF85" i="2"/>
  <c r="AF86" i="2"/>
  <c r="AF89" i="2"/>
  <c r="AF90" i="2"/>
  <c r="AF93" i="2"/>
  <c r="AF94" i="2"/>
  <c r="AF101" i="2"/>
  <c r="AF102" i="2"/>
  <c r="AF105" i="2"/>
  <c r="AF106" i="2"/>
  <c r="AF109" i="2"/>
  <c r="AF110" i="2"/>
  <c r="AF117" i="2"/>
  <c r="AF118" i="2"/>
  <c r="AF121" i="2"/>
  <c r="AF122" i="2"/>
  <c r="AF125" i="2"/>
  <c r="AF137" i="2"/>
  <c r="AF138" i="2"/>
  <c r="AF141" i="2"/>
  <c r="AF153" i="2"/>
  <c r="AF154" i="2"/>
  <c r="AF157" i="2"/>
  <c r="AF169" i="2"/>
  <c r="AF170" i="2"/>
  <c r="AF173" i="2"/>
  <c r="AF185" i="2"/>
  <c r="AF186" i="2"/>
  <c r="AF189" i="2"/>
  <c r="AF192" i="2"/>
  <c r="AN193" i="2"/>
  <c r="AF193" i="2"/>
  <c r="AF203" i="2"/>
  <c r="AN210" i="2"/>
  <c r="AF210" i="2"/>
  <c r="AF212" i="2"/>
  <c r="AN213" i="2"/>
  <c r="AF213" i="2"/>
  <c r="AF215" i="2"/>
  <c r="AF224" i="2"/>
  <c r="AN225" i="2"/>
  <c r="AF225" i="2"/>
  <c r="AF235" i="2"/>
  <c r="AN242" i="2"/>
  <c r="AF242" i="2"/>
  <c r="AF244" i="2"/>
  <c r="AN245" i="2"/>
  <c r="AF245" i="2"/>
  <c r="AF247" i="2"/>
  <c r="AF256" i="2"/>
  <c r="AN257" i="2"/>
  <c r="AF257" i="2"/>
  <c r="F15" i="12"/>
  <c r="I44" i="12"/>
  <c r="AM2" i="1"/>
  <c r="L128" i="12"/>
  <c r="H56" i="12"/>
  <c r="M42" i="12"/>
  <c r="M37" i="12" s="1"/>
  <c r="E34" i="12"/>
  <c r="H27" i="12"/>
  <c r="M47" i="12"/>
  <c r="Y56" i="12"/>
  <c r="Y51" i="12" s="1"/>
  <c r="S52" i="12"/>
  <c r="S46" i="12"/>
  <c r="S44" i="12" s="1"/>
  <c r="Y42" i="12"/>
  <c r="Y38" i="12"/>
  <c r="V38" i="12"/>
  <c r="S33" i="12"/>
  <c r="S29" i="12" s="1"/>
  <c r="Y23" i="12"/>
  <c r="Y22" i="12" s="1"/>
  <c r="V23" i="12"/>
  <c r="I59" i="12"/>
  <c r="I58" i="12" s="1"/>
  <c r="C56" i="12"/>
  <c r="C51" i="12" s="1"/>
  <c r="F45" i="12"/>
  <c r="C19" i="12"/>
  <c r="C15" i="12" s="1"/>
  <c r="I9" i="12"/>
  <c r="I8" i="12" s="1"/>
  <c r="AO10" i="11"/>
  <c r="AN194" i="2"/>
  <c r="AF194" i="2"/>
  <c r="AN197" i="2"/>
  <c r="AF197" i="2"/>
  <c r="AN209" i="2"/>
  <c r="AF209" i="2"/>
  <c r="AN226" i="2"/>
  <c r="AF226" i="2"/>
  <c r="AN229" i="2"/>
  <c r="AF229" i="2"/>
  <c r="AN241" i="2"/>
  <c r="AF241" i="2"/>
  <c r="AN258" i="2"/>
  <c r="AF258" i="2"/>
  <c r="AN261" i="2"/>
  <c r="AF261" i="2"/>
  <c r="AF273" i="2"/>
  <c r="AF274" i="2"/>
  <c r="AF277" i="2"/>
  <c r="AF289" i="2"/>
  <c r="AF290" i="2"/>
  <c r="AF293" i="2"/>
  <c r="AF305" i="2"/>
  <c r="AF306" i="2"/>
  <c r="AF309" i="2"/>
  <c r="AF321" i="2"/>
  <c r="AF322" i="2"/>
  <c r="AF325" i="2"/>
  <c r="AF337" i="2"/>
  <c r="AF338" i="2"/>
  <c r="AF341" i="2"/>
  <c r="AF353" i="2"/>
  <c r="AF354" i="2"/>
  <c r="AF357" i="2"/>
  <c r="AF369" i="2"/>
  <c r="AF370" i="2"/>
  <c r="AF373" i="2"/>
  <c r="AF385" i="2"/>
  <c r="AF386" i="2"/>
  <c r="AF389" i="2"/>
  <c r="AF401" i="2"/>
  <c r="AF402" i="2"/>
  <c r="AF405" i="2"/>
  <c r="AF417" i="2"/>
  <c r="AF418" i="2"/>
  <c r="AF419" i="2"/>
  <c r="AF429" i="2"/>
  <c r="AF430" i="2"/>
  <c r="AF433" i="2"/>
  <c r="AF434" i="2"/>
  <c r="AF439" i="2"/>
  <c r="AF449" i="2"/>
  <c r="AF450" i="2"/>
  <c r="AF451" i="2"/>
  <c r="AF461" i="2"/>
  <c r="AF462" i="2"/>
  <c r="AF465" i="2"/>
  <c r="AF466" i="2"/>
  <c r="AF471" i="2"/>
  <c r="AF481" i="2"/>
  <c r="AF482" i="2"/>
  <c r="AF483" i="2"/>
  <c r="AF493" i="2"/>
  <c r="AF494" i="2"/>
  <c r="AF497" i="2"/>
  <c r="AF498" i="2"/>
  <c r="AF503" i="2"/>
  <c r="AF9" i="3"/>
  <c r="AF20" i="3"/>
  <c r="AF28" i="3"/>
  <c r="AF36" i="3"/>
  <c r="AF44" i="3"/>
  <c r="AF52" i="3"/>
  <c r="AF60" i="3"/>
  <c r="AF68" i="3"/>
  <c r="AF76" i="3"/>
  <c r="AF84" i="3"/>
  <c r="AF92" i="3"/>
  <c r="AF100" i="3"/>
  <c r="AF108" i="3"/>
  <c r="AF116" i="3"/>
  <c r="AF124" i="3"/>
  <c r="AF132" i="3"/>
  <c r="AF140" i="3"/>
  <c r="AF148" i="3"/>
  <c r="AF156" i="3"/>
  <c r="AF164" i="3"/>
  <c r="AF172" i="3"/>
  <c r="AF180" i="3"/>
  <c r="AF188" i="3"/>
  <c r="AF196" i="3"/>
  <c r="AF204" i="3"/>
  <c r="AF212" i="3"/>
  <c r="AF220" i="3"/>
  <c r="AF228" i="3"/>
  <c r="AF236" i="3"/>
  <c r="AF244" i="3"/>
  <c r="AF252" i="3"/>
  <c r="AF260" i="3"/>
  <c r="AF268" i="3"/>
  <c r="AF272" i="3"/>
  <c r="AF278" i="3"/>
  <c r="AF284" i="3"/>
  <c r="AF288" i="3"/>
  <c r="AF294" i="3"/>
  <c r="AF300" i="3"/>
  <c r="AF304" i="3"/>
  <c r="AF310" i="3"/>
  <c r="AF316" i="3"/>
  <c r="AF320" i="3"/>
  <c r="AF326" i="3"/>
  <c r="AF332" i="3"/>
  <c r="AF337" i="3"/>
  <c r="AF343" i="3"/>
  <c r="AF351" i="3"/>
  <c r="AF361" i="3"/>
  <c r="AF364" i="3"/>
  <c r="AF369" i="3"/>
  <c r="AF375" i="3"/>
  <c r="AF383" i="3"/>
  <c r="AF393" i="3"/>
  <c r="AF396" i="3"/>
  <c r="AF401" i="3"/>
  <c r="AN415" i="3"/>
  <c r="AF415" i="3"/>
  <c r="AF424" i="3"/>
  <c r="AN425" i="3"/>
  <c r="AF425" i="3"/>
  <c r="AF427" i="3"/>
  <c r="AN428" i="3"/>
  <c r="AF428" i="3"/>
  <c r="AF432" i="3"/>
  <c r="AN433" i="3"/>
  <c r="AF433" i="3"/>
  <c r="AF435" i="3"/>
  <c r="AN439" i="3"/>
  <c r="AF439" i="3"/>
  <c r="AF445" i="3"/>
  <c r="AN407" i="3"/>
  <c r="AF407" i="3"/>
  <c r="AN447" i="3"/>
  <c r="AF447" i="3"/>
  <c r="AN457" i="3"/>
  <c r="AF457" i="3"/>
  <c r="AN460" i="3"/>
  <c r="AF460" i="3"/>
  <c r="AN465" i="3"/>
  <c r="AF465" i="3"/>
  <c r="AF471" i="3"/>
  <c r="AF479" i="3"/>
  <c r="AF489" i="3"/>
  <c r="AF492" i="3"/>
  <c r="AF497" i="3"/>
  <c r="AF503" i="3"/>
  <c r="AF10" i="4"/>
  <c r="AM2" i="4"/>
  <c r="AF26" i="4"/>
  <c r="AF39" i="4"/>
  <c r="AF42" i="4"/>
  <c r="AF55" i="4"/>
  <c r="AF58" i="4"/>
  <c r="AF77" i="4"/>
  <c r="AF85" i="4"/>
  <c r="AF93" i="4"/>
  <c r="AF101" i="4"/>
  <c r="AF109" i="4"/>
  <c r="AF117" i="4"/>
  <c r="AF125" i="4"/>
  <c r="AF133" i="4"/>
  <c r="AF141" i="4"/>
  <c r="AF149" i="4"/>
  <c r="AF157" i="4"/>
  <c r="AF165" i="4"/>
  <c r="AF173" i="4"/>
  <c r="AF181" i="4"/>
  <c r="AF189" i="4"/>
  <c r="AF197" i="4"/>
  <c r="AF201" i="4"/>
  <c r="AF205" i="4"/>
  <c r="AF209" i="4"/>
  <c r="AF213" i="4"/>
  <c r="AF217" i="4"/>
  <c r="AF221" i="4"/>
  <c r="AF225" i="4"/>
  <c r="AF229" i="4"/>
  <c r="AF233" i="4"/>
  <c r="AF237" i="4"/>
  <c r="AF241" i="4"/>
  <c r="AF245" i="4"/>
  <c r="AF249" i="4"/>
  <c r="AF253" i="4"/>
  <c r="AF257" i="4"/>
  <c r="AF261" i="4"/>
  <c r="AF265" i="4"/>
  <c r="AF269" i="4"/>
  <c r="AF273" i="4"/>
  <c r="AF277" i="4"/>
  <c r="AF281" i="4"/>
  <c r="AF285" i="4"/>
  <c r="AF289" i="4"/>
  <c r="AF293" i="4"/>
  <c r="AF297" i="4"/>
  <c r="AF301" i="4"/>
  <c r="AF305" i="4"/>
  <c r="AF309" i="4"/>
  <c r="AF313" i="4"/>
  <c r="AF317" i="4"/>
  <c r="AN319" i="4"/>
  <c r="AF319" i="4"/>
  <c r="AN323" i="4"/>
  <c r="AF323" i="4"/>
  <c r="AN327" i="4"/>
  <c r="AF327" i="4"/>
  <c r="AN331" i="4"/>
  <c r="AF331" i="4"/>
  <c r="AF334" i="4"/>
  <c r="AN335" i="4"/>
  <c r="AF335" i="4"/>
  <c r="AF338" i="4"/>
  <c r="AN339" i="4"/>
  <c r="AF339" i="4"/>
  <c r="AF342" i="4"/>
  <c r="AN343" i="4"/>
  <c r="AF343" i="4"/>
  <c r="AF347" i="4"/>
  <c r="AF351" i="4"/>
  <c r="AF355" i="4"/>
  <c r="AF359" i="4"/>
  <c r="AF363" i="4"/>
  <c r="AF367" i="4"/>
  <c r="AF371" i="4"/>
  <c r="AF375" i="4"/>
  <c r="AF379" i="4"/>
  <c r="AF383" i="4"/>
  <c r="AF387" i="4"/>
  <c r="AF391" i="4"/>
  <c r="AF395" i="4"/>
  <c r="AF399" i="4"/>
  <c r="AF13" i="5"/>
  <c r="AN14" i="5"/>
  <c r="AF14" i="5"/>
  <c r="AN25" i="5"/>
  <c r="AF25" i="5"/>
  <c r="AN33" i="5"/>
  <c r="AF33" i="5"/>
  <c r="AN38" i="5"/>
  <c r="AF38" i="5"/>
  <c r="AF45" i="5"/>
  <c r="AN46" i="5"/>
  <c r="AF46" i="5"/>
  <c r="AF51" i="5"/>
  <c r="AF58" i="5"/>
  <c r="AN59" i="5"/>
  <c r="AF59" i="5"/>
  <c r="AF61" i="5"/>
  <c r="AN62" i="5"/>
  <c r="AF62" i="5"/>
  <c r="AF69" i="5"/>
  <c r="AN70" i="5"/>
  <c r="AF70" i="5"/>
  <c r="AF87" i="5"/>
  <c r="AN97" i="5"/>
  <c r="AF97" i="5"/>
  <c r="AF101" i="5"/>
  <c r="AN105" i="5"/>
  <c r="AF105" i="5"/>
  <c r="AF111" i="5"/>
  <c r="AF119" i="5"/>
  <c r="AN120" i="5"/>
  <c r="AF120" i="5"/>
  <c r="AF123" i="5"/>
  <c r="AN124" i="5"/>
  <c r="AF124" i="5"/>
  <c r="AF129" i="5"/>
  <c r="AN130" i="5"/>
  <c r="AF130" i="5"/>
  <c r="AF133" i="5"/>
  <c r="AF151" i="5"/>
  <c r="AN152" i="5"/>
  <c r="AF152" i="5"/>
  <c r="AF155" i="5"/>
  <c r="AN156" i="5"/>
  <c r="AF156" i="5"/>
  <c r="AF161" i="5"/>
  <c r="AN162" i="5"/>
  <c r="AF162" i="5"/>
  <c r="AF165" i="5"/>
  <c r="AF183" i="5"/>
  <c r="AN184" i="5"/>
  <c r="AF184" i="5"/>
  <c r="AF187" i="5"/>
  <c r="AN188" i="5"/>
  <c r="AF188" i="5"/>
  <c r="AF193" i="5"/>
  <c r="AN194" i="5"/>
  <c r="AF194" i="5"/>
  <c r="AF197" i="5"/>
  <c r="AF210" i="5"/>
  <c r="AN211" i="5"/>
  <c r="AF211" i="5"/>
  <c r="AF213" i="5"/>
  <c r="AN220" i="5"/>
  <c r="AF220" i="5"/>
  <c r="AF222" i="5"/>
  <c r="AF237" i="5"/>
  <c r="AF250" i="5"/>
  <c r="AN251" i="5"/>
  <c r="AF251" i="5"/>
  <c r="AF256" i="5"/>
  <c r="AN257" i="5"/>
  <c r="AF257" i="5"/>
  <c r="AF261" i="5"/>
  <c r="AF274" i="5"/>
  <c r="AN275" i="5"/>
  <c r="AF275" i="5"/>
  <c r="AF277" i="5"/>
  <c r="AN284" i="5"/>
  <c r="AF284" i="5"/>
  <c r="AF286" i="5"/>
  <c r="AF301" i="5"/>
  <c r="AF314" i="5"/>
  <c r="AN315" i="5"/>
  <c r="AF315" i="5"/>
  <c r="AF320" i="5"/>
  <c r="AN321" i="5"/>
  <c r="AF321" i="5"/>
  <c r="AF325" i="5"/>
  <c r="AN409" i="4"/>
  <c r="AF409" i="4"/>
  <c r="AN425" i="4"/>
  <c r="AF425" i="4"/>
  <c r="AF440" i="4"/>
  <c r="AN441" i="4"/>
  <c r="AF441" i="4"/>
  <c r="AF456" i="4"/>
  <c r="AN457" i="4"/>
  <c r="AF457" i="4"/>
  <c r="AF472" i="4"/>
  <c r="AN473" i="4"/>
  <c r="AF473" i="4"/>
  <c r="AF488" i="4"/>
  <c r="AN489" i="4"/>
  <c r="AF489" i="4"/>
  <c r="AF504" i="4"/>
  <c r="AN15" i="5"/>
  <c r="AF15" i="5"/>
  <c r="AN19" i="5"/>
  <c r="AF19" i="5"/>
  <c r="AF23" i="5"/>
  <c r="AN26" i="5"/>
  <c r="AF26" i="5"/>
  <c r="AN37" i="5"/>
  <c r="AF37" i="5"/>
  <c r="AN71" i="5"/>
  <c r="AF71" i="5"/>
  <c r="AN75" i="5"/>
  <c r="AF75" i="5"/>
  <c r="AN78" i="5"/>
  <c r="AF78" i="5"/>
  <c r="AN89" i="5"/>
  <c r="AF89" i="5"/>
  <c r="AN113" i="5"/>
  <c r="AF113" i="5"/>
  <c r="AN136" i="5"/>
  <c r="AF136" i="5"/>
  <c r="AN140" i="5"/>
  <c r="AF140" i="5"/>
  <c r="AN146" i="5"/>
  <c r="AF146" i="5"/>
  <c r="AN168" i="5"/>
  <c r="AF168" i="5"/>
  <c r="AN172" i="5"/>
  <c r="AF172" i="5"/>
  <c r="AN178" i="5"/>
  <c r="AF178" i="5"/>
  <c r="AN219" i="5"/>
  <c r="AF219" i="5"/>
  <c r="AN225" i="5"/>
  <c r="AF225" i="5"/>
  <c r="AN243" i="5"/>
  <c r="AF243" i="5"/>
  <c r="AN252" i="5"/>
  <c r="AF252" i="5"/>
  <c r="AN283" i="5"/>
  <c r="AF283" i="5"/>
  <c r="AN289" i="5"/>
  <c r="AF289" i="5"/>
  <c r="AN307" i="5"/>
  <c r="AF307" i="5"/>
  <c r="AN316" i="5"/>
  <c r="AF316" i="5"/>
  <c r="AF333" i="5"/>
  <c r="AN358" i="5"/>
  <c r="AF358" i="5"/>
  <c r="AN364" i="5"/>
  <c r="AF364" i="5"/>
  <c r="AN378" i="5"/>
  <c r="AF378" i="5"/>
  <c r="AN391" i="5"/>
  <c r="AF391" i="5"/>
  <c r="AN404" i="5"/>
  <c r="AF404" i="5"/>
  <c r="AN422" i="5"/>
  <c r="AF422" i="5"/>
  <c r="AN428" i="5"/>
  <c r="AF428" i="5"/>
  <c r="AN442" i="5"/>
  <c r="AF442" i="5"/>
  <c r="AN455" i="5"/>
  <c r="AF455" i="5"/>
  <c r="AN468" i="5"/>
  <c r="AF468" i="5"/>
  <c r="AN494" i="5"/>
  <c r="AF494" i="5"/>
  <c r="AN496" i="5"/>
  <c r="AF496" i="5"/>
  <c r="Q20" i="16"/>
  <c r="Q21" i="16"/>
  <c r="AF339" i="5"/>
  <c r="AF347" i="5"/>
  <c r="AF348" i="5"/>
  <c r="AF353" i="5"/>
  <c r="AN359" i="5"/>
  <c r="AF359" i="5"/>
  <c r="AF361" i="5"/>
  <c r="AF375" i="5"/>
  <c r="AF385" i="5"/>
  <c r="AF389" i="5"/>
  <c r="AN390" i="5"/>
  <c r="AF390" i="5"/>
  <c r="AF395" i="5"/>
  <c r="AN396" i="5"/>
  <c r="AF396" i="5"/>
  <c r="AF401" i="5"/>
  <c r="AF412" i="5"/>
  <c r="AF419" i="5"/>
  <c r="AN423" i="5"/>
  <c r="AF423" i="5"/>
  <c r="AF425" i="5"/>
  <c r="AF439" i="5"/>
  <c r="AF449" i="5"/>
  <c r="AF453" i="5"/>
  <c r="AN454" i="5"/>
  <c r="AF454" i="5"/>
  <c r="AF459" i="5"/>
  <c r="AN460" i="5"/>
  <c r="AF460" i="5"/>
  <c r="AF465" i="5"/>
  <c r="AF476" i="5"/>
  <c r="AF487" i="5"/>
  <c r="AF491" i="5"/>
  <c r="AN495" i="5"/>
  <c r="AF495" i="5"/>
  <c r="AF503" i="5"/>
  <c r="T25" i="16"/>
  <c r="S26" i="16" s="1"/>
  <c r="C19" i="11"/>
  <c r="F45" i="11"/>
  <c r="C14" i="11"/>
  <c r="C65" i="11" s="1"/>
  <c r="C48" i="11"/>
  <c r="E19" i="11"/>
  <c r="E70" i="11" s="1"/>
  <c r="C22" i="11"/>
  <c r="C73" i="11" s="1"/>
  <c r="C56" i="11"/>
  <c r="AR10" i="18"/>
  <c r="AN10" i="18"/>
  <c r="E17" i="18"/>
  <c r="E68" i="18" s="1"/>
  <c r="C22" i="18"/>
  <c r="C73" i="18" s="1"/>
  <c r="F55" i="18"/>
  <c r="E10" i="10"/>
  <c r="B45" i="11"/>
  <c r="E59" i="18"/>
  <c r="B59" i="18"/>
  <c r="E58" i="18"/>
  <c r="B58" i="18"/>
  <c r="F14" i="18"/>
  <c r="F65" i="18" s="1"/>
  <c r="F47" i="18"/>
  <c r="E12" i="10"/>
  <c r="F24" i="10"/>
  <c r="F19" i="10"/>
  <c r="C34" i="18"/>
  <c r="C35" i="18"/>
  <c r="H23" i="10"/>
  <c r="H73" i="10"/>
  <c r="E81" i="11"/>
  <c r="F33" i="10"/>
  <c r="F38" i="10"/>
  <c r="C77" i="11"/>
  <c r="C78" i="11"/>
  <c r="D43" i="10"/>
  <c r="D91" i="10"/>
  <c r="D13" i="10"/>
  <c r="D58" i="10"/>
  <c r="D87" i="10"/>
  <c r="I59" i="10"/>
  <c r="I67" i="10"/>
  <c r="I70" i="10" s="1"/>
  <c r="F57" i="18"/>
  <c r="F53" i="18"/>
  <c r="H8" i="10"/>
  <c r="H15" i="10"/>
  <c r="H28" i="10"/>
  <c r="F30" i="11"/>
  <c r="E31" i="11"/>
  <c r="E41" i="11"/>
  <c r="G90" i="10"/>
  <c r="E33" i="11"/>
  <c r="D53" i="10"/>
  <c r="H13" i="10"/>
  <c r="B60" i="11"/>
  <c r="AF25" i="1"/>
  <c r="AN25" i="1"/>
  <c r="AF27" i="1"/>
  <c r="AN27" i="1"/>
  <c r="H62" i="12"/>
  <c r="E55" i="12"/>
  <c r="B48" i="12"/>
  <c r="H33" i="12"/>
  <c r="U26" i="12"/>
  <c r="L127" i="12"/>
  <c r="U60" i="12"/>
  <c r="R53" i="12"/>
  <c r="AN7" i="1"/>
  <c r="AN2" i="1" s="1"/>
  <c r="AL3" i="1" s="1"/>
  <c r="AN32" i="1"/>
  <c r="B61" i="12"/>
  <c r="M40" i="12"/>
  <c r="X32" i="12"/>
  <c r="E26" i="12"/>
  <c r="X33" i="12"/>
  <c r="R33" i="12"/>
  <c r="R32" i="12"/>
  <c r="E40" i="12"/>
  <c r="H47" i="12"/>
  <c r="H61" i="12"/>
  <c r="R25" i="12"/>
  <c r="B32" i="12"/>
  <c r="U32" i="12"/>
  <c r="H40" i="12"/>
  <c r="B54" i="12"/>
  <c r="H25" i="12"/>
  <c r="X25" i="12"/>
  <c r="H32" i="12"/>
  <c r="B40" i="12"/>
  <c r="E47" i="12"/>
  <c r="H54" i="12"/>
  <c r="E61" i="12"/>
  <c r="H23" i="12"/>
  <c r="B30" i="12"/>
  <c r="U30" i="12"/>
  <c r="H38" i="12"/>
  <c r="H45" i="12"/>
  <c r="B52" i="12"/>
  <c r="E59" i="12"/>
  <c r="E30" i="12"/>
  <c r="X30" i="12"/>
  <c r="E52" i="12"/>
  <c r="H59" i="12"/>
  <c r="E23" i="12"/>
  <c r="R30" i="12"/>
  <c r="E38" i="12"/>
  <c r="E45" i="12"/>
  <c r="B59" i="12"/>
  <c r="I47" i="10"/>
  <c r="I50" i="10" s="1"/>
  <c r="B38" i="12"/>
  <c r="H30" i="12"/>
  <c r="H13" i="12"/>
  <c r="U27" i="12"/>
  <c r="R34" i="12"/>
  <c r="H42" i="12"/>
  <c r="E49" i="12"/>
  <c r="B56" i="12"/>
  <c r="R13" i="12"/>
  <c r="E27" i="12"/>
  <c r="X27" i="12"/>
  <c r="B34" i="12"/>
  <c r="U34" i="12"/>
  <c r="H49" i="12"/>
  <c r="E56" i="12"/>
  <c r="B63" i="12"/>
  <c r="X13" i="12"/>
  <c r="R27" i="12"/>
  <c r="H34" i="12"/>
  <c r="E42" i="12"/>
  <c r="B49" i="12"/>
  <c r="H63" i="12"/>
  <c r="R17" i="12"/>
  <c r="X31" i="12"/>
  <c r="H53" i="12"/>
  <c r="X17" i="12"/>
  <c r="H24" i="12"/>
  <c r="B46" i="12"/>
  <c r="U31" i="12"/>
  <c r="H46" i="12"/>
  <c r="E53" i="12"/>
  <c r="G58" i="11"/>
  <c r="I80" i="10"/>
  <c r="I44" i="10"/>
  <c r="U23" i="10" s="1"/>
  <c r="I64" i="10"/>
  <c r="U19" i="10" s="1"/>
  <c r="V63" i="12"/>
  <c r="V59" i="12"/>
  <c r="S59" i="12"/>
  <c r="S53" i="12"/>
  <c r="S51" i="12" s="1"/>
  <c r="Y45" i="12"/>
  <c r="Y44" i="12" s="1"/>
  <c r="V45" i="12"/>
  <c r="Y39" i="12"/>
  <c r="Y37" i="12" s="1"/>
  <c r="V39" i="12"/>
  <c r="V37" i="12" s="1"/>
  <c r="S38" i="12"/>
  <c r="S37" i="12" s="1"/>
  <c r="Y30" i="12"/>
  <c r="V25" i="12"/>
  <c r="V22" i="12" s="1"/>
  <c r="S23" i="12"/>
  <c r="S22" i="12" s="1"/>
  <c r="F61" i="12"/>
  <c r="F58" i="12" s="1"/>
  <c r="I56" i="12"/>
  <c r="I52" i="12"/>
  <c r="F52" i="12"/>
  <c r="F46" i="12"/>
  <c r="F44" i="12" s="1"/>
  <c r="C45" i="12"/>
  <c r="C44" i="12" s="1"/>
  <c r="C24" i="12"/>
  <c r="C22" i="12" s="1"/>
  <c r="I18" i="12"/>
  <c r="I15" i="12" s="1"/>
  <c r="F11" i="12"/>
  <c r="F8" i="12" s="1"/>
  <c r="AO8" i="11"/>
  <c r="AR9" i="11"/>
  <c r="AO12" i="11"/>
  <c r="AF5" i="2"/>
  <c r="AM2" i="2"/>
  <c r="AN425" i="2"/>
  <c r="AF425" i="2"/>
  <c r="AN457" i="2"/>
  <c r="AF457" i="2"/>
  <c r="AN489" i="2"/>
  <c r="AF489" i="2"/>
  <c r="AM2" i="3"/>
  <c r="AN388" i="3"/>
  <c r="AF388" i="3"/>
  <c r="AN452" i="3"/>
  <c r="AF452" i="3"/>
  <c r="AN24" i="3"/>
  <c r="AF24" i="3"/>
  <c r="AN40" i="3"/>
  <c r="AF40" i="3"/>
  <c r="AN56" i="3"/>
  <c r="AF56" i="3"/>
  <c r="AN72" i="3"/>
  <c r="AF72" i="3"/>
  <c r="AN88" i="3"/>
  <c r="AF88" i="3"/>
  <c r="AN104" i="3"/>
  <c r="AF104" i="3"/>
  <c r="AN120" i="3"/>
  <c r="AF120" i="3"/>
  <c r="AN136" i="3"/>
  <c r="AF136" i="3"/>
  <c r="AN152" i="3"/>
  <c r="AF152" i="3"/>
  <c r="AN168" i="3"/>
  <c r="AF168" i="3"/>
  <c r="AN184" i="3"/>
  <c r="AF184" i="3"/>
  <c r="AN200" i="3"/>
  <c r="AF200" i="3"/>
  <c r="AN216" i="3"/>
  <c r="AF216" i="3"/>
  <c r="AN232" i="3"/>
  <c r="AF232" i="3"/>
  <c r="AN248" i="3"/>
  <c r="AF248" i="3"/>
  <c r="AN264" i="3"/>
  <c r="AF264" i="3"/>
  <c r="AN372" i="3"/>
  <c r="AF372" i="3"/>
  <c r="AN436" i="3"/>
  <c r="AF436" i="3"/>
  <c r="AN500" i="3"/>
  <c r="AF500" i="3"/>
  <c r="AN51" i="4"/>
  <c r="AF51" i="4"/>
  <c r="AN75" i="4"/>
  <c r="AF75" i="4"/>
  <c r="AN91" i="4"/>
  <c r="AF91" i="4"/>
  <c r="AN107" i="4"/>
  <c r="AF107" i="4"/>
  <c r="AN123" i="4"/>
  <c r="AF123" i="4"/>
  <c r="AN139" i="4"/>
  <c r="AF139" i="4"/>
  <c r="AN155" i="4"/>
  <c r="AF155" i="4"/>
  <c r="AN171" i="4"/>
  <c r="AF171" i="4"/>
  <c r="AN187" i="4"/>
  <c r="AF187" i="4"/>
  <c r="AN412" i="4"/>
  <c r="AF412" i="4"/>
  <c r="AN444" i="4"/>
  <c r="AF444" i="4"/>
  <c r="AN476" i="4"/>
  <c r="AF476" i="4"/>
  <c r="AN11" i="5"/>
  <c r="AF11" i="5"/>
  <c r="AN66" i="5"/>
  <c r="AF66" i="5"/>
  <c r="AN99" i="5"/>
  <c r="AF99" i="5"/>
  <c r="AN126" i="5"/>
  <c r="AF126" i="5"/>
  <c r="AN158" i="5"/>
  <c r="AF158" i="5"/>
  <c r="AN190" i="5"/>
  <c r="AF190" i="5"/>
  <c r="AN233" i="5"/>
  <c r="AF233" i="5"/>
  <c r="AN297" i="5"/>
  <c r="AF297" i="5"/>
  <c r="AN368" i="5"/>
  <c r="AF368" i="5"/>
  <c r="AN370" i="5"/>
  <c r="AF370" i="5"/>
  <c r="AN480" i="5"/>
  <c r="AF480" i="5"/>
  <c r="V61" i="12"/>
  <c r="S62" i="12"/>
  <c r="V49" i="12"/>
  <c r="Y33" i="12"/>
  <c r="I54" i="12"/>
  <c r="F55" i="12"/>
  <c r="AF33" i="2"/>
  <c r="AF49" i="2"/>
  <c r="AF65" i="2"/>
  <c r="AF81" i="2"/>
  <c r="AF97" i="2"/>
  <c r="AF113" i="2"/>
  <c r="AF126" i="2"/>
  <c r="AF134" i="2"/>
  <c r="AF142" i="2"/>
  <c r="AF150" i="2"/>
  <c r="AF158" i="2"/>
  <c r="AF166" i="2"/>
  <c r="AF174" i="2"/>
  <c r="AF182" i="2"/>
  <c r="AF190" i="2"/>
  <c r="AF198" i="2"/>
  <c r="AF206" i="2"/>
  <c r="AF214" i="2"/>
  <c r="AF222" i="2"/>
  <c r="AF230" i="2"/>
  <c r="AF238" i="2"/>
  <c r="AF246" i="2"/>
  <c r="AF254" i="2"/>
  <c r="AF262" i="2"/>
  <c r="AF270" i="2"/>
  <c r="AF278" i="2"/>
  <c r="AF286" i="2"/>
  <c r="AF294" i="2"/>
  <c r="AF302" i="2"/>
  <c r="AF310" i="2"/>
  <c r="AF318" i="2"/>
  <c r="AF326" i="2"/>
  <c r="AF334" i="2"/>
  <c r="AF342" i="2"/>
  <c r="AF350" i="2"/>
  <c r="AF358" i="2"/>
  <c r="AF366" i="2"/>
  <c r="AF374" i="2"/>
  <c r="AF382" i="2"/>
  <c r="AF390" i="2"/>
  <c r="AF398" i="2"/>
  <c r="AF406" i="2"/>
  <c r="AF414" i="2"/>
  <c r="AF435" i="2"/>
  <c r="AN441" i="2"/>
  <c r="AF441" i="2"/>
  <c r="AF446" i="2"/>
  <c r="AF467" i="2"/>
  <c r="AN473" i="2"/>
  <c r="AF473" i="2"/>
  <c r="AF478" i="2"/>
  <c r="AF499" i="2"/>
  <c r="AN356" i="3"/>
  <c r="AF356" i="3"/>
  <c r="AN420" i="3"/>
  <c r="AF420" i="3"/>
  <c r="AN484" i="3"/>
  <c r="AF484" i="3"/>
  <c r="L114" i="12"/>
  <c r="U52" i="12"/>
  <c r="C34" i="12"/>
  <c r="C29" i="12" s="1"/>
  <c r="AO9" i="11"/>
  <c r="AR10" i="11"/>
  <c r="AS10" i="11" s="1"/>
  <c r="AL2" i="3"/>
  <c r="AN16" i="3"/>
  <c r="AF16" i="3"/>
  <c r="AN32" i="3"/>
  <c r="AF32" i="3"/>
  <c r="AN48" i="3"/>
  <c r="AF48" i="3"/>
  <c r="AN64" i="3"/>
  <c r="AF64" i="3"/>
  <c r="AN80" i="3"/>
  <c r="AF80" i="3"/>
  <c r="AN96" i="3"/>
  <c r="AF96" i="3"/>
  <c r="AN112" i="3"/>
  <c r="AF112" i="3"/>
  <c r="AN128" i="3"/>
  <c r="AF128" i="3"/>
  <c r="AN144" i="3"/>
  <c r="AF144" i="3"/>
  <c r="AN160" i="3"/>
  <c r="AF160" i="3"/>
  <c r="AN176" i="3"/>
  <c r="AF176" i="3"/>
  <c r="AN192" i="3"/>
  <c r="AF192" i="3"/>
  <c r="AN208" i="3"/>
  <c r="AF208" i="3"/>
  <c r="AN224" i="3"/>
  <c r="AF224" i="3"/>
  <c r="AN240" i="3"/>
  <c r="AF240" i="3"/>
  <c r="AN256" i="3"/>
  <c r="AF256" i="3"/>
  <c r="AN340" i="3"/>
  <c r="AF340" i="3"/>
  <c r="AN404" i="3"/>
  <c r="AF404" i="3"/>
  <c r="AN468" i="3"/>
  <c r="AF468" i="3"/>
  <c r="AN30" i="4"/>
  <c r="AF30" i="4"/>
  <c r="AN62" i="4"/>
  <c r="AF62" i="4"/>
  <c r="AN423" i="4"/>
  <c r="AF423" i="4"/>
  <c r="AN455" i="4"/>
  <c r="AF455" i="4"/>
  <c r="AN487" i="4"/>
  <c r="AF487" i="4"/>
  <c r="AN27" i="5"/>
  <c r="AF27" i="5"/>
  <c r="G9" i="11"/>
  <c r="AN14" i="4"/>
  <c r="AF14" i="4"/>
  <c r="AN407" i="4"/>
  <c r="AF407" i="4"/>
  <c r="AN439" i="4"/>
  <c r="AF439" i="4"/>
  <c r="AN471" i="4"/>
  <c r="AF471" i="4"/>
  <c r="AN503" i="4"/>
  <c r="AF503" i="4"/>
  <c r="AF5" i="5"/>
  <c r="AN5" i="5"/>
  <c r="AF421" i="2"/>
  <c r="AF437" i="2"/>
  <c r="AF453" i="2"/>
  <c r="AF469" i="2"/>
  <c r="AF485" i="2"/>
  <c r="AF501" i="2"/>
  <c r="AF18" i="3"/>
  <c r="AF26" i="3"/>
  <c r="AF34" i="3"/>
  <c r="AF42" i="3"/>
  <c r="AF50" i="3"/>
  <c r="AF58" i="3"/>
  <c r="AF66" i="3"/>
  <c r="AF74" i="3"/>
  <c r="AF82" i="3"/>
  <c r="AF90" i="3"/>
  <c r="AF98" i="3"/>
  <c r="AF106" i="3"/>
  <c r="AF114" i="3"/>
  <c r="AF122" i="3"/>
  <c r="AF130" i="3"/>
  <c r="AF138" i="3"/>
  <c r="AF146" i="3"/>
  <c r="AF154" i="3"/>
  <c r="AF162" i="3"/>
  <c r="AF170" i="3"/>
  <c r="AF178" i="3"/>
  <c r="AF186" i="3"/>
  <c r="AF194" i="3"/>
  <c r="AF202" i="3"/>
  <c r="AF210" i="3"/>
  <c r="AF218" i="3"/>
  <c r="AF226" i="3"/>
  <c r="AF234" i="3"/>
  <c r="AF242" i="3"/>
  <c r="AF250" i="3"/>
  <c r="AF258" i="3"/>
  <c r="AF266" i="3"/>
  <c r="AF274" i="3"/>
  <c r="AF282" i="3"/>
  <c r="AF290" i="3"/>
  <c r="AF298" i="3"/>
  <c r="AF306" i="3"/>
  <c r="AF314" i="3"/>
  <c r="AF322" i="3"/>
  <c r="AF330" i="3"/>
  <c r="AN83" i="4"/>
  <c r="AF83" i="4"/>
  <c r="AN99" i="4"/>
  <c r="AF99" i="4"/>
  <c r="AN115" i="4"/>
  <c r="AF115" i="4"/>
  <c r="AN131" i="4"/>
  <c r="AF131" i="4"/>
  <c r="AN147" i="4"/>
  <c r="AF147" i="4"/>
  <c r="AN163" i="4"/>
  <c r="AF163" i="4"/>
  <c r="AN179" i="4"/>
  <c r="AF179" i="4"/>
  <c r="AN195" i="4"/>
  <c r="AF195" i="4"/>
  <c r="AN428" i="4"/>
  <c r="AF428" i="4"/>
  <c r="AN460" i="4"/>
  <c r="AF460" i="4"/>
  <c r="AN492" i="4"/>
  <c r="AF492" i="4"/>
  <c r="AN43" i="5"/>
  <c r="AF43" i="5"/>
  <c r="AF22" i="4"/>
  <c r="AF35" i="4"/>
  <c r="AF46" i="4"/>
  <c r="AF67" i="4"/>
  <c r="AF70" i="4"/>
  <c r="AF79" i="4"/>
  <c r="AF87" i="4"/>
  <c r="AF95" i="4"/>
  <c r="AF103" i="4"/>
  <c r="AF111" i="4"/>
  <c r="AF119" i="4"/>
  <c r="AF127" i="4"/>
  <c r="AF135" i="4"/>
  <c r="AF143" i="4"/>
  <c r="AF151" i="4"/>
  <c r="AF159" i="4"/>
  <c r="AF167" i="4"/>
  <c r="AF175" i="4"/>
  <c r="AF183" i="4"/>
  <c r="AF191" i="4"/>
  <c r="AM2" i="5"/>
  <c r="AF57" i="5"/>
  <c r="AN102" i="5"/>
  <c r="AF102" i="5"/>
  <c r="AN134" i="5"/>
  <c r="AF134" i="5"/>
  <c r="AN166" i="5"/>
  <c r="AF166" i="5"/>
  <c r="AN198" i="5"/>
  <c r="AF198" i="5"/>
  <c r="AN244" i="5"/>
  <c r="AF244" i="5"/>
  <c r="AN255" i="5"/>
  <c r="AF255" i="5"/>
  <c r="AN308" i="5"/>
  <c r="AF308" i="5"/>
  <c r="AN319" i="5"/>
  <c r="AF319" i="5"/>
  <c r="AN379" i="5"/>
  <c r="AF379" i="5"/>
  <c r="AN394" i="5"/>
  <c r="AF394" i="5"/>
  <c r="AN420" i="5"/>
  <c r="AF420" i="5"/>
  <c r="AN86" i="5"/>
  <c r="AF86" i="5"/>
  <c r="AN118" i="5"/>
  <c r="AF118" i="5"/>
  <c r="AN150" i="5"/>
  <c r="AF150" i="5"/>
  <c r="AN182" i="5"/>
  <c r="AF182" i="5"/>
  <c r="AN212" i="5"/>
  <c r="AF212" i="5"/>
  <c r="AN223" i="5"/>
  <c r="AF223" i="5"/>
  <c r="AN276" i="5"/>
  <c r="AF276" i="5"/>
  <c r="AN287" i="5"/>
  <c r="AF287" i="5"/>
  <c r="AN340" i="5"/>
  <c r="AF340" i="5"/>
  <c r="AN351" i="5"/>
  <c r="AF351" i="5"/>
  <c r="AN356" i="5"/>
  <c r="AF356" i="5"/>
  <c r="AN443" i="5"/>
  <c r="AF443" i="5"/>
  <c r="AN458" i="5"/>
  <c r="AF458" i="5"/>
  <c r="AL2" i="5"/>
  <c r="AN83" i="5"/>
  <c r="AF83" i="5"/>
  <c r="AN115" i="5"/>
  <c r="AF115" i="5"/>
  <c r="AN142" i="5"/>
  <c r="AF142" i="5"/>
  <c r="AN174" i="5"/>
  <c r="AF174" i="5"/>
  <c r="AN201" i="5"/>
  <c r="AF201" i="5"/>
  <c r="AN265" i="5"/>
  <c r="AF265" i="5"/>
  <c r="AN329" i="5"/>
  <c r="AF329" i="5"/>
  <c r="AN432" i="5"/>
  <c r="AF432" i="5"/>
  <c r="AN434" i="5"/>
  <c r="AF434" i="5"/>
  <c r="AN199" i="5"/>
  <c r="AF199" i="5"/>
  <c r="AN231" i="5"/>
  <c r="AF231" i="5"/>
  <c r="AN263" i="5"/>
  <c r="AF263" i="5"/>
  <c r="AN295" i="5"/>
  <c r="AF295" i="5"/>
  <c r="AN327" i="5"/>
  <c r="AF327" i="5"/>
  <c r="AN406" i="5"/>
  <c r="AF406" i="5"/>
  <c r="AN415" i="5"/>
  <c r="AF415" i="5"/>
  <c r="AN490" i="5"/>
  <c r="AF490" i="5"/>
  <c r="AN215" i="5"/>
  <c r="AF215" i="5"/>
  <c r="AN247" i="5"/>
  <c r="AF247" i="5"/>
  <c r="AN279" i="5"/>
  <c r="AF279" i="5"/>
  <c r="AN311" i="5"/>
  <c r="AF311" i="5"/>
  <c r="AN343" i="5"/>
  <c r="AF343" i="5"/>
  <c r="AN374" i="5"/>
  <c r="AF374" i="5"/>
  <c r="AN383" i="5"/>
  <c r="AF383" i="5"/>
  <c r="AN438" i="5"/>
  <c r="AF438" i="5"/>
  <c r="AN447" i="5"/>
  <c r="AF447" i="5"/>
  <c r="AN474" i="5"/>
  <c r="AF474" i="5"/>
  <c r="P23" i="16"/>
  <c r="P24" i="16" s="1"/>
  <c r="AN207" i="5"/>
  <c r="AF207" i="5"/>
  <c r="AN239" i="5"/>
  <c r="AF239" i="5"/>
  <c r="AN271" i="5"/>
  <c r="AF271" i="5"/>
  <c r="AN303" i="5"/>
  <c r="AF303" i="5"/>
  <c r="AN335" i="5"/>
  <c r="AF335" i="5"/>
  <c r="AN362" i="5"/>
  <c r="AF362" i="5"/>
  <c r="AN388" i="5"/>
  <c r="AF388" i="5"/>
  <c r="AN402" i="5"/>
  <c r="AF402" i="5"/>
  <c r="AN426" i="5"/>
  <c r="AF426" i="5"/>
  <c r="AN452" i="5"/>
  <c r="AF452" i="5"/>
  <c r="AN386" i="5"/>
  <c r="AF386" i="5"/>
  <c r="AN450" i="5"/>
  <c r="AF450" i="5"/>
  <c r="C57" i="11"/>
  <c r="C23" i="11"/>
  <c r="C74" i="11" s="1"/>
  <c r="E20" i="11"/>
  <c r="E71" i="11" s="1"/>
  <c r="C49" i="11"/>
  <c r="T24" i="16"/>
  <c r="S24" i="16" s="1"/>
  <c r="C15" i="11"/>
  <c r="AN354" i="5"/>
  <c r="AF354" i="5"/>
  <c r="AN418" i="5"/>
  <c r="AF418" i="5"/>
  <c r="AN470" i="5"/>
  <c r="AF470" i="5"/>
  <c r="AN486" i="5"/>
  <c r="AF486" i="5"/>
  <c r="AN502" i="5"/>
  <c r="AF502" i="5"/>
  <c r="E24" i="11"/>
  <c r="E75" i="11" s="1"/>
  <c r="C53" i="11"/>
  <c r="E16" i="11"/>
  <c r="E67" i="11" s="1"/>
  <c r="F8" i="11"/>
  <c r="F78" i="11" s="1"/>
  <c r="D45" i="11"/>
  <c r="D61" i="11" s="1"/>
  <c r="D62" i="11" s="1"/>
  <c r="E46" i="11"/>
  <c r="E47" i="11"/>
  <c r="D13" i="11"/>
  <c r="E14" i="11"/>
  <c r="C47" i="11"/>
  <c r="C17" i="11"/>
  <c r="E18" i="11"/>
  <c r="C51" i="11"/>
  <c r="C21" i="11"/>
  <c r="C72" i="11" s="1"/>
  <c r="E22" i="11"/>
  <c r="C55" i="11"/>
  <c r="C25" i="11"/>
  <c r="D8" i="11"/>
  <c r="F13" i="11"/>
  <c r="C46" i="11"/>
  <c r="C16" i="11"/>
  <c r="C67" i="11" s="1"/>
  <c r="E17" i="11"/>
  <c r="E68" i="11" s="1"/>
  <c r="C50" i="11"/>
  <c r="C20" i="11"/>
  <c r="C71" i="11" s="1"/>
  <c r="E21" i="11"/>
  <c r="E72" i="11" s="1"/>
  <c r="C54" i="11"/>
  <c r="C24" i="11"/>
  <c r="C75" i="11" s="1"/>
  <c r="E25" i="11"/>
  <c r="E76" i="11" s="1"/>
  <c r="AQ9" i="18"/>
  <c r="AN9" i="18"/>
  <c r="AR9" i="18"/>
  <c r="AO9" i="18"/>
  <c r="B8" i="18"/>
  <c r="E8" i="18"/>
  <c r="F56" i="18"/>
  <c r="F50" i="18"/>
  <c r="C15" i="18"/>
  <c r="C66" i="18" s="1"/>
  <c r="F46" i="18"/>
  <c r="B45" i="18"/>
  <c r="F45" i="18"/>
  <c r="E13" i="18"/>
  <c r="B9" i="18"/>
  <c r="F9" i="18"/>
  <c r="D10" i="18"/>
  <c r="B47" i="18"/>
  <c r="C14" i="18"/>
  <c r="C65" i="18" s="1"/>
  <c r="C45" i="18"/>
  <c r="B13" i="18"/>
  <c r="F13" i="18"/>
  <c r="C9" i="18"/>
  <c r="E10" i="18"/>
  <c r="D58" i="18"/>
  <c r="G58" i="18" s="1"/>
  <c r="C59" i="18"/>
  <c r="F48" i="18"/>
  <c r="D47" i="18"/>
  <c r="B46" i="18"/>
  <c r="G46" i="18" s="1"/>
  <c r="G10" i="16" s="1"/>
  <c r="E14" i="18"/>
  <c r="E65" i="18" s="1"/>
  <c r="D45" i="18"/>
  <c r="C13" i="18"/>
  <c r="D9" i="18"/>
  <c r="B10" i="18"/>
  <c r="F10" i="18"/>
  <c r="E53" i="11"/>
  <c r="D55" i="18"/>
  <c r="D52" i="18"/>
  <c r="B52" i="18"/>
  <c r="E23" i="18"/>
  <c r="E74" i="18" s="1"/>
  <c r="E20" i="18"/>
  <c r="E71" i="18" s="1"/>
  <c r="E16" i="18"/>
  <c r="E67" i="18" s="1"/>
  <c r="E48" i="11"/>
  <c r="G48" i="11" s="1"/>
  <c r="E49" i="11"/>
  <c r="E50" i="11"/>
  <c r="E51" i="11"/>
  <c r="E52" i="11"/>
  <c r="G52" i="11" s="1"/>
  <c r="E54" i="11"/>
  <c r="E55" i="11"/>
  <c r="E56" i="11"/>
  <c r="E57" i="11"/>
  <c r="D49" i="18"/>
  <c r="D48" i="18"/>
  <c r="D51" i="18"/>
  <c r="C19" i="18"/>
  <c r="C24" i="18"/>
  <c r="C75" i="18" s="1"/>
  <c r="C18" i="18"/>
  <c r="C69" i="18" s="1"/>
  <c r="C21" i="18"/>
  <c r="C72" i="18" s="1"/>
  <c r="C17" i="18"/>
  <c r="B53" i="18"/>
  <c r="B48" i="18"/>
  <c r="B51" i="18"/>
  <c r="B55" i="18"/>
  <c r="B50" i="18"/>
  <c r="AF466" i="5"/>
  <c r="AF482" i="5"/>
  <c r="AF498" i="5"/>
  <c r="S23" i="16"/>
  <c r="S25" i="16" s="1"/>
  <c r="B49" i="18"/>
  <c r="E21" i="18"/>
  <c r="E72" i="18" s="1"/>
  <c r="C8" i="18"/>
  <c r="G8" i="18" s="1"/>
  <c r="B57" i="18"/>
  <c r="G57" i="18" s="1"/>
  <c r="G21" i="16" s="1"/>
  <c r="E18" i="18"/>
  <c r="E69" i="18" s="1"/>
  <c r="F52" i="18"/>
  <c r="G52" i="18" s="1"/>
  <c r="G16" i="16" s="1"/>
  <c r="F54" i="18"/>
  <c r="G12" i="10"/>
  <c r="D8" i="10"/>
  <c r="I8" i="10" s="1"/>
  <c r="E17" i="10"/>
  <c r="E20" i="10" s="1"/>
  <c r="E24" i="10"/>
  <c r="G19" i="10"/>
  <c r="R45" i="10" s="1"/>
  <c r="E15" i="18"/>
  <c r="E66" i="18" s="1"/>
  <c r="F49" i="18"/>
  <c r="E19" i="18"/>
  <c r="E70" i="18" s="1"/>
  <c r="D54" i="18"/>
  <c r="F12" i="10"/>
  <c r="G10" i="10"/>
  <c r="I10" i="10" s="1"/>
  <c r="D53" i="18"/>
  <c r="G53" i="18" s="1"/>
  <c r="G17" i="16" s="1"/>
  <c r="E42" i="10"/>
  <c r="E45" i="10" s="1"/>
  <c r="D24" i="10"/>
  <c r="E19" i="10"/>
  <c r="G59" i="18"/>
  <c r="F43" i="11"/>
  <c r="F82" i="11"/>
  <c r="F32" i="11"/>
  <c r="G47" i="18"/>
  <c r="G11" i="16" s="1"/>
  <c r="F80" i="11"/>
  <c r="F29" i="11"/>
  <c r="F42" i="11"/>
  <c r="F36" i="11"/>
  <c r="F39" i="11"/>
  <c r="F27" i="11"/>
  <c r="F41" i="11"/>
  <c r="F60" i="11"/>
  <c r="F61" i="11"/>
  <c r="F62" i="11" s="1"/>
  <c r="F81" i="11"/>
  <c r="G51" i="18"/>
  <c r="G15" i="16" s="1"/>
  <c r="F34" i="11"/>
  <c r="F33" i="11"/>
  <c r="F77" i="11"/>
  <c r="E79" i="11"/>
  <c r="E61" i="18"/>
  <c r="E62" i="18" s="1"/>
  <c r="E64" i="11"/>
  <c r="G8" i="11"/>
  <c r="G81" i="11" s="1"/>
  <c r="I37" i="10"/>
  <c r="Q22" i="10" s="1"/>
  <c r="I32" i="10"/>
  <c r="Q21" i="10" s="1"/>
  <c r="G13" i="11"/>
  <c r="G40" i="11" s="1"/>
  <c r="I72" i="10"/>
  <c r="Q17" i="10" s="1"/>
  <c r="I27" i="10"/>
  <c r="Q20" i="10" s="1"/>
  <c r="E77" i="11"/>
  <c r="G24" i="11"/>
  <c r="G75" i="11" s="1"/>
  <c r="G45" i="11"/>
  <c r="G21" i="11"/>
  <c r="G72" i="11" s="1"/>
  <c r="AS8" i="18"/>
  <c r="D26" i="11"/>
  <c r="D81" i="18"/>
  <c r="F83" i="10"/>
  <c r="AS12" i="11"/>
  <c r="G56" i="11"/>
  <c r="G20" i="18"/>
  <c r="G71" i="18" s="1"/>
  <c r="I62" i="10"/>
  <c r="Q19" i="10" s="1"/>
  <c r="I77" i="10"/>
  <c r="E65" i="10"/>
  <c r="I52" i="10"/>
  <c r="I55" i="10" s="1"/>
  <c r="AS8" i="11"/>
  <c r="B61" i="11"/>
  <c r="B62" i="11" s="1"/>
  <c r="F26" i="11"/>
  <c r="G32" i="11"/>
  <c r="G23" i="11"/>
  <c r="G74" i="11" s="1"/>
  <c r="E35" i="11"/>
  <c r="B26" i="11"/>
  <c r="P47" i="10"/>
  <c r="F58" i="10"/>
  <c r="F91" i="10"/>
  <c r="F48" i="10"/>
  <c r="F18" i="10"/>
  <c r="F53" i="10"/>
  <c r="F28" i="10"/>
  <c r="F43" i="10"/>
  <c r="F13" i="10"/>
  <c r="F87" i="10"/>
  <c r="F63" i="10"/>
  <c r="F81" i="18"/>
  <c r="E60" i="18"/>
  <c r="C60" i="18"/>
  <c r="R46" i="10"/>
  <c r="G59" i="11"/>
  <c r="H18" i="10"/>
  <c r="F67" i="18"/>
  <c r="E29" i="18"/>
  <c r="D83" i="10"/>
  <c r="H89" i="10"/>
  <c r="F20" i="10"/>
  <c r="E90" i="10"/>
  <c r="G21" i="18"/>
  <c r="F17" i="16" s="1"/>
  <c r="H17" i="16" s="1"/>
  <c r="H53" i="10"/>
  <c r="G50" i="18"/>
  <c r="G14" i="16" s="1"/>
  <c r="C61" i="18"/>
  <c r="C62" i="18" s="1"/>
  <c r="D89" i="10"/>
  <c r="H33" i="10"/>
  <c r="D78" i="18"/>
  <c r="H87" i="10"/>
  <c r="H84" i="10"/>
  <c r="H85" i="10" s="1"/>
  <c r="H86" i="10" s="1"/>
  <c r="AS10" i="18"/>
  <c r="G50" i="11"/>
  <c r="G16" i="11"/>
  <c r="G67" i="11" s="1"/>
  <c r="AS11" i="11"/>
  <c r="AS9" i="11"/>
  <c r="I29" i="10"/>
  <c r="U20" i="10" s="1"/>
  <c r="Q18" i="10"/>
  <c r="G25" i="18"/>
  <c r="P8" i="10"/>
  <c r="H68" i="10"/>
  <c r="C74" i="18"/>
  <c r="G23" i="18"/>
  <c r="F19" i="16" s="1"/>
  <c r="H19" i="16" s="1"/>
  <c r="D63" i="10"/>
  <c r="D28" i="10"/>
  <c r="E81" i="10"/>
  <c r="H38" i="10"/>
  <c r="H91" i="10"/>
  <c r="H58" i="10"/>
  <c r="H43" i="10"/>
  <c r="E78" i="10"/>
  <c r="D26" i="18"/>
  <c r="F26" i="18"/>
  <c r="H83" i="10"/>
  <c r="G20" i="11"/>
  <c r="G71" i="11" s="1"/>
  <c r="D60" i="11"/>
  <c r="C33" i="11"/>
  <c r="C38" i="11"/>
  <c r="B18" i="18"/>
  <c r="I14" i="10"/>
  <c r="U26" i="10" s="1"/>
  <c r="I49" i="10"/>
  <c r="G38" i="11"/>
  <c r="G30" i="11"/>
  <c r="G29" i="11"/>
  <c r="G36" i="11"/>
  <c r="G42" i="11"/>
  <c r="G33" i="11"/>
  <c r="G56" i="18"/>
  <c r="G20" i="16" s="1"/>
  <c r="G83" i="10"/>
  <c r="G39" i="11"/>
  <c r="G34" i="11"/>
  <c r="G31" i="11"/>
  <c r="G82" i="11"/>
  <c r="G80" i="11"/>
  <c r="G35" i="11"/>
  <c r="G43" i="11"/>
  <c r="G41" i="11"/>
  <c r="G25" i="10"/>
  <c r="P46" i="10"/>
  <c r="I22" i="10"/>
  <c r="P40" i="10"/>
  <c r="E75" i="18"/>
  <c r="G27" i="11"/>
  <c r="P41" i="10"/>
  <c r="D38" i="10"/>
  <c r="D48" i="10"/>
  <c r="D18" i="10"/>
  <c r="G22" i="18"/>
  <c r="F78" i="18"/>
  <c r="H48" i="10"/>
  <c r="G78" i="10"/>
  <c r="D67" i="11"/>
  <c r="H45" i="10"/>
  <c r="D19" i="10"/>
  <c r="I17" i="10" l="1"/>
  <c r="AN2" i="3"/>
  <c r="F84" i="10"/>
  <c r="F85" i="10" s="1"/>
  <c r="F86" i="10" s="1"/>
  <c r="AN2" i="4"/>
  <c r="AL3" i="4" s="1"/>
  <c r="AF2" i="1"/>
  <c r="E15" i="10"/>
  <c r="E68" i="10"/>
  <c r="E88" i="10"/>
  <c r="E73" i="10"/>
  <c r="E23" i="10"/>
  <c r="P6" i="10"/>
  <c r="E13" i="10"/>
  <c r="E18" i="10"/>
  <c r="E58" i="10"/>
  <c r="E33" i="10"/>
  <c r="E43" i="10"/>
  <c r="E89" i="10"/>
  <c r="E53" i="10"/>
  <c r="E38" i="10"/>
  <c r="E48" i="10"/>
  <c r="E28" i="10"/>
  <c r="E63" i="10"/>
  <c r="E87" i="10"/>
  <c r="E91" i="10"/>
  <c r="C70" i="11"/>
  <c r="G19" i="11"/>
  <c r="G70" i="11" s="1"/>
  <c r="G54" i="18"/>
  <c r="B61" i="18"/>
  <c r="B62" i="18" s="1"/>
  <c r="G55" i="18"/>
  <c r="G19" i="16" s="1"/>
  <c r="F60" i="18"/>
  <c r="G57" i="11"/>
  <c r="E26" i="18"/>
  <c r="G16" i="18"/>
  <c r="G67" i="18" s="1"/>
  <c r="I12" i="10"/>
  <c r="I23" i="10" s="1"/>
  <c r="G54" i="11"/>
  <c r="G47" i="11"/>
  <c r="G48" i="18"/>
  <c r="G12" i="16" s="1"/>
  <c r="G24" i="18"/>
  <c r="G75" i="18" s="1"/>
  <c r="G77" i="11"/>
  <c r="G14" i="18"/>
  <c r="F10" i="16" s="1"/>
  <c r="H10" i="16" s="1"/>
  <c r="R40" i="10"/>
  <c r="E84" i="10"/>
  <c r="E85" i="10" s="1"/>
  <c r="E86" i="10" s="1"/>
  <c r="E83" i="10"/>
  <c r="G64" i="11"/>
  <c r="F16" i="16"/>
  <c r="H16" i="16" s="1"/>
  <c r="I35" i="10"/>
  <c r="G72" i="18"/>
  <c r="P39" i="10"/>
  <c r="P50" i="10" s="1"/>
  <c r="D60" i="18"/>
  <c r="R47" i="10"/>
  <c r="B60" i="18"/>
  <c r="G79" i="11"/>
  <c r="G49" i="18"/>
  <c r="G13" i="16" s="1"/>
  <c r="P52" i="10"/>
  <c r="P35" i="10"/>
  <c r="I90" i="10"/>
  <c r="I81" i="10"/>
  <c r="F61" i="18"/>
  <c r="F62" i="18" s="1"/>
  <c r="H78" i="10"/>
  <c r="H81" i="10"/>
  <c r="H90" i="10"/>
  <c r="I42" i="10"/>
  <c r="Q23" i="10" s="1"/>
  <c r="L3" i="12"/>
  <c r="Z39" i="12" s="1"/>
  <c r="G15" i="18"/>
  <c r="D61" i="18"/>
  <c r="D62" i="18" s="1"/>
  <c r="G62" i="18" s="1"/>
  <c r="AS9" i="18"/>
  <c r="I75" i="10"/>
  <c r="G84" i="10"/>
  <c r="G85" i="10" s="1"/>
  <c r="G86" i="10" s="1"/>
  <c r="I24" i="10"/>
  <c r="U16" i="10" s="1"/>
  <c r="F114" i="12"/>
  <c r="I68" i="10"/>
  <c r="I88" i="10"/>
  <c r="G48" i="10"/>
  <c r="G58" i="10"/>
  <c r="G28" i="10"/>
  <c r="G33" i="10"/>
  <c r="G63" i="10"/>
  <c r="G18" i="10"/>
  <c r="G91" i="10"/>
  <c r="G87" i="10"/>
  <c r="G89" i="10"/>
  <c r="G38" i="10"/>
  <c r="G43" i="10"/>
  <c r="G13" i="10"/>
  <c r="G53" i="10"/>
  <c r="B27" i="18"/>
  <c r="B34" i="18"/>
  <c r="G10" i="18"/>
  <c r="B33" i="18"/>
  <c r="B42" i="18"/>
  <c r="B43" i="18"/>
  <c r="B80" i="18"/>
  <c r="B82" i="18"/>
  <c r="B38" i="18"/>
  <c r="B29" i="18"/>
  <c r="B37" i="18"/>
  <c r="B36" i="18"/>
  <c r="B35" i="18"/>
  <c r="B32" i="18"/>
  <c r="B41" i="18"/>
  <c r="B39" i="18"/>
  <c r="B30" i="18"/>
  <c r="B31" i="18"/>
  <c r="F79" i="18"/>
  <c r="F64" i="18"/>
  <c r="F40" i="18"/>
  <c r="E40" i="18"/>
  <c r="E79" i="18"/>
  <c r="E64" i="18"/>
  <c r="B77" i="18"/>
  <c r="B78" i="18"/>
  <c r="B81" i="18"/>
  <c r="D77" i="11"/>
  <c r="D78" i="11"/>
  <c r="D81" i="11"/>
  <c r="E60" i="11"/>
  <c r="G53" i="11"/>
  <c r="C66" i="11"/>
  <c r="G15" i="11"/>
  <c r="G66" i="11" s="1"/>
  <c r="C26" i="11"/>
  <c r="AF2" i="4"/>
  <c r="AF2" i="2"/>
  <c r="T30" i="12"/>
  <c r="I30" i="10"/>
  <c r="F15" i="10"/>
  <c r="F68" i="10"/>
  <c r="F73" i="10"/>
  <c r="F88" i="10"/>
  <c r="P7" i="10"/>
  <c r="F23" i="10"/>
  <c r="D81" i="10"/>
  <c r="D78" i="10"/>
  <c r="D90" i="10"/>
  <c r="G13" i="18"/>
  <c r="B40" i="18"/>
  <c r="B79" i="18"/>
  <c r="B64" i="18"/>
  <c r="D29" i="18"/>
  <c r="D39" i="18"/>
  <c r="D43" i="18"/>
  <c r="D38" i="18"/>
  <c r="D36" i="18"/>
  <c r="D32" i="18"/>
  <c r="D34" i="18"/>
  <c r="D30" i="18"/>
  <c r="D41" i="18"/>
  <c r="D35" i="18"/>
  <c r="D37" i="18"/>
  <c r="D33" i="18"/>
  <c r="D82" i="18"/>
  <c r="D31" i="18"/>
  <c r="D27" i="18"/>
  <c r="D80" i="18"/>
  <c r="D42" i="18"/>
  <c r="C76" i="11"/>
  <c r="G25" i="11"/>
  <c r="G76" i="11" s="1"/>
  <c r="G51" i="11"/>
  <c r="E65" i="11"/>
  <c r="G14" i="11"/>
  <c r="G65" i="11" s="1"/>
  <c r="E26" i="11"/>
  <c r="AL3" i="3"/>
  <c r="F51" i="12"/>
  <c r="E61" i="11"/>
  <c r="E62" i="11" s="1"/>
  <c r="C26" i="18"/>
  <c r="D16" i="12"/>
  <c r="Z63" i="12"/>
  <c r="G78" i="11"/>
  <c r="R51" i="10"/>
  <c r="G15" i="10"/>
  <c r="G73" i="10"/>
  <c r="G88" i="10"/>
  <c r="G68" i="10"/>
  <c r="G23" i="10"/>
  <c r="C64" i="18"/>
  <c r="C79" i="18"/>
  <c r="C40" i="18"/>
  <c r="E30" i="18"/>
  <c r="E33" i="18"/>
  <c r="E41" i="18"/>
  <c r="E43" i="18"/>
  <c r="E35" i="18"/>
  <c r="E34" i="18"/>
  <c r="E42" i="18"/>
  <c r="E39" i="18"/>
  <c r="E38" i="18"/>
  <c r="E36" i="18"/>
  <c r="E37" i="18"/>
  <c r="E31" i="18"/>
  <c r="E27" i="18"/>
  <c r="E80" i="18"/>
  <c r="E82" i="18"/>
  <c r="E32" i="18"/>
  <c r="G45" i="18"/>
  <c r="G9" i="16" s="1"/>
  <c r="I23" i="16" s="1"/>
  <c r="C60" i="11"/>
  <c r="C61" i="11"/>
  <c r="G46" i="11"/>
  <c r="G55" i="11"/>
  <c r="E69" i="11"/>
  <c r="G18" i="11"/>
  <c r="G69" i="11" s="1"/>
  <c r="D64" i="11"/>
  <c r="D79" i="11"/>
  <c r="D40" i="11"/>
  <c r="G49" i="11"/>
  <c r="AN2" i="5"/>
  <c r="AL3" i="5" s="1"/>
  <c r="AN2" i="2"/>
  <c r="I51" i="12"/>
  <c r="S58" i="12"/>
  <c r="C77" i="18"/>
  <c r="C78" i="18"/>
  <c r="C81" i="18"/>
  <c r="C68" i="18"/>
  <c r="G17" i="18"/>
  <c r="C70" i="18"/>
  <c r="G19" i="18"/>
  <c r="F30" i="18"/>
  <c r="F31" i="18"/>
  <c r="F36" i="18"/>
  <c r="F37" i="18"/>
  <c r="F35" i="18"/>
  <c r="F42" i="18"/>
  <c r="F39" i="18"/>
  <c r="F34" i="18"/>
  <c r="F32" i="18"/>
  <c r="F27" i="18"/>
  <c r="F43" i="18"/>
  <c r="F80" i="18"/>
  <c r="F41" i="18"/>
  <c r="F33" i="18"/>
  <c r="F38" i="18"/>
  <c r="F29" i="18"/>
  <c r="F82" i="18"/>
  <c r="G9" i="18"/>
  <c r="E78" i="18"/>
  <c r="E77" i="18"/>
  <c r="E81" i="18"/>
  <c r="F64" i="11"/>
  <c r="F40" i="11"/>
  <c r="F79" i="11"/>
  <c r="E73" i="11"/>
  <c r="G22" i="11"/>
  <c r="G73" i="11" s="1"/>
  <c r="C68" i="11"/>
  <c r="G17" i="11"/>
  <c r="G68" i="11" s="1"/>
  <c r="AF2" i="5"/>
  <c r="AF2" i="3"/>
  <c r="AL3" i="2"/>
  <c r="Y29" i="12"/>
  <c r="F116" i="12" s="1"/>
  <c r="V44" i="12"/>
  <c r="F117" i="12" s="1"/>
  <c r="V58" i="12"/>
  <c r="I65" i="10"/>
  <c r="T33" i="12"/>
  <c r="D9" i="12"/>
  <c r="Z51" i="12"/>
  <c r="Z55" i="12"/>
  <c r="W59" i="12"/>
  <c r="G48" i="12"/>
  <c r="J55" i="12"/>
  <c r="G39" i="12"/>
  <c r="W39" i="12"/>
  <c r="D38" i="12"/>
  <c r="J11" i="12"/>
  <c r="J61" i="12"/>
  <c r="Z61" i="12"/>
  <c r="N29" i="12"/>
  <c r="D61" i="12"/>
  <c r="Z49" i="12"/>
  <c r="D18" i="12"/>
  <c r="D29" i="12"/>
  <c r="T19" i="12"/>
  <c r="J30" i="12"/>
  <c r="Z23" i="12"/>
  <c r="G74" i="18"/>
  <c r="I40" i="10"/>
  <c r="Z37" i="12"/>
  <c r="N33" i="12"/>
  <c r="T58" i="12"/>
  <c r="D37" i="12"/>
  <c r="J52" i="12"/>
  <c r="D33" i="12"/>
  <c r="G37" i="12"/>
  <c r="W30" i="12"/>
  <c r="D39" i="12"/>
  <c r="Z60" i="12"/>
  <c r="G27" i="12"/>
  <c r="G56" i="12"/>
  <c r="G46" i="12"/>
  <c r="Z30" i="12"/>
  <c r="N44" i="12"/>
  <c r="J33" i="12"/>
  <c r="W27" i="12"/>
  <c r="W13" i="12"/>
  <c r="N41" i="12"/>
  <c r="N25" i="12"/>
  <c r="Z53" i="12"/>
  <c r="G25" i="12"/>
  <c r="D27" i="12"/>
  <c r="Z8" i="12"/>
  <c r="W51" i="12"/>
  <c r="J27" i="12"/>
  <c r="Z19" i="12"/>
  <c r="G26" i="12"/>
  <c r="D45" i="12"/>
  <c r="D26" i="12"/>
  <c r="T24" i="12"/>
  <c r="W49" i="12"/>
  <c r="N56" i="12"/>
  <c r="T53" i="12"/>
  <c r="N34" i="12"/>
  <c r="T8" i="12"/>
  <c r="W24" i="12"/>
  <c r="J20" i="12"/>
  <c r="Z22" i="12"/>
  <c r="W47" i="12"/>
  <c r="J41" i="12"/>
  <c r="D55" i="12"/>
  <c r="D47" i="12"/>
  <c r="J24" i="12"/>
  <c r="J46" i="12"/>
  <c r="D25" i="12"/>
  <c r="J51" i="12"/>
  <c r="G11" i="12"/>
  <c r="W46" i="12"/>
  <c r="N24" i="12"/>
  <c r="J56" i="12"/>
  <c r="G34" i="12"/>
  <c r="Z11" i="12"/>
  <c r="N55" i="12"/>
  <c r="T55" i="12"/>
  <c r="J60" i="12"/>
  <c r="G49" i="12"/>
  <c r="N51" i="12"/>
  <c r="W34" i="12"/>
  <c r="N37" i="12"/>
  <c r="W52" i="12"/>
  <c r="N22" i="12"/>
  <c r="G15" i="12"/>
  <c r="J63" i="12"/>
  <c r="W58" i="12"/>
  <c r="I78" i="10"/>
  <c r="P10" i="10"/>
  <c r="Q15" i="10"/>
  <c r="I20" i="10"/>
  <c r="G76" i="18"/>
  <c r="F21" i="16"/>
  <c r="H21" i="16" s="1"/>
  <c r="P51" i="10"/>
  <c r="W60" i="12"/>
  <c r="G63" i="12"/>
  <c r="W63" i="12"/>
  <c r="T10" i="12"/>
  <c r="W61" i="12"/>
  <c r="D31" i="12"/>
  <c r="N49" i="12"/>
  <c r="D51" i="12"/>
  <c r="N45" i="12"/>
  <c r="W32" i="12"/>
  <c r="D34" i="12"/>
  <c r="W41" i="12"/>
  <c r="W19" i="12"/>
  <c r="J25" i="12"/>
  <c r="D40" i="12"/>
  <c r="W26" i="12"/>
  <c r="G31" i="12"/>
  <c r="D10" i="12"/>
  <c r="D12" i="12"/>
  <c r="J26" i="12"/>
  <c r="D46" i="12"/>
  <c r="G61" i="12"/>
  <c r="W44" i="12"/>
  <c r="Z46" i="12"/>
  <c r="D49" i="12"/>
  <c r="W11" i="12"/>
  <c r="G24" i="12"/>
  <c r="T42" i="12"/>
  <c r="J53" i="12"/>
  <c r="J44" i="12"/>
  <c r="J58" i="12"/>
  <c r="W16" i="12"/>
  <c r="Z16" i="12"/>
  <c r="G40" i="12"/>
  <c r="D44" i="12"/>
  <c r="J49" i="12"/>
  <c r="T25" i="12"/>
  <c r="T23" i="12"/>
  <c r="N38" i="12"/>
  <c r="T46" i="12"/>
  <c r="N31" i="12"/>
  <c r="J10" i="12"/>
  <c r="N32" i="12"/>
  <c r="J12" i="12"/>
  <c r="T63" i="12"/>
  <c r="D19" i="12"/>
  <c r="J22" i="12"/>
  <c r="N27" i="12"/>
  <c r="T17" i="12"/>
  <c r="N54" i="12"/>
  <c r="W31" i="12"/>
  <c r="G8" i="12"/>
  <c r="J48" i="12"/>
  <c r="W48" i="12"/>
  <c r="W15" i="12"/>
  <c r="J23" i="12"/>
  <c r="D52" i="12"/>
  <c r="T49" i="12"/>
  <c r="N48" i="12"/>
  <c r="D54" i="12"/>
  <c r="J9" i="12"/>
  <c r="J17" i="12"/>
  <c r="G44" i="12"/>
  <c r="T29" i="12"/>
  <c r="T44" i="12"/>
  <c r="J54" i="12"/>
  <c r="G51" i="12"/>
  <c r="N40" i="12"/>
  <c r="N47" i="12"/>
  <c r="G18" i="12"/>
  <c r="Z54" i="12"/>
  <c r="Z48" i="12"/>
  <c r="T34" i="12"/>
  <c r="G12" i="12"/>
  <c r="T37" i="12"/>
  <c r="W23" i="12"/>
  <c r="W25" i="12"/>
  <c r="J18" i="12"/>
  <c r="W29" i="12"/>
  <c r="D8" i="12"/>
  <c r="W54" i="12"/>
  <c r="W33" i="12"/>
  <c r="Z13" i="12"/>
  <c r="T59" i="12"/>
  <c r="D62" i="12"/>
  <c r="Z42" i="12"/>
  <c r="J29" i="12"/>
  <c r="N42" i="12"/>
  <c r="Z59" i="12"/>
  <c r="T16" i="12"/>
  <c r="Z33" i="12"/>
  <c r="W55" i="12"/>
  <c r="D59" i="12"/>
  <c r="D17" i="12"/>
  <c r="G55" i="12"/>
  <c r="T27" i="12"/>
  <c r="Z20" i="12"/>
  <c r="G60" i="12"/>
  <c r="W56" i="12"/>
  <c r="Z25" i="12"/>
  <c r="J16" i="12"/>
  <c r="Z12" i="12"/>
  <c r="Z62" i="12"/>
  <c r="T52" i="12"/>
  <c r="G58" i="12"/>
  <c r="G32" i="12"/>
  <c r="G13" i="12"/>
  <c r="W12" i="12"/>
  <c r="N26" i="12"/>
  <c r="T9" i="12"/>
  <c r="J19" i="12"/>
  <c r="Z29" i="12"/>
  <c r="T51" i="12"/>
  <c r="Z58" i="12"/>
  <c r="D48" i="12"/>
  <c r="T62" i="12"/>
  <c r="N52" i="12"/>
  <c r="J47" i="12"/>
  <c r="W9" i="12"/>
  <c r="W53" i="12"/>
  <c r="T40" i="12"/>
  <c r="T32" i="12"/>
  <c r="G9" i="12"/>
  <c r="G41" i="12"/>
  <c r="J32" i="12"/>
  <c r="G54" i="12"/>
  <c r="Z18" i="12"/>
  <c r="D42" i="12"/>
  <c r="G52" i="12"/>
  <c r="W10" i="12"/>
  <c r="W38" i="12"/>
  <c r="G20" i="12"/>
  <c r="D11" i="12"/>
  <c r="Z10" i="12"/>
  <c r="G22" i="12"/>
  <c r="Z15" i="12"/>
  <c r="W40" i="12"/>
  <c r="W37" i="12"/>
  <c r="G38" i="12"/>
  <c r="T41" i="12"/>
  <c r="Z41" i="12"/>
  <c r="G62" i="12"/>
  <c r="Z17" i="12"/>
  <c r="J59" i="12"/>
  <c r="D13" i="12"/>
  <c r="J39" i="12"/>
  <c r="G53" i="12"/>
  <c r="N30" i="12"/>
  <c r="Z26" i="12"/>
  <c r="T39" i="12"/>
  <c r="D20" i="12"/>
  <c r="G42" i="12"/>
  <c r="T15" i="12"/>
  <c r="T18" i="12"/>
  <c r="W20" i="12"/>
  <c r="T47" i="12"/>
  <c r="J37" i="12"/>
  <c r="Z27" i="12"/>
  <c r="J62" i="12"/>
  <c r="T12" i="12"/>
  <c r="J15" i="12"/>
  <c r="Z40" i="12"/>
  <c r="J45" i="12"/>
  <c r="G17" i="12"/>
  <c r="W18" i="12"/>
  <c r="Z47" i="12"/>
  <c r="Z52" i="12"/>
  <c r="T56" i="12"/>
  <c r="Z34" i="12"/>
  <c r="D41" i="12"/>
  <c r="G16" i="12"/>
  <c r="Z56" i="12"/>
  <c r="Z45" i="12"/>
  <c r="Z38" i="12"/>
  <c r="D23" i="12"/>
  <c r="J40" i="12"/>
  <c r="Z31" i="12"/>
  <c r="N53" i="12"/>
  <c r="T13" i="12"/>
  <c r="G59" i="12"/>
  <c r="T38" i="12"/>
  <c r="W42" i="12"/>
  <c r="D60" i="12"/>
  <c r="G23" i="12"/>
  <c r="T61" i="12"/>
  <c r="G19" i="12"/>
  <c r="W45" i="12"/>
  <c r="T26" i="12"/>
  <c r="N46" i="12"/>
  <c r="J8" i="12"/>
  <c r="G29" i="12"/>
  <c r="Z24" i="12"/>
  <c r="N23" i="12"/>
  <c r="J13" i="12"/>
  <c r="G45" i="12"/>
  <c r="W22" i="12"/>
  <c r="G33" i="12"/>
  <c r="T48" i="12"/>
  <c r="G47" i="12"/>
  <c r="D63" i="12"/>
  <c r="J38" i="12"/>
  <c r="T45" i="12"/>
  <c r="T11" i="12"/>
  <c r="W62" i="12"/>
  <c r="W8" i="12"/>
  <c r="T31" i="12"/>
  <c r="D15" i="12"/>
  <c r="Z44" i="12"/>
  <c r="T22" i="12"/>
  <c r="J42" i="12"/>
  <c r="J34" i="12"/>
  <c r="D30" i="12"/>
  <c r="D22" i="12"/>
  <c r="T20" i="12"/>
  <c r="J31" i="12"/>
  <c r="T54" i="12"/>
  <c r="Z32" i="12"/>
  <c r="G10" i="12"/>
  <c r="Z9" i="12"/>
  <c r="W17" i="12"/>
  <c r="D56" i="12"/>
  <c r="T60" i="12"/>
  <c r="D58" i="12"/>
  <c r="B69" i="18"/>
  <c r="B26" i="18"/>
  <c r="G18" i="18"/>
  <c r="F18" i="16"/>
  <c r="G73" i="18"/>
  <c r="R39" i="10"/>
  <c r="D84" i="10"/>
  <c r="I19" i="10"/>
  <c r="U15" i="10" s="1"/>
  <c r="F20" i="16"/>
  <c r="H20" i="16" s="1"/>
  <c r="Q16" i="10"/>
  <c r="I25" i="10"/>
  <c r="E7" i="16"/>
  <c r="G77" i="18"/>
  <c r="G78" i="18"/>
  <c r="G81" i="18"/>
  <c r="I38" i="10"/>
  <c r="I53" i="10"/>
  <c r="I28" i="10"/>
  <c r="I43" i="10"/>
  <c r="I18" i="10"/>
  <c r="I91" i="10"/>
  <c r="P11" i="10"/>
  <c r="I63" i="10"/>
  <c r="I87" i="10"/>
  <c r="I33" i="10"/>
  <c r="I13" i="10"/>
  <c r="I48" i="10"/>
  <c r="I89" i="10"/>
  <c r="I58" i="10"/>
  <c r="G18" i="16"/>
  <c r="G60" i="18"/>
  <c r="D24" i="12" l="1"/>
  <c r="D53" i="12"/>
  <c r="N39" i="12"/>
  <c r="F12" i="16"/>
  <c r="H12" i="16" s="1"/>
  <c r="G26" i="18"/>
  <c r="I73" i="10"/>
  <c r="F115" i="12"/>
  <c r="I15" i="10"/>
  <c r="G61" i="18"/>
  <c r="H45" i="18" s="1"/>
  <c r="I83" i="10"/>
  <c r="G65" i="18"/>
  <c r="I45" i="10"/>
  <c r="G26" i="11"/>
  <c r="H61" i="18"/>
  <c r="H58" i="18"/>
  <c r="H62" i="18"/>
  <c r="H60" i="18"/>
  <c r="H59" i="18"/>
  <c r="H53" i="18"/>
  <c r="G66" i="18"/>
  <c r="F11" i="16"/>
  <c r="H11" i="16" s="1"/>
  <c r="G30" i="12"/>
  <c r="D32" i="12"/>
  <c r="G60" i="11"/>
  <c r="G70" i="18"/>
  <c r="F15" i="16"/>
  <c r="H15" i="16" s="1"/>
  <c r="C62" i="11"/>
  <c r="G62" i="11" s="1"/>
  <c r="G61" i="11"/>
  <c r="F9" i="16"/>
  <c r="H9" i="16" s="1"/>
  <c r="G64" i="18"/>
  <c r="G40" i="18"/>
  <c r="G79" i="18"/>
  <c r="L4" i="12"/>
  <c r="L5" i="12" s="1"/>
  <c r="G68" i="18"/>
  <c r="F13" i="16"/>
  <c r="H13" i="16" s="1"/>
  <c r="G41" i="18"/>
  <c r="G80" i="18"/>
  <c r="G42" i="18"/>
  <c r="G27" i="18"/>
  <c r="G38" i="18"/>
  <c r="G36" i="18"/>
  <c r="G82" i="18"/>
  <c r="G30" i="18"/>
  <c r="G37" i="18"/>
  <c r="G33" i="18"/>
  <c r="G31" i="18"/>
  <c r="G35" i="18"/>
  <c r="G43" i="18"/>
  <c r="G39" i="18"/>
  <c r="G34" i="18"/>
  <c r="G32" i="18"/>
  <c r="G29" i="18"/>
  <c r="F14" i="16"/>
  <c r="H14" i="16" s="1"/>
  <c r="G69" i="18"/>
  <c r="I24" i="16"/>
  <c r="I25" i="16"/>
  <c r="I84" i="10"/>
  <c r="D85" i="10"/>
  <c r="R50" i="10"/>
  <c r="R52" i="10" s="1"/>
  <c r="R41" i="10"/>
  <c r="J9" i="16"/>
  <c r="J11" i="16"/>
  <c r="J16" i="16"/>
  <c r="J20" i="16"/>
  <c r="F24" i="16"/>
  <c r="J10" i="16"/>
  <c r="J17" i="16"/>
  <c r="J19" i="16"/>
  <c r="J12" i="16"/>
  <c r="J21" i="16"/>
  <c r="H26" i="16"/>
  <c r="J18" i="16"/>
  <c r="J13" i="16"/>
  <c r="J15" i="16"/>
  <c r="J14" i="16"/>
  <c r="H18" i="16"/>
  <c r="H47" i="18" l="1"/>
  <c r="H51" i="18"/>
  <c r="H46" i="18"/>
  <c r="H49" i="18"/>
  <c r="H54" i="18"/>
  <c r="H48" i="18"/>
  <c r="H55" i="18"/>
  <c r="H56" i="18"/>
  <c r="H50" i="18"/>
  <c r="H52" i="18"/>
  <c r="H57" i="18"/>
  <c r="H51" i="11"/>
  <c r="H49" i="11"/>
  <c r="H47" i="11"/>
  <c r="H55" i="11"/>
  <c r="H54" i="11"/>
  <c r="H45" i="11"/>
  <c r="H46" i="11"/>
  <c r="H50" i="11"/>
  <c r="H53" i="11"/>
  <c r="H48" i="11"/>
  <c r="H52" i="11"/>
  <c r="H57" i="11"/>
  <c r="H56" i="11"/>
  <c r="H60" i="11"/>
  <c r="H58" i="11"/>
  <c r="L2" i="12"/>
  <c r="H61" i="11"/>
  <c r="H62" i="11"/>
  <c r="H59" i="11"/>
  <c r="F23" i="16"/>
  <c r="F25" i="16"/>
  <c r="D86" i="10"/>
  <c r="I86" i="10" s="1"/>
  <c r="I85" i="10"/>
  <c r="H23" i="16"/>
  <c r="H24" i="16"/>
  <c r="H25" i="16" l="1"/>
  <c r="J84" i="10"/>
  <c r="J77" i="10"/>
  <c r="J86" i="10"/>
  <c r="J80" i="10"/>
  <c r="J85" i="10"/>
</calcChain>
</file>

<file path=xl/comments1.xml><?xml version="1.0" encoding="utf-8"?>
<comments xmlns="http://schemas.openxmlformats.org/spreadsheetml/2006/main">
  <authors>
    <author>Patrick Jacobson</author>
  </authors>
  <commentList>
    <comment ref="J4" authorId="0">
      <text>
        <r>
          <rPr>
            <sz val="10"/>
            <color indexed="81"/>
            <rFont val="Tahoma"/>
          </rPr>
          <t>Must have a DATE to count as a deal.</t>
        </r>
      </text>
    </comment>
    <comment ref="N4" authorId="0">
      <text>
        <r>
          <rPr>
            <sz val="10"/>
            <color indexed="81"/>
            <rFont val="Tahoma"/>
          </rPr>
          <t xml:space="preserve">Must have something here in TERM in order to count as Qualified Deal
</t>
        </r>
      </text>
    </comment>
    <comment ref="P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Q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R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S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T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U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V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W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X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Y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Z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A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B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C4" authorId="0">
      <text>
        <r>
          <rPr>
            <sz val="10"/>
            <color indexed="81"/>
            <rFont val="Tahoma"/>
          </rPr>
          <t>Put in DATE the deal was finished/funded and sent to office - will reflect on the LENDER MIX report.</t>
        </r>
      </text>
    </comment>
    <comment ref="AH4" authorId="0">
      <text>
        <r>
          <rPr>
            <sz val="8"/>
            <color indexed="81"/>
            <rFont val="Tahoma"/>
            <family val="2"/>
          </rPr>
          <t>Front Side Percentage Level - percentage of Front Side Income you are paid.</t>
        </r>
      </text>
    </comment>
    <comment ref="AI4" authorId="0">
      <text>
        <r>
          <rPr>
            <sz val="8"/>
            <color indexed="81"/>
            <rFont val="Tahoma"/>
            <family val="2"/>
          </rPr>
          <t>Front Side Percentage Level - percentage of Front Side Income you are paid.</t>
        </r>
      </text>
    </comment>
    <comment ref="AJ4" authorId="0">
      <text>
        <r>
          <rPr>
            <sz val="8"/>
            <color indexed="81"/>
            <rFont val="Tahoma"/>
            <family val="2"/>
          </rPr>
          <t>F&amp;I Percentage Level - percentage of F&amp;I Income you are paid.</t>
        </r>
      </text>
    </comment>
    <comment ref="AO4" authorId="0">
      <text>
        <r>
          <rPr>
            <sz val="10"/>
            <color indexed="81"/>
            <rFont val="Tahoma"/>
          </rPr>
          <t xml:space="preserve">When Pay Chit is confirmed - simply put an "X" in the box.
</t>
        </r>
      </text>
    </comment>
  </commentList>
</comments>
</file>

<file path=xl/comments10.xml><?xml version="1.0" encoding="utf-8"?>
<comments xmlns="http://schemas.openxmlformats.org/spreadsheetml/2006/main">
  <authors>
    <author>Patrick Jacobson</author>
  </authors>
  <commentList>
    <comment ref="B8" authorId="0">
      <text>
        <r>
          <rPr>
            <b/>
            <sz val="7"/>
            <color indexed="81"/>
            <rFont val="Tahoma"/>
            <family val="2"/>
          </rPr>
          <t xml:space="preserve">Lender Name:
</t>
        </r>
        <r>
          <rPr>
            <sz val="7"/>
            <color indexed="81"/>
            <rFont val="Tahoma"/>
            <family val="2"/>
          </rPr>
          <t>List the Top Dozen Lenders on the MASTER LIST on the Customize Sheet.</t>
        </r>
      </text>
    </comment>
    <comment ref="E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B9" authorId="0">
      <text>
        <r>
          <rPr>
            <sz val="10"/>
            <color indexed="81"/>
            <rFont val="Tahoma"/>
          </rPr>
          <t>These are changed on the SUMMARY page --- at the top of each column</t>
        </r>
      </text>
    </comment>
    <comment ref="E9" authorId="0">
      <text>
        <r>
          <rPr>
            <sz val="10"/>
            <color indexed="81"/>
            <rFont val="Tahoma"/>
          </rPr>
          <t>These are changed on the SUMMARY page --- at the top of each column</t>
        </r>
      </text>
    </comment>
    <comment ref="H9" authorId="0">
      <text>
        <r>
          <rPr>
            <sz val="10"/>
            <color indexed="81"/>
            <rFont val="Tahoma"/>
          </rPr>
          <t>These are changed on the SUMMARY page --- at the top of each column</t>
        </r>
      </text>
    </comment>
    <comment ref="B10" authorId="0">
      <text>
        <r>
          <rPr>
            <sz val="10"/>
            <color indexed="81"/>
            <rFont val="Tahoma"/>
          </rPr>
          <t>These are changed on the SUMMARY page --- at the top of each column</t>
        </r>
      </text>
    </comment>
    <comment ref="E10" authorId="0">
      <text>
        <r>
          <rPr>
            <sz val="10"/>
            <color indexed="81"/>
            <rFont val="Tahoma"/>
          </rPr>
          <t>These are changed on the SUMMARY page --- at the top of each column</t>
        </r>
      </text>
    </comment>
    <comment ref="H10" authorId="0">
      <text>
        <r>
          <rPr>
            <sz val="10"/>
            <color indexed="81"/>
            <rFont val="Tahoma"/>
          </rPr>
          <t>These are changed on the SUMMARY page --- at the top of each column</t>
        </r>
      </text>
    </comment>
    <comment ref="B11" authorId="0">
      <text>
        <r>
          <rPr>
            <sz val="10"/>
            <color indexed="81"/>
            <rFont val="Tahoma"/>
          </rPr>
          <t>These are changed on the SUMMARY page --- at the top of each column</t>
        </r>
      </text>
    </comment>
    <comment ref="E11" authorId="0">
      <text>
        <r>
          <rPr>
            <sz val="10"/>
            <color indexed="81"/>
            <rFont val="Tahoma"/>
          </rPr>
          <t>These are changed on the SUMMARY page --- at the top of each column</t>
        </r>
      </text>
    </comment>
    <comment ref="H11" authorId="0">
      <text>
        <r>
          <rPr>
            <sz val="10"/>
            <color indexed="81"/>
            <rFont val="Tahoma"/>
          </rPr>
          <t>These are changed on the SUMMARY page --- at the top of each column</t>
        </r>
      </text>
    </comment>
    <comment ref="B12" authorId="0">
      <text>
        <r>
          <rPr>
            <sz val="10"/>
            <color indexed="81"/>
            <rFont val="Tahoma"/>
          </rPr>
          <t>These are changed on the SUMMARY page --- at the top of each column</t>
        </r>
      </text>
    </comment>
    <comment ref="E12" authorId="0">
      <text>
        <r>
          <rPr>
            <sz val="10"/>
            <color indexed="81"/>
            <rFont val="Tahoma"/>
          </rPr>
          <t>These are changed on the SUMMARY page --- at the top of each column</t>
        </r>
      </text>
    </comment>
    <comment ref="H12" authorId="0">
      <text>
        <r>
          <rPr>
            <sz val="10"/>
            <color indexed="81"/>
            <rFont val="Tahoma"/>
          </rPr>
          <t>These are changed on the SUMMARY page --- at the top of each column</t>
        </r>
      </text>
    </comment>
    <comment ref="B13" authorId="0">
      <text>
        <r>
          <rPr>
            <sz val="10"/>
            <color indexed="81"/>
            <rFont val="Tahoma"/>
          </rPr>
          <t>These are changed on the SUMMARY page --- at the top of each column</t>
        </r>
      </text>
    </comment>
    <comment ref="E13" authorId="0">
      <text>
        <r>
          <rPr>
            <sz val="10"/>
            <color indexed="81"/>
            <rFont val="Tahoma"/>
          </rPr>
          <t>These are changed on the SUMMARY page --- at the top of each column</t>
        </r>
      </text>
    </comment>
    <comment ref="H13" authorId="0">
      <text>
        <r>
          <rPr>
            <sz val="10"/>
            <color indexed="81"/>
            <rFont val="Tahoma"/>
          </rPr>
          <t>These are changed on the SUMMARY page --- at the top of each column</t>
        </r>
      </text>
    </comment>
    <comment ref="B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15"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B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22"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23" authorId="0">
      <text>
        <r>
          <rPr>
            <sz val="10"/>
            <color indexed="81"/>
            <rFont val="Tahoma"/>
          </rPr>
          <t>These are changed on the SUMMARY page --- at the top of each column</t>
        </r>
      </text>
    </comment>
    <comment ref="L24" authorId="0">
      <text>
        <r>
          <rPr>
            <sz val="10"/>
            <color indexed="81"/>
            <rFont val="Tahoma"/>
          </rPr>
          <t>These are changed on the SUMMARY page --- at the top of each column</t>
        </r>
      </text>
    </comment>
    <comment ref="L25" authorId="0">
      <text>
        <r>
          <rPr>
            <sz val="10"/>
            <color indexed="81"/>
            <rFont val="Tahoma"/>
          </rPr>
          <t>These are changed on the SUMMARY page --- at the top of each column</t>
        </r>
      </text>
    </comment>
    <comment ref="L26" authorId="0">
      <text>
        <r>
          <rPr>
            <sz val="10"/>
            <color indexed="81"/>
            <rFont val="Tahoma"/>
          </rPr>
          <t>These are changed on the SUMMARY page --- at the top of each column</t>
        </r>
      </text>
    </comment>
    <comment ref="L27" authorId="0">
      <text>
        <r>
          <rPr>
            <sz val="10"/>
            <color indexed="81"/>
            <rFont val="Tahoma"/>
          </rPr>
          <t>These are changed on the SUMMARY page --- at the top of each column</t>
        </r>
      </text>
    </comment>
    <comment ref="B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29"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30" authorId="0">
      <text>
        <r>
          <rPr>
            <sz val="10"/>
            <color indexed="81"/>
            <rFont val="Tahoma"/>
          </rPr>
          <t>These are changed on the SUMMARY page --- at the top of each column</t>
        </r>
      </text>
    </comment>
    <comment ref="L31" authorId="0">
      <text>
        <r>
          <rPr>
            <sz val="10"/>
            <color indexed="81"/>
            <rFont val="Tahoma"/>
          </rPr>
          <t>These are changed on the SUMMARY page --- at the top of each column</t>
        </r>
      </text>
    </comment>
    <comment ref="L32" authorId="0">
      <text>
        <r>
          <rPr>
            <sz val="10"/>
            <color indexed="81"/>
            <rFont val="Tahoma"/>
          </rPr>
          <t>These are changed on the SUMMARY page --- at the top of each column</t>
        </r>
      </text>
    </comment>
    <comment ref="L33" authorId="0">
      <text>
        <r>
          <rPr>
            <sz val="10"/>
            <color indexed="81"/>
            <rFont val="Tahoma"/>
          </rPr>
          <t>These are changed on the SUMMARY page --- at the top of each column</t>
        </r>
      </text>
    </comment>
    <comment ref="L34" authorId="0">
      <text>
        <r>
          <rPr>
            <sz val="10"/>
            <color indexed="81"/>
            <rFont val="Tahoma"/>
          </rPr>
          <t>These are changed on the SUMMARY page --- at the top of each column</t>
        </r>
      </text>
    </comment>
    <comment ref="B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37"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38" authorId="0">
      <text>
        <r>
          <rPr>
            <sz val="10"/>
            <color indexed="81"/>
            <rFont val="Tahoma"/>
          </rPr>
          <t>These are changed on the SUMMARY page --- at the top of each column</t>
        </r>
      </text>
    </comment>
    <comment ref="L39" authorId="0">
      <text>
        <r>
          <rPr>
            <sz val="10"/>
            <color indexed="81"/>
            <rFont val="Tahoma"/>
          </rPr>
          <t>These are changed on the SUMMARY page --- at the top of each column</t>
        </r>
      </text>
    </comment>
    <comment ref="L40" authorId="0">
      <text>
        <r>
          <rPr>
            <sz val="10"/>
            <color indexed="81"/>
            <rFont val="Tahoma"/>
          </rPr>
          <t>These are changed on the SUMMARY page --- at the top of each column</t>
        </r>
      </text>
    </comment>
    <comment ref="L41" authorId="0">
      <text>
        <r>
          <rPr>
            <sz val="10"/>
            <color indexed="81"/>
            <rFont val="Tahoma"/>
          </rPr>
          <t>These are changed on the SUMMARY page --- at the top of each column</t>
        </r>
      </text>
    </comment>
    <comment ref="L42" authorId="0">
      <text>
        <r>
          <rPr>
            <sz val="10"/>
            <color indexed="81"/>
            <rFont val="Tahoma"/>
          </rPr>
          <t>These are changed on the SUMMARY page --- at the top of each column</t>
        </r>
      </text>
    </comment>
    <comment ref="B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44"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45" authorId="0">
      <text>
        <r>
          <rPr>
            <sz val="10"/>
            <color indexed="81"/>
            <rFont val="Tahoma"/>
          </rPr>
          <t>These are changed on the SUMMARY page --- at the top of each column</t>
        </r>
      </text>
    </comment>
    <comment ref="L46" authorId="0">
      <text>
        <r>
          <rPr>
            <sz val="10"/>
            <color indexed="81"/>
            <rFont val="Tahoma"/>
          </rPr>
          <t>These are changed on the SUMMARY page --- at the top of each column</t>
        </r>
      </text>
    </comment>
    <comment ref="L47" authorId="0">
      <text>
        <r>
          <rPr>
            <sz val="10"/>
            <color indexed="81"/>
            <rFont val="Tahoma"/>
          </rPr>
          <t>These are changed on the SUMMARY page --- at the top of each column</t>
        </r>
      </text>
    </comment>
    <comment ref="L48" authorId="0">
      <text>
        <r>
          <rPr>
            <sz val="10"/>
            <color indexed="81"/>
            <rFont val="Tahoma"/>
          </rPr>
          <t>These are changed on the SUMMARY page --- at the top of each column</t>
        </r>
      </text>
    </comment>
    <comment ref="L49" authorId="0">
      <text>
        <r>
          <rPr>
            <sz val="10"/>
            <color indexed="81"/>
            <rFont val="Tahoma"/>
          </rPr>
          <t>These are changed on the SUMMARY page --- at the top of each column</t>
        </r>
      </text>
    </comment>
    <comment ref="B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51"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52" authorId="0">
      <text>
        <r>
          <rPr>
            <sz val="10"/>
            <color indexed="81"/>
            <rFont val="Tahoma"/>
          </rPr>
          <t>These are changed on the SUMMARY page --- at the top of each column</t>
        </r>
      </text>
    </comment>
    <comment ref="L53" authorId="0">
      <text>
        <r>
          <rPr>
            <sz val="10"/>
            <color indexed="81"/>
            <rFont val="Tahoma"/>
          </rPr>
          <t>These are changed on the SUMMARY page --- at the top of each column</t>
        </r>
      </text>
    </comment>
    <comment ref="L54" authorId="0">
      <text>
        <r>
          <rPr>
            <sz val="10"/>
            <color indexed="81"/>
            <rFont val="Tahoma"/>
          </rPr>
          <t>These are changed on the SUMMARY page --- at the top of each column</t>
        </r>
      </text>
    </comment>
    <comment ref="L55" authorId="0">
      <text>
        <r>
          <rPr>
            <sz val="10"/>
            <color indexed="81"/>
            <rFont val="Tahoma"/>
          </rPr>
          <t>These are changed on the SUMMARY page --- at the top of each column</t>
        </r>
      </text>
    </comment>
    <comment ref="L56" authorId="0">
      <text>
        <r>
          <rPr>
            <sz val="10"/>
            <color indexed="81"/>
            <rFont val="Tahoma"/>
          </rPr>
          <t>These are changed on the SUMMARY page --- at the top of each column</t>
        </r>
      </text>
    </comment>
    <comment ref="B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E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H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R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U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X58" authorId="0">
      <text>
        <r>
          <rPr>
            <b/>
            <sz val="10"/>
            <color indexed="81"/>
            <rFont val="Tahoma"/>
          </rPr>
          <t xml:space="preserve">Lender Name:
</t>
        </r>
        <r>
          <rPr>
            <sz val="10"/>
            <color indexed="81"/>
            <rFont val="Tahoma"/>
          </rPr>
          <t>List the Top Dozen Lenders on the MASTER LIST on the Customize Sheet.</t>
        </r>
        <r>
          <rPr>
            <sz val="10"/>
            <color indexed="81"/>
            <rFont val="Tahoma"/>
          </rPr>
          <t xml:space="preserve">
</t>
        </r>
      </text>
    </comment>
    <comment ref="L114" authorId="0">
      <text>
        <r>
          <rPr>
            <sz val="10"/>
            <color indexed="81"/>
            <rFont val="Tahoma"/>
          </rPr>
          <t>These are changed on the SUMMARY page --- at the top of each column</t>
        </r>
      </text>
    </comment>
    <comment ref="L115" authorId="0">
      <text>
        <r>
          <rPr>
            <sz val="10"/>
            <color indexed="81"/>
            <rFont val="Tahoma"/>
          </rPr>
          <t>These are changed on the SUMMARY page --- at the top of each column</t>
        </r>
      </text>
    </comment>
    <comment ref="L116" authorId="0">
      <text>
        <r>
          <rPr>
            <sz val="10"/>
            <color indexed="81"/>
            <rFont val="Tahoma"/>
          </rPr>
          <t>These are changed on the SUMMARY page --- at the top of each column</t>
        </r>
      </text>
    </comment>
    <comment ref="L117" authorId="0">
      <text>
        <r>
          <rPr>
            <sz val="10"/>
            <color indexed="81"/>
            <rFont val="Tahoma"/>
          </rPr>
          <t>These are changed on the SUMMARY page --- at the top of each column</t>
        </r>
      </text>
    </comment>
    <comment ref="L118" authorId="0">
      <text>
        <r>
          <rPr>
            <sz val="10"/>
            <color indexed="81"/>
            <rFont val="Tahoma"/>
          </rPr>
          <t>These are changed on the SUMMARY page --- at the top of each column</t>
        </r>
      </text>
    </comment>
    <comment ref="L120" authorId="0">
      <text>
        <r>
          <rPr>
            <sz val="10"/>
            <color indexed="81"/>
            <rFont val="Tahoma"/>
          </rPr>
          <t>These are changed on the SUMMARY page --- at the top of each column</t>
        </r>
      </text>
    </comment>
    <comment ref="L121" authorId="0">
      <text>
        <r>
          <rPr>
            <sz val="10"/>
            <color indexed="81"/>
            <rFont val="Tahoma"/>
          </rPr>
          <t>These are changed on the SUMMARY page --- at the top of each column</t>
        </r>
      </text>
    </comment>
    <comment ref="L122" authorId="0">
      <text>
        <r>
          <rPr>
            <sz val="10"/>
            <color indexed="81"/>
            <rFont val="Tahoma"/>
          </rPr>
          <t>These are changed on the SUMMARY page --- at the top of each column</t>
        </r>
      </text>
    </comment>
    <comment ref="L123" authorId="0">
      <text>
        <r>
          <rPr>
            <sz val="10"/>
            <color indexed="81"/>
            <rFont val="Tahoma"/>
          </rPr>
          <t>These are changed on the SUMMARY page --- at the top of each column</t>
        </r>
      </text>
    </comment>
    <comment ref="L124" authorId="0">
      <text>
        <r>
          <rPr>
            <sz val="10"/>
            <color indexed="81"/>
            <rFont val="Tahoma"/>
          </rPr>
          <t>These are changed on the SUMMARY page --- at the top of each column</t>
        </r>
      </text>
    </comment>
    <comment ref="L126" authorId="0">
      <text>
        <r>
          <rPr>
            <sz val="10"/>
            <color indexed="81"/>
            <rFont val="Tahoma"/>
          </rPr>
          <t>These are changed on the SUMMARY page --- at the top of each column</t>
        </r>
      </text>
    </comment>
    <comment ref="L127" authorId="0">
      <text>
        <r>
          <rPr>
            <sz val="10"/>
            <color indexed="81"/>
            <rFont val="Tahoma"/>
          </rPr>
          <t>These are changed on the SUMMARY page --- at the top of each column</t>
        </r>
      </text>
    </comment>
    <comment ref="L128" authorId="0">
      <text>
        <r>
          <rPr>
            <sz val="10"/>
            <color indexed="81"/>
            <rFont val="Tahoma"/>
          </rPr>
          <t>These are changed on the SUMMARY page --- at the top of each column</t>
        </r>
      </text>
    </comment>
    <comment ref="L129" authorId="0">
      <text>
        <r>
          <rPr>
            <sz val="10"/>
            <color indexed="81"/>
            <rFont val="Tahoma"/>
          </rPr>
          <t>These are changed on the SUMMARY page --- at the top of each column</t>
        </r>
      </text>
    </comment>
    <comment ref="L130" authorId="0">
      <text>
        <r>
          <rPr>
            <sz val="10"/>
            <color indexed="81"/>
            <rFont val="Tahoma"/>
          </rPr>
          <t>These are changed on the SUMMARY page --- at the top of each column</t>
        </r>
      </text>
    </comment>
  </commentList>
</comments>
</file>

<file path=xl/comments2.xml><?xml version="1.0" encoding="utf-8"?>
<comments xmlns="http://schemas.openxmlformats.org/spreadsheetml/2006/main">
  <authors>
    <author>Patrick Jacobson</author>
  </authors>
  <commentList>
    <comment ref="J4" authorId="0">
      <text>
        <r>
          <rPr>
            <sz val="10"/>
            <color indexed="81"/>
            <rFont val="Tahoma"/>
          </rPr>
          <t>Must have a DATE to count as a deal.</t>
        </r>
      </text>
    </comment>
    <comment ref="N4" authorId="0">
      <text>
        <r>
          <rPr>
            <sz val="10"/>
            <color indexed="81"/>
            <rFont val="Tahoma"/>
          </rPr>
          <t xml:space="preserve">Must have something here in TERM in order to count as Qualified Deal
</t>
        </r>
      </text>
    </comment>
    <comment ref="P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Q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R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S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T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U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V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W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X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Y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Z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A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B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C4" authorId="0">
      <text>
        <r>
          <rPr>
            <sz val="10"/>
            <color indexed="81"/>
            <rFont val="Tahoma"/>
          </rPr>
          <t>Put in DATE the deal was finished/funded and sent to office - will reflect on the LENDER MIX report.</t>
        </r>
      </text>
    </comment>
    <comment ref="AH4" authorId="0">
      <text>
        <r>
          <rPr>
            <sz val="8"/>
            <color indexed="81"/>
            <rFont val="Tahoma"/>
            <family val="2"/>
          </rPr>
          <t>Front Side Percentage Level - percentage of Front Side Income you are paid.</t>
        </r>
      </text>
    </comment>
    <comment ref="AI4" authorId="0">
      <text>
        <r>
          <rPr>
            <sz val="8"/>
            <color indexed="81"/>
            <rFont val="Tahoma"/>
            <family val="2"/>
          </rPr>
          <t>Front Side Percentage Level - percentage of Front Side Income you are paid.</t>
        </r>
      </text>
    </comment>
    <comment ref="AJ4" authorId="0">
      <text>
        <r>
          <rPr>
            <sz val="8"/>
            <color indexed="81"/>
            <rFont val="Tahoma"/>
            <family val="2"/>
          </rPr>
          <t>F&amp;I Percentage Level - percentage of F&amp;I Income you are paid.</t>
        </r>
      </text>
    </comment>
    <comment ref="AO4" authorId="0">
      <text>
        <r>
          <rPr>
            <sz val="10"/>
            <color indexed="81"/>
            <rFont val="Tahoma"/>
          </rPr>
          <t xml:space="preserve">When Pay Chit is confirmed - simply put an "X" in the box.
</t>
        </r>
      </text>
    </comment>
  </commentList>
</comments>
</file>

<file path=xl/comments3.xml><?xml version="1.0" encoding="utf-8"?>
<comments xmlns="http://schemas.openxmlformats.org/spreadsheetml/2006/main">
  <authors>
    <author>Patrick Jacobson</author>
  </authors>
  <commentList>
    <comment ref="J4" authorId="0">
      <text>
        <r>
          <rPr>
            <sz val="10"/>
            <color indexed="81"/>
            <rFont val="Tahoma"/>
          </rPr>
          <t>Must have a DATE to count as a deal.</t>
        </r>
      </text>
    </comment>
    <comment ref="N4" authorId="0">
      <text>
        <r>
          <rPr>
            <sz val="10"/>
            <color indexed="81"/>
            <rFont val="Tahoma"/>
          </rPr>
          <t xml:space="preserve">Must have something here in TERM in order to count as Qualified Deal
</t>
        </r>
      </text>
    </comment>
    <comment ref="P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Q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R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S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T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U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V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W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X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Y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Z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A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B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C4" authorId="0">
      <text>
        <r>
          <rPr>
            <sz val="10"/>
            <color indexed="81"/>
            <rFont val="Tahoma"/>
          </rPr>
          <t>Put in DATE the deal was finished/funded and sent to office - will reflect on the LENDER MIX report.</t>
        </r>
      </text>
    </comment>
    <comment ref="AH4" authorId="0">
      <text>
        <r>
          <rPr>
            <sz val="8"/>
            <color indexed="81"/>
            <rFont val="Tahoma"/>
            <family val="2"/>
          </rPr>
          <t>Front Side Percentage Level - percentage of Front Side Income you are paid.</t>
        </r>
      </text>
    </comment>
    <comment ref="AI4" authorId="0">
      <text>
        <r>
          <rPr>
            <sz val="8"/>
            <color indexed="81"/>
            <rFont val="Tahoma"/>
            <family val="2"/>
          </rPr>
          <t>Front Side Percentage Level - percentage of Front Side Income you are paid.</t>
        </r>
      </text>
    </comment>
    <comment ref="AJ4" authorId="0">
      <text>
        <r>
          <rPr>
            <sz val="8"/>
            <color indexed="81"/>
            <rFont val="Tahoma"/>
            <family val="2"/>
          </rPr>
          <t>F&amp;I Percentage Level - percentage of F&amp;I Income you are paid.</t>
        </r>
      </text>
    </comment>
    <comment ref="AO4" authorId="0">
      <text>
        <r>
          <rPr>
            <sz val="10"/>
            <color indexed="81"/>
            <rFont val="Tahoma"/>
          </rPr>
          <t xml:space="preserve">When Pay Chit is confirmed - simply put an "X" in the box.
</t>
        </r>
      </text>
    </comment>
  </commentList>
</comments>
</file>

<file path=xl/comments4.xml><?xml version="1.0" encoding="utf-8"?>
<comments xmlns="http://schemas.openxmlformats.org/spreadsheetml/2006/main">
  <authors>
    <author>Patrick Jacobson</author>
  </authors>
  <commentList>
    <comment ref="J4" authorId="0">
      <text>
        <r>
          <rPr>
            <sz val="10"/>
            <color indexed="81"/>
            <rFont val="Tahoma"/>
          </rPr>
          <t>Must have a DATE to count as a deal.</t>
        </r>
      </text>
    </comment>
    <comment ref="N4" authorId="0">
      <text>
        <r>
          <rPr>
            <sz val="10"/>
            <color indexed="81"/>
            <rFont val="Tahoma"/>
          </rPr>
          <t xml:space="preserve">Must have something here in TERM in order to count as Qualified Deal
</t>
        </r>
      </text>
    </comment>
    <comment ref="P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Q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R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S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T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U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V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W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X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Y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Z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A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B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C4" authorId="0">
      <text>
        <r>
          <rPr>
            <sz val="10"/>
            <color indexed="81"/>
            <rFont val="Tahoma"/>
          </rPr>
          <t>Put in DATE the deal was finished/funded and sent to office - will reflect on the LENDER MIX report.</t>
        </r>
      </text>
    </comment>
    <comment ref="AH4" authorId="0">
      <text>
        <r>
          <rPr>
            <sz val="8"/>
            <color indexed="81"/>
            <rFont val="Tahoma"/>
            <family val="2"/>
          </rPr>
          <t>Front Side Percentage Level - percentage of Front Side Income you are paid.</t>
        </r>
      </text>
    </comment>
    <comment ref="AI4" authorId="0">
      <text>
        <r>
          <rPr>
            <sz val="8"/>
            <color indexed="81"/>
            <rFont val="Tahoma"/>
            <family val="2"/>
          </rPr>
          <t>Front Side Percentage Level - percentage of Front Side Income you are paid.</t>
        </r>
      </text>
    </comment>
    <comment ref="AJ4" authorId="0">
      <text>
        <r>
          <rPr>
            <sz val="8"/>
            <color indexed="81"/>
            <rFont val="Tahoma"/>
            <family val="2"/>
          </rPr>
          <t>F&amp;I Percentage Level - percentage of F&amp;I Income you are paid.</t>
        </r>
      </text>
    </comment>
    <comment ref="AO4" authorId="0">
      <text>
        <r>
          <rPr>
            <sz val="10"/>
            <color indexed="81"/>
            <rFont val="Tahoma"/>
          </rPr>
          <t xml:space="preserve">When Pay Chit is confirmed - simply put an "X" in the box.
</t>
        </r>
      </text>
    </comment>
  </commentList>
</comments>
</file>

<file path=xl/comments5.xml><?xml version="1.0" encoding="utf-8"?>
<comments xmlns="http://schemas.openxmlformats.org/spreadsheetml/2006/main">
  <authors>
    <author>Patrick Jacobson</author>
  </authors>
  <commentList>
    <comment ref="J4" authorId="0">
      <text>
        <r>
          <rPr>
            <sz val="10"/>
            <color indexed="81"/>
            <rFont val="Tahoma"/>
          </rPr>
          <t>Must have a DATE to count as a deal.</t>
        </r>
      </text>
    </comment>
    <comment ref="N4" authorId="0">
      <text>
        <r>
          <rPr>
            <sz val="10"/>
            <color indexed="81"/>
            <rFont val="Tahoma"/>
          </rPr>
          <t xml:space="preserve">Must have something here in TERM in order to count as Qualified Deal
</t>
        </r>
      </text>
    </comment>
    <comment ref="P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Q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R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S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T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U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V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W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X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Y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Z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A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B4" authorId="0">
      <text>
        <r>
          <rPr>
            <b/>
            <sz val="10"/>
            <color indexed="81"/>
            <rFont val="Tahoma"/>
          </rPr>
          <t xml:space="preserve">SEE Customize Sheet. </t>
        </r>
        <r>
          <rPr>
            <sz val="10"/>
            <color indexed="81"/>
            <rFont val="Tahoma"/>
          </rPr>
          <t xml:space="preserve"> Product names are entered on the PRODUCT TABLE on the Customize Sheet</t>
        </r>
        <r>
          <rPr>
            <sz val="10"/>
            <color indexed="81"/>
            <rFont val="Tahoma"/>
          </rPr>
          <t xml:space="preserve">
</t>
        </r>
      </text>
    </comment>
    <comment ref="AC4" authorId="0">
      <text>
        <r>
          <rPr>
            <sz val="10"/>
            <color indexed="81"/>
            <rFont val="Tahoma"/>
          </rPr>
          <t>Put in DATE the deal was finished/funded and sent to office - will reflect on the LENDER MIX report.</t>
        </r>
      </text>
    </comment>
    <comment ref="AH4" authorId="0">
      <text>
        <r>
          <rPr>
            <sz val="8"/>
            <color indexed="81"/>
            <rFont val="Tahoma"/>
            <family val="2"/>
          </rPr>
          <t>Front Side Percentage Level - percentage of Front Side Income you are paid.</t>
        </r>
      </text>
    </comment>
    <comment ref="AI4" authorId="0">
      <text>
        <r>
          <rPr>
            <sz val="8"/>
            <color indexed="81"/>
            <rFont val="Tahoma"/>
            <family val="2"/>
          </rPr>
          <t>Front Side Percentage Level - percentage of Front Side Income you are paid.</t>
        </r>
      </text>
    </comment>
    <comment ref="AJ4" authorId="0">
      <text>
        <r>
          <rPr>
            <sz val="8"/>
            <color indexed="81"/>
            <rFont val="Tahoma"/>
            <family val="2"/>
          </rPr>
          <t>F&amp;I Percentage Level - percentage of F&amp;I Income you are paid.</t>
        </r>
      </text>
    </comment>
    <comment ref="AO4" authorId="0">
      <text>
        <r>
          <rPr>
            <sz val="10"/>
            <color indexed="81"/>
            <rFont val="Tahoma"/>
          </rPr>
          <t xml:space="preserve">When Pay Chit is confirmed - simply put an "X" in the box.
</t>
        </r>
      </text>
    </comment>
  </commentList>
</comments>
</file>

<file path=xl/comments6.xml><?xml version="1.0" encoding="utf-8"?>
<comments xmlns="http://schemas.openxmlformats.org/spreadsheetml/2006/main">
  <authors>
    <author>Joe Jacobson</author>
    <author>Patrick Jacobson</author>
  </authors>
  <commentList>
    <comment ref="R9" authorId="0">
      <text>
        <r>
          <rPr>
            <sz val="10"/>
            <color indexed="81"/>
            <rFont val="Tahoma"/>
          </rPr>
          <t xml:space="preserve">Put in the amount of profit you expect to make on each product sold.
</t>
        </r>
        <r>
          <rPr>
            <sz val="10"/>
            <color indexed="81"/>
            <rFont val="Tahoma"/>
          </rPr>
          <t xml:space="preserve">
</t>
        </r>
      </text>
    </comment>
    <comment ref="O10" authorId="0">
      <text>
        <r>
          <rPr>
            <b/>
            <sz val="10"/>
            <color indexed="81"/>
            <rFont val="Tahoma"/>
          </rPr>
          <t>Put the name of your stats/products you are tracking</t>
        </r>
      </text>
    </comment>
    <comment ref="J19" authorId="1">
      <text>
        <r>
          <rPr>
            <b/>
            <sz val="8"/>
            <color indexed="81"/>
            <rFont val="Tahoma"/>
          </rPr>
          <t>Credit Protection Products are computed by Taking the Number of Products Sold divided by the number of FINANCED DEALS</t>
        </r>
      </text>
    </comment>
    <comment ref="J20" authorId="1">
      <text>
        <r>
          <rPr>
            <b/>
            <sz val="8"/>
            <color indexed="81"/>
            <rFont val="Tahoma"/>
          </rPr>
          <t>Credit Protection Products are computed by Taking the Number of Products Sold divided by the number of FINANCED DEALS</t>
        </r>
      </text>
    </comment>
    <comment ref="J21" authorId="1">
      <text>
        <r>
          <rPr>
            <b/>
            <sz val="8"/>
            <color indexed="81"/>
            <rFont val="Tahoma"/>
          </rPr>
          <t>Credit Protection Products are computed by Taking the Number of Products Sold divided by the number of FINANCED DEALS</t>
        </r>
      </text>
    </comment>
  </commentList>
</comments>
</file>

<file path=xl/comments7.xml><?xml version="1.0" encoding="utf-8"?>
<comments xmlns="http://schemas.openxmlformats.org/spreadsheetml/2006/main">
  <authors>
    <author>Patrick Jacobson</author>
    <author>P. J. Jacobson</author>
  </authors>
  <commentList>
    <comment ref="D2" authorId="0">
      <text>
        <r>
          <rPr>
            <sz val="10"/>
            <color indexed="81"/>
            <rFont val="Tahoma"/>
          </rPr>
          <t>Salesperson's name goes here, spell it exactly correct each time</t>
        </r>
        <r>
          <rPr>
            <sz val="10"/>
            <color indexed="81"/>
            <rFont val="Tahoma"/>
          </rPr>
          <t xml:space="preserve">
</t>
        </r>
      </text>
    </comment>
    <comment ref="E2" authorId="0">
      <text>
        <r>
          <rPr>
            <sz val="10"/>
            <color indexed="81"/>
            <rFont val="Tahoma"/>
          </rPr>
          <t>Salesperson's name goes here, spell it exactly correct each time</t>
        </r>
        <r>
          <rPr>
            <sz val="10"/>
            <color indexed="81"/>
            <rFont val="Tahoma"/>
          </rPr>
          <t xml:space="preserve">
</t>
        </r>
      </text>
    </comment>
    <comment ref="AM2" authorId="0">
      <text>
        <r>
          <rPr>
            <sz val="10"/>
            <color indexed="81"/>
            <rFont val="Tahoma"/>
          </rPr>
          <t>Salesperson's name goes here, spell it exactly correct each time</t>
        </r>
        <r>
          <rPr>
            <sz val="10"/>
            <color indexed="81"/>
            <rFont val="Tahoma"/>
          </rPr>
          <t xml:space="preserve">
</t>
        </r>
      </text>
    </comment>
    <comment ref="AO2" authorId="0">
      <text>
        <r>
          <rPr>
            <sz val="10"/>
            <color indexed="81"/>
            <rFont val="Tahoma"/>
          </rPr>
          <t>Salesperson's name goes here, spell it exactly correct each time</t>
        </r>
        <r>
          <rPr>
            <sz val="10"/>
            <color indexed="81"/>
            <rFont val="Tahoma"/>
          </rPr>
          <t xml:space="preserve">
</t>
        </r>
      </text>
    </comment>
    <comment ref="AQ2" authorId="0">
      <text>
        <r>
          <rPr>
            <sz val="10"/>
            <color indexed="81"/>
            <rFont val="Tahoma"/>
          </rPr>
          <t>Salesperson's name goes here, spell it exactly correct each time</t>
        </r>
        <r>
          <rPr>
            <sz val="10"/>
            <color indexed="81"/>
            <rFont val="Tahoma"/>
          </rPr>
          <t xml:space="preserve">
</t>
        </r>
      </text>
    </comment>
    <comment ref="AS2" authorId="0">
      <text>
        <r>
          <rPr>
            <sz val="10"/>
            <color indexed="81"/>
            <rFont val="Tahoma"/>
          </rPr>
          <t>Salesperson's name goes here, spell it exactly correct each time</t>
        </r>
        <r>
          <rPr>
            <sz val="10"/>
            <color indexed="81"/>
            <rFont val="Tahoma"/>
          </rPr>
          <t xml:space="preserve">
</t>
        </r>
      </text>
    </comment>
    <comment ref="AU2" authorId="0">
      <text>
        <r>
          <rPr>
            <sz val="10"/>
            <color indexed="81"/>
            <rFont val="Tahoma"/>
          </rPr>
          <t>Salesperson's name goes here, spell it exactly correct each time</t>
        </r>
        <r>
          <rPr>
            <sz val="10"/>
            <color indexed="81"/>
            <rFont val="Tahoma"/>
          </rPr>
          <t xml:space="preserve">
</t>
        </r>
      </text>
    </comment>
    <comment ref="B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C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D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E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F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A12" authorId="0">
      <text>
        <r>
          <rPr>
            <sz val="10"/>
            <color indexed="81"/>
            <rFont val="Tahoma"/>
          </rPr>
          <t>All percentages are done by QUALIFIED deals.</t>
        </r>
      </text>
    </comment>
    <comment ref="A27" authorId="1">
      <text>
        <r>
          <rPr>
            <b/>
            <sz val="10"/>
            <color indexed="81"/>
            <rFont val="Tahoma"/>
          </rPr>
          <t xml:space="preserve">PPRU - </t>
        </r>
        <r>
          <rPr>
            <sz val="10"/>
            <color indexed="81"/>
            <rFont val="Tahoma"/>
            <family val="2"/>
          </rPr>
          <t>Products per Retail Unit</t>
        </r>
        <r>
          <rPr>
            <sz val="10"/>
            <color indexed="81"/>
            <rFont val="Tahoma"/>
          </rPr>
          <t xml:space="preserve">
</t>
        </r>
      </text>
    </comment>
    <comment ref="A28" authorId="0">
      <text>
        <r>
          <rPr>
            <sz val="10"/>
            <color indexed="81"/>
            <rFont val="Tahoma"/>
          </rPr>
          <t>All percentages are done by QUALIFIED deals.  Except GAP if applicable, does both per QD's and Financed Deals</t>
        </r>
      </text>
    </comment>
    <comment ref="H44" authorId="0">
      <text>
        <r>
          <rPr>
            <b/>
            <sz val="10"/>
            <color indexed="81"/>
            <rFont val="Tahoma"/>
          </rPr>
          <t>The Mix</t>
        </r>
        <r>
          <rPr>
            <sz val="10"/>
            <color indexed="81"/>
            <rFont val="Tahoma"/>
          </rPr>
          <t xml:space="preserve"> - the percentage of total backside income this particular product brings to the gross revenue.</t>
        </r>
        <r>
          <rPr>
            <sz val="10"/>
            <color indexed="81"/>
            <rFont val="Tahoma"/>
          </rPr>
          <t xml:space="preserve">
</t>
        </r>
      </text>
    </comment>
    <comment ref="A77" authorId="1">
      <text>
        <r>
          <rPr>
            <b/>
            <sz val="10"/>
            <color indexed="81"/>
            <rFont val="Tahoma"/>
          </rPr>
          <t xml:space="preserve">Frontside AVG - </t>
        </r>
        <r>
          <rPr>
            <sz val="10"/>
            <color indexed="81"/>
            <rFont val="Tahoma"/>
            <family val="2"/>
          </rPr>
          <t>Computed on TOTAL DEALS.</t>
        </r>
      </text>
    </comment>
    <comment ref="A78" authorId="1">
      <text>
        <r>
          <rPr>
            <b/>
            <sz val="10"/>
            <color indexed="81"/>
            <rFont val="Tahoma"/>
          </rPr>
          <t xml:space="preserve">Holdback AVG - </t>
        </r>
        <r>
          <rPr>
            <sz val="10"/>
            <color indexed="81"/>
            <rFont val="Tahoma"/>
            <family val="2"/>
          </rPr>
          <t>Computed on TOTAL DEALS.</t>
        </r>
      </text>
    </comment>
    <comment ref="A79" authorId="1">
      <text>
        <r>
          <rPr>
            <b/>
            <sz val="10"/>
            <color indexed="81"/>
            <rFont val="Tahoma"/>
          </rPr>
          <t xml:space="preserve">PRU - </t>
        </r>
        <r>
          <rPr>
            <sz val="10"/>
            <color indexed="81"/>
            <rFont val="Tahoma"/>
            <family val="2"/>
          </rPr>
          <t>F&amp;I Profit per Qualifed Deal</t>
        </r>
      </text>
    </comment>
    <comment ref="A80" authorId="1">
      <text>
        <r>
          <rPr>
            <b/>
            <sz val="10"/>
            <color indexed="81"/>
            <rFont val="Tahoma"/>
          </rPr>
          <t xml:space="preserve">PRU - </t>
        </r>
        <r>
          <rPr>
            <sz val="10"/>
            <color indexed="81"/>
            <rFont val="Tahoma"/>
            <family val="2"/>
          </rPr>
          <t>F&amp;I Profit per Qualifed Deal</t>
        </r>
      </text>
    </comment>
    <comment ref="A81" authorId="1">
      <text>
        <r>
          <rPr>
            <b/>
            <sz val="10"/>
            <color indexed="81"/>
            <rFont val="Tahoma"/>
          </rPr>
          <t xml:space="preserve">Average Front, HB and F&amp;I - </t>
        </r>
        <r>
          <rPr>
            <sz val="10"/>
            <color indexed="81"/>
            <rFont val="Tahoma"/>
            <family val="2"/>
          </rPr>
          <t>Profit per TOTAL DEALS.</t>
        </r>
      </text>
    </comment>
    <comment ref="A82" authorId="1">
      <text>
        <r>
          <rPr>
            <b/>
            <sz val="10"/>
            <color indexed="81"/>
            <rFont val="Tahoma"/>
          </rPr>
          <t xml:space="preserve">Average Front, HB and F&amp;I - </t>
        </r>
        <r>
          <rPr>
            <sz val="10"/>
            <color indexed="81"/>
            <rFont val="Tahoma"/>
            <family val="2"/>
          </rPr>
          <t>Profit per QUALIFIED DEALS.</t>
        </r>
      </text>
    </comment>
  </commentList>
</comments>
</file>

<file path=xl/comments8.xml><?xml version="1.0" encoding="utf-8"?>
<comments xmlns="http://schemas.openxmlformats.org/spreadsheetml/2006/main">
  <authors>
    <author>Patrick Jacobson</author>
    <author>P. J. Jacobson</author>
  </authors>
  <commentList>
    <comment ref="F2" authorId="0">
      <text>
        <r>
          <rPr>
            <sz val="10"/>
            <color indexed="81"/>
            <rFont val="Tahoma"/>
          </rPr>
          <t>Salesperson's name goes here, spell it exactly correct each time</t>
        </r>
        <r>
          <rPr>
            <sz val="10"/>
            <color indexed="81"/>
            <rFont val="Tahoma"/>
          </rPr>
          <t xml:space="preserve">
</t>
        </r>
      </text>
    </comment>
    <comment ref="G2" authorId="0">
      <text>
        <r>
          <rPr>
            <sz val="10"/>
            <color indexed="81"/>
            <rFont val="Tahoma"/>
          </rPr>
          <t>Salesperson's name goes here, spell it exactly correct each time</t>
        </r>
        <r>
          <rPr>
            <sz val="10"/>
            <color indexed="81"/>
            <rFont val="Tahoma"/>
          </rPr>
          <t xml:space="preserve">
</t>
        </r>
      </text>
    </comment>
    <comment ref="D6" authorId="0">
      <text>
        <r>
          <rPr>
            <sz val="10"/>
            <color indexed="81"/>
            <rFont val="Tahoma"/>
          </rPr>
          <t>These are changed on the SUMMARY page --- at the top of each column</t>
        </r>
      </text>
    </comment>
    <comment ref="E6" authorId="0">
      <text>
        <r>
          <rPr>
            <sz val="10"/>
            <color indexed="81"/>
            <rFont val="Tahoma"/>
          </rPr>
          <t>These are changed on the SUMMARY page --- at the top of each column</t>
        </r>
      </text>
    </comment>
    <comment ref="F6" authorId="0">
      <text>
        <r>
          <rPr>
            <sz val="10"/>
            <color indexed="81"/>
            <rFont val="Tahoma"/>
          </rPr>
          <t>These are changed on the SUMMARY page --- at the top of each column</t>
        </r>
      </text>
    </comment>
    <comment ref="G6" authorId="0">
      <text>
        <r>
          <rPr>
            <sz val="10"/>
            <color indexed="81"/>
            <rFont val="Tahoma"/>
          </rPr>
          <t>These are changed on the SUMMARY page --- at the top of each column</t>
        </r>
      </text>
    </comment>
    <comment ref="H6" authorId="0">
      <text>
        <r>
          <rPr>
            <sz val="10"/>
            <color indexed="81"/>
            <rFont val="Tahoma"/>
          </rPr>
          <t>These are changed on the SUMMARY page --- at the top of each column</t>
        </r>
      </text>
    </comment>
    <comment ref="B28" authorId="0">
      <text>
        <r>
          <rPr>
            <sz val="10"/>
            <color indexed="81"/>
            <rFont val="Tahoma"/>
          </rPr>
          <t>All products in this Pink Section are a percentage of FINANCED deals.</t>
        </r>
        <r>
          <rPr>
            <sz val="10"/>
            <color indexed="81"/>
            <rFont val="Tahoma"/>
          </rPr>
          <t xml:space="preserve">
</t>
        </r>
      </text>
    </comment>
    <comment ref="C84" authorId="1">
      <text>
        <r>
          <rPr>
            <b/>
            <sz val="10"/>
            <color indexed="81"/>
            <rFont val="Tahoma"/>
          </rPr>
          <t xml:space="preserve">TPI - </t>
        </r>
        <r>
          <rPr>
            <sz val="10"/>
            <color indexed="81"/>
            <rFont val="Tahoma"/>
            <family val="2"/>
          </rPr>
          <t>Totall Product Income (no reserve)</t>
        </r>
      </text>
    </comment>
    <comment ref="C85" authorId="0">
      <text>
        <r>
          <rPr>
            <b/>
            <sz val="8"/>
            <color indexed="81"/>
            <rFont val="Tahoma"/>
          </rPr>
          <t>Total F&amp;I Income:</t>
        </r>
        <r>
          <rPr>
            <sz val="8"/>
            <color indexed="81"/>
            <rFont val="Tahoma"/>
            <family val="2"/>
          </rPr>
          <t xml:space="preserve">  All income generated by F&amp;I - no Front Gross</t>
        </r>
        <r>
          <rPr>
            <sz val="8"/>
            <color indexed="81"/>
            <rFont val="Tahoma"/>
          </rPr>
          <t xml:space="preserve">
</t>
        </r>
      </text>
    </comment>
    <comment ref="C86" authorId="1">
      <text>
        <r>
          <rPr>
            <b/>
            <sz val="10"/>
            <color indexed="81"/>
            <rFont val="Tahoma"/>
          </rPr>
          <t xml:space="preserve">Total Profit - </t>
        </r>
        <r>
          <rPr>
            <sz val="10"/>
            <color indexed="81"/>
            <rFont val="Tahoma"/>
            <family val="2"/>
          </rPr>
          <t>Total Profit, Front and F&amp;I Income together.</t>
        </r>
        <r>
          <rPr>
            <sz val="10"/>
            <color indexed="81"/>
            <rFont val="Tahoma"/>
          </rPr>
          <t xml:space="preserve">
</t>
        </r>
      </text>
    </comment>
    <comment ref="C87" authorId="1">
      <text>
        <r>
          <rPr>
            <b/>
            <sz val="10"/>
            <color indexed="81"/>
            <rFont val="Tahoma"/>
          </rPr>
          <t xml:space="preserve">PPRU - </t>
        </r>
        <r>
          <rPr>
            <sz val="10"/>
            <color indexed="81"/>
            <rFont val="Tahoma"/>
            <family val="2"/>
          </rPr>
          <t># of</t>
        </r>
        <r>
          <rPr>
            <b/>
            <sz val="10"/>
            <color indexed="81"/>
            <rFont val="Tahoma"/>
          </rPr>
          <t xml:space="preserve"> </t>
        </r>
        <r>
          <rPr>
            <sz val="10"/>
            <color indexed="81"/>
            <rFont val="Tahoma"/>
            <family val="2"/>
          </rPr>
          <t>Products per Retail Unit</t>
        </r>
      </text>
    </comment>
    <comment ref="C88" authorId="1">
      <text>
        <r>
          <rPr>
            <b/>
            <sz val="10"/>
            <color indexed="81"/>
            <rFont val="Tahoma"/>
          </rPr>
          <t xml:space="preserve">PFU - </t>
        </r>
        <r>
          <rPr>
            <sz val="10"/>
            <color indexed="81"/>
            <rFont val="Tahoma"/>
            <family val="2"/>
          </rPr>
          <t>Profit per Financed Unit</t>
        </r>
        <r>
          <rPr>
            <sz val="10"/>
            <color indexed="81"/>
            <rFont val="Tahoma"/>
          </rPr>
          <t xml:space="preserve">
</t>
        </r>
      </text>
    </comment>
    <comment ref="C89" authorId="1">
      <text>
        <r>
          <rPr>
            <b/>
            <sz val="10"/>
            <color indexed="81"/>
            <rFont val="Tahoma"/>
          </rPr>
          <t xml:space="preserve">PRU - </t>
        </r>
        <r>
          <rPr>
            <sz val="10"/>
            <color indexed="81"/>
            <rFont val="Tahoma"/>
            <family val="2"/>
          </rPr>
          <t>Profit per QUALIFIED Unit</t>
        </r>
        <r>
          <rPr>
            <sz val="10"/>
            <color indexed="81"/>
            <rFont val="Tahoma"/>
          </rPr>
          <t xml:space="preserve">
</t>
        </r>
      </text>
    </comment>
    <comment ref="C90" authorId="1">
      <text>
        <r>
          <rPr>
            <b/>
            <sz val="10"/>
            <color indexed="81"/>
            <rFont val="Tahoma"/>
          </rPr>
          <t xml:space="preserve">Average Front, HB and FI - </t>
        </r>
        <r>
          <rPr>
            <sz val="10"/>
            <color indexed="81"/>
            <rFont val="Tahoma"/>
            <family val="2"/>
          </rPr>
          <t>Profit per TOTAL DEALS.</t>
        </r>
      </text>
    </comment>
    <comment ref="C91" authorId="1">
      <text>
        <r>
          <rPr>
            <b/>
            <sz val="10"/>
            <color indexed="81"/>
            <rFont val="Tahoma"/>
          </rPr>
          <t xml:space="preserve">Average Front, HB and F&amp;I - </t>
        </r>
        <r>
          <rPr>
            <sz val="10"/>
            <color indexed="81"/>
            <rFont val="Tahoma"/>
            <family val="2"/>
          </rPr>
          <t>Profit per QUALIFIED DEALS.</t>
        </r>
      </text>
    </comment>
  </commentList>
</comments>
</file>

<file path=xl/comments9.xml><?xml version="1.0" encoding="utf-8"?>
<comments xmlns="http://schemas.openxmlformats.org/spreadsheetml/2006/main">
  <authors>
    <author>Patrick Jacobson</author>
    <author>P. J. Jacobson</author>
  </authors>
  <commentList>
    <comment ref="D2" authorId="0">
      <text>
        <r>
          <rPr>
            <sz val="10"/>
            <color indexed="81"/>
            <rFont val="Tahoma"/>
          </rPr>
          <t>Salesperson's name goes here, spell it exactly correct each time</t>
        </r>
        <r>
          <rPr>
            <sz val="10"/>
            <color indexed="81"/>
            <rFont val="Tahoma"/>
          </rPr>
          <t xml:space="preserve">
</t>
        </r>
      </text>
    </comment>
    <comment ref="E2" authorId="0">
      <text>
        <r>
          <rPr>
            <sz val="10"/>
            <color indexed="81"/>
            <rFont val="Tahoma"/>
          </rPr>
          <t>Salesperson's name goes here, spell it exactly correct each time</t>
        </r>
        <r>
          <rPr>
            <sz val="10"/>
            <color indexed="81"/>
            <rFont val="Tahoma"/>
          </rPr>
          <t xml:space="preserve">
</t>
        </r>
      </text>
    </comment>
    <comment ref="AM2" authorId="0">
      <text>
        <r>
          <rPr>
            <sz val="10"/>
            <color indexed="81"/>
            <rFont val="Tahoma"/>
          </rPr>
          <t>Salesperson's name goes here, spell it exactly correct each time</t>
        </r>
        <r>
          <rPr>
            <sz val="10"/>
            <color indexed="81"/>
            <rFont val="Tahoma"/>
          </rPr>
          <t xml:space="preserve">
</t>
        </r>
      </text>
    </comment>
    <comment ref="AO2" authorId="0">
      <text>
        <r>
          <rPr>
            <sz val="10"/>
            <color indexed="81"/>
            <rFont val="Tahoma"/>
          </rPr>
          <t>Salesperson's name goes here, spell it exactly correct each time</t>
        </r>
        <r>
          <rPr>
            <sz val="10"/>
            <color indexed="81"/>
            <rFont val="Tahoma"/>
          </rPr>
          <t xml:space="preserve">
</t>
        </r>
      </text>
    </comment>
    <comment ref="AQ2" authorId="0">
      <text>
        <r>
          <rPr>
            <sz val="10"/>
            <color indexed="81"/>
            <rFont val="Tahoma"/>
          </rPr>
          <t>Salesperson's name goes here, spell it exactly correct each time</t>
        </r>
        <r>
          <rPr>
            <sz val="10"/>
            <color indexed="81"/>
            <rFont val="Tahoma"/>
          </rPr>
          <t xml:space="preserve">
</t>
        </r>
      </text>
    </comment>
    <comment ref="AS2" authorId="0">
      <text>
        <r>
          <rPr>
            <sz val="10"/>
            <color indexed="81"/>
            <rFont val="Tahoma"/>
          </rPr>
          <t>Salesperson's name goes here, spell it exactly correct each time</t>
        </r>
        <r>
          <rPr>
            <sz val="10"/>
            <color indexed="81"/>
            <rFont val="Tahoma"/>
          </rPr>
          <t xml:space="preserve">
</t>
        </r>
      </text>
    </comment>
    <comment ref="AU2" authorId="0">
      <text>
        <r>
          <rPr>
            <sz val="10"/>
            <color indexed="81"/>
            <rFont val="Tahoma"/>
          </rPr>
          <t>Salesperson's name goes here, spell it exactly correct each time</t>
        </r>
        <r>
          <rPr>
            <sz val="10"/>
            <color indexed="81"/>
            <rFont val="Tahoma"/>
          </rPr>
          <t xml:space="preserve">
</t>
        </r>
      </text>
    </comment>
    <comment ref="B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C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D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E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F6" authorId="0">
      <text>
        <r>
          <rPr>
            <sz val="10"/>
            <color indexed="81"/>
            <rFont val="Tahoma"/>
          </rPr>
          <t>These Four Titles should match the TAB worksheet names on each tab.  EG: New, Used, Lease, Misc.</t>
        </r>
        <r>
          <rPr>
            <sz val="10"/>
            <color indexed="81"/>
            <rFont val="Tahoma"/>
          </rPr>
          <t xml:space="preserve">
To change the TAB names you need to have the Password - send to Joe Jacobson to change or update.</t>
        </r>
      </text>
    </comment>
    <comment ref="A12" authorId="0">
      <text>
        <r>
          <rPr>
            <sz val="10"/>
            <color indexed="81"/>
            <rFont val="Tahoma"/>
          </rPr>
          <t>All percentages are done by QUALIFIED deals.</t>
        </r>
      </text>
    </comment>
    <comment ref="A27" authorId="1">
      <text>
        <r>
          <rPr>
            <b/>
            <sz val="10"/>
            <color indexed="81"/>
            <rFont val="Tahoma"/>
          </rPr>
          <t xml:space="preserve">PPRU - </t>
        </r>
        <r>
          <rPr>
            <sz val="10"/>
            <color indexed="81"/>
            <rFont val="Tahoma"/>
            <family val="2"/>
          </rPr>
          <t>Products per Retail Unit</t>
        </r>
        <r>
          <rPr>
            <sz val="10"/>
            <color indexed="81"/>
            <rFont val="Tahoma"/>
          </rPr>
          <t xml:space="preserve">
</t>
        </r>
      </text>
    </comment>
    <comment ref="A28" authorId="0">
      <text>
        <r>
          <rPr>
            <sz val="10"/>
            <color indexed="81"/>
            <rFont val="Tahoma"/>
          </rPr>
          <t>All percentages are done by QUALIFIED deals.  Except GAP if applicable, does both per QD's and Financed Deals</t>
        </r>
      </text>
    </comment>
    <comment ref="H44" authorId="0">
      <text>
        <r>
          <rPr>
            <b/>
            <sz val="10"/>
            <color indexed="81"/>
            <rFont val="Tahoma"/>
          </rPr>
          <t>The Mix</t>
        </r>
        <r>
          <rPr>
            <sz val="10"/>
            <color indexed="81"/>
            <rFont val="Tahoma"/>
          </rPr>
          <t xml:space="preserve"> - the percentage of total backside income this particular product brings to the gross revenue.</t>
        </r>
        <r>
          <rPr>
            <sz val="10"/>
            <color indexed="81"/>
            <rFont val="Tahoma"/>
          </rPr>
          <t xml:space="preserve">
</t>
        </r>
      </text>
    </comment>
    <comment ref="A77" authorId="1">
      <text>
        <r>
          <rPr>
            <b/>
            <sz val="10"/>
            <color indexed="81"/>
            <rFont val="Tahoma"/>
          </rPr>
          <t xml:space="preserve">Frontside AVG - </t>
        </r>
        <r>
          <rPr>
            <sz val="10"/>
            <color indexed="81"/>
            <rFont val="Tahoma"/>
            <family val="2"/>
          </rPr>
          <t>Computed on TOTAL DEALS.</t>
        </r>
      </text>
    </comment>
    <comment ref="A78" authorId="1">
      <text>
        <r>
          <rPr>
            <b/>
            <sz val="10"/>
            <color indexed="81"/>
            <rFont val="Tahoma"/>
          </rPr>
          <t xml:space="preserve">Holdback AVG - </t>
        </r>
        <r>
          <rPr>
            <sz val="10"/>
            <color indexed="81"/>
            <rFont val="Tahoma"/>
            <family val="2"/>
          </rPr>
          <t>Computed on TOTAL DEALS.</t>
        </r>
      </text>
    </comment>
    <comment ref="A79" authorId="1">
      <text>
        <r>
          <rPr>
            <b/>
            <sz val="10"/>
            <color indexed="81"/>
            <rFont val="Tahoma"/>
          </rPr>
          <t xml:space="preserve">PRU - </t>
        </r>
        <r>
          <rPr>
            <sz val="10"/>
            <color indexed="81"/>
            <rFont val="Tahoma"/>
            <family val="2"/>
          </rPr>
          <t>F&amp;I Profit per Qualifed Deal</t>
        </r>
      </text>
    </comment>
    <comment ref="A80" authorId="1">
      <text>
        <r>
          <rPr>
            <b/>
            <sz val="10"/>
            <color indexed="81"/>
            <rFont val="Tahoma"/>
          </rPr>
          <t xml:space="preserve">PRU - </t>
        </r>
        <r>
          <rPr>
            <sz val="10"/>
            <color indexed="81"/>
            <rFont val="Tahoma"/>
            <family val="2"/>
          </rPr>
          <t>F&amp;I Profit per Qualifed Deal</t>
        </r>
      </text>
    </comment>
    <comment ref="A81" authorId="1">
      <text>
        <r>
          <rPr>
            <b/>
            <sz val="10"/>
            <color indexed="81"/>
            <rFont val="Tahoma"/>
          </rPr>
          <t xml:space="preserve">Average Front, HB and F&amp;I - </t>
        </r>
        <r>
          <rPr>
            <sz val="10"/>
            <color indexed="81"/>
            <rFont val="Tahoma"/>
            <family val="2"/>
          </rPr>
          <t>Profit per TOTAL DEALS.</t>
        </r>
      </text>
    </comment>
    <comment ref="A82" authorId="1">
      <text>
        <r>
          <rPr>
            <b/>
            <sz val="10"/>
            <color indexed="81"/>
            <rFont val="Tahoma"/>
          </rPr>
          <t xml:space="preserve">Average Front, HB and F&amp;I - </t>
        </r>
        <r>
          <rPr>
            <sz val="10"/>
            <color indexed="81"/>
            <rFont val="Tahoma"/>
            <family val="2"/>
          </rPr>
          <t>Profit per QUALIFIED DEALS.</t>
        </r>
      </text>
    </comment>
  </commentList>
</comments>
</file>

<file path=xl/sharedStrings.xml><?xml version="1.0" encoding="utf-8"?>
<sst xmlns="http://schemas.openxmlformats.org/spreadsheetml/2006/main" count="1057" uniqueCount="369">
  <si>
    <t>F &amp; I SUMMARY LOG</t>
  </si>
  <si>
    <t>TOTALS MONTH TO DATE</t>
  </si>
  <si>
    <t>DATE</t>
  </si>
  <si>
    <t>CUSTOMER</t>
  </si>
  <si>
    <t>STOCK #</t>
  </si>
  <si>
    <t>FINANCE SOURCE</t>
  </si>
  <si>
    <t xml:space="preserve">TOTAL INCOME </t>
  </si>
  <si>
    <t>COMMENTS</t>
  </si>
  <si>
    <t xml:space="preserve"> </t>
  </si>
  <si>
    <t>Dealer Name:</t>
  </si>
  <si>
    <t>F&amp;I Manager #1:</t>
  </si>
  <si>
    <t>Fax to:</t>
  </si>
  <si>
    <t>TERM</t>
  </si>
  <si>
    <t>TOTALS</t>
  </si>
  <si>
    <t>Titles</t>
  </si>
  <si>
    <t>Deal Number</t>
  </si>
  <si>
    <t>To Office</t>
  </si>
  <si>
    <t>Instructions</t>
  </si>
  <si>
    <t>EG: 2/6 = February 6th</t>
  </si>
  <si>
    <t>DNQ - are defined as MISC outside sales or any DNQ allowed by your GM or F&amp;I Director</t>
  </si>
  <si>
    <t>Stock Number of Unit sold</t>
  </si>
  <si>
    <t>Finance Source</t>
  </si>
  <si>
    <t>Cash Deals - use 1</t>
  </si>
  <si>
    <t>OSF (Outside Funds - eg: Bank Drafts; Home Equity, etc.) use 1</t>
  </si>
  <si>
    <t>Retail and Lease - use the Term of the note - 48, 60, 72, etc…</t>
  </si>
  <si>
    <t>Reserve - when you earn any profit from the doing the lenders paperwork</t>
  </si>
  <si>
    <t>Lower priority due to the increased chance of chargeback</t>
  </si>
  <si>
    <t>Products - Alarms, Vehicle Service Contracts, GAP, etc…</t>
  </si>
  <si>
    <t>Any number in the blank will trigger a SOLD item -- including a ZERO</t>
  </si>
  <si>
    <t>If you did not sell --- LEAVE BLANK ---</t>
  </si>
  <si>
    <t>NOTES - put notes / comments here</t>
  </si>
  <si>
    <t>you wish to CLEAR and then R-Mouse Button - when the pop-up menu comes up - choose CLEAR CONTENTS.</t>
  </si>
  <si>
    <t>CAUTION - Do Not DELETE to erase or clear a field</t>
  </si>
  <si>
    <t xml:space="preserve">To email this; have file open, updated, SAVE file, then under "FILE" menu (top left) go to "SEND TO", go to </t>
  </si>
  <si>
    <t>"Mail Recipient (as attachment) …" which will automatically open an email with the log attached</t>
  </si>
  <si>
    <t>type in my email address in the "TO" box and send it.</t>
  </si>
  <si>
    <t>Total Units</t>
  </si>
  <si>
    <t>You will see this reflected on the LENDER MIX report</t>
  </si>
  <si>
    <t>To Office - put the date sent back to office; this counts them - convenient tracking device for deals.</t>
  </si>
  <si>
    <t>Go to the FILE MENU - choose SAVE AS - Rename the file for new month, different Mgr, etc.</t>
  </si>
  <si>
    <t>First of all - SAVE THE FILE under Month-Name Format - EG: FEB John or FEB Store</t>
  </si>
  <si>
    <t>Do this every month to keep an archive of your LOGS each month: JAN John, FEB John, etc…</t>
  </si>
  <si>
    <t>Used</t>
  </si>
  <si>
    <t>Total Deals</t>
  </si>
  <si>
    <t>Total Qualified Deals</t>
  </si>
  <si>
    <t>Product Totals</t>
  </si>
  <si>
    <t>Finance Penetration</t>
  </si>
  <si>
    <t>Averages</t>
  </si>
  <si>
    <t>Income</t>
  </si>
  <si>
    <t>Products Per Retail Unit - PPRU</t>
  </si>
  <si>
    <t>Month</t>
  </si>
  <si>
    <t>Coach:</t>
  </si>
  <si>
    <t>Coach Fax/Email:</t>
  </si>
  <si>
    <t>Reserve</t>
  </si>
  <si>
    <t>Finance</t>
  </si>
  <si>
    <t>BM</t>
  </si>
  <si>
    <t>DM</t>
  </si>
  <si>
    <t>Type</t>
  </si>
  <si>
    <t>List Section</t>
  </si>
  <si>
    <t>Sales staff</t>
  </si>
  <si>
    <t>Business Managers</t>
  </si>
  <si>
    <t>Deal Types</t>
  </si>
  <si>
    <t>Fill in the Yellow sections only.</t>
  </si>
  <si>
    <t>title -second column is for full name/title.  EG: VSC  - Vehicle Service Contract.</t>
  </si>
  <si>
    <t>Fill in the Sales Managers with two columns - first Column for Initials - second for the full name</t>
  </si>
  <si>
    <t>F&amp;I Mgrs and Sales Staff - repeat same.</t>
  </si>
  <si>
    <t>Fill out the DEALER NAME, MONTH and F&amp;I Mgr's name or if central store log is being kept put STOREWIDE.</t>
  </si>
  <si>
    <t>Sales-2</t>
  </si>
  <si>
    <t>Sales-1</t>
  </si>
  <si>
    <t>Master List</t>
  </si>
  <si>
    <t>Product Table</t>
  </si>
  <si>
    <t>Lenders - Top Dozen</t>
  </si>
  <si>
    <t>In Office</t>
  </si>
  <si>
    <t>Cash Deals</t>
  </si>
  <si>
    <t>*</t>
  </si>
  <si>
    <t>*********</t>
  </si>
  <si>
    <t>***********</t>
  </si>
  <si>
    <t>*******</t>
  </si>
  <si>
    <t>Misc Adds - Spiffs/Flats/Bonus</t>
  </si>
  <si>
    <t>Rec'd?</t>
  </si>
  <si>
    <t>Finance Reserve</t>
  </si>
  <si>
    <t>Lender Tables - fill in your banks you use - Top12, Additional 12 and Backup 12.</t>
  </si>
  <si>
    <t>*************Below you will find the fields available on EACH OF THE FOUR LOGS ****************</t>
  </si>
  <si>
    <t>DM, BM, Sales-1 and Sales-2 = put the initials/name of the Desk Manager, Business Mgr and Sales person.</t>
  </si>
  <si>
    <t>Type of Deal - various types depending on your store - use the CUSTOMIZE sheet to customize</t>
  </si>
  <si>
    <t>Simply go to the Customize Sheet, put the Deal types in the table you wish to categorize</t>
  </si>
  <si>
    <t>Date - Month/Day - this is the COUNTER for deals - without the date - deals will not get counted  ****</t>
  </si>
  <si>
    <t xml:space="preserve">DO NOT put the date into deals that Do Not Qualify (DNQ's) </t>
  </si>
  <si>
    <t>Go to the Customize Sheet - put the names of the banks you use in one of the bank Master Tables</t>
  </si>
  <si>
    <t>Term - must be filled in order to count correctly ****</t>
  </si>
  <si>
    <t>NOTE: Terms greater than 60 months are counted on the LENDER MIX sheet.</t>
  </si>
  <si>
    <t xml:space="preserve">DO NOT put the TERM into deals that Do Not Qualify (DNQ's) </t>
  </si>
  <si>
    <t>Your internal Deal Number</t>
  </si>
  <si>
    <t>To Update this list - go the CUSTOMIZE sheet, the first table is the Master List - Product Table</t>
  </si>
  <si>
    <t>Hint: Rounding is fine; errors in the log due to miscalculations will be greater than any rounding error anyway.</t>
  </si>
  <si>
    <t>Comments/Remarks/Helpful Hints:</t>
  </si>
  <si>
    <t>In order to have a DNQ - you must have permission, and include the reason in the NOTE section (EG: wholesale unit)</t>
  </si>
  <si>
    <t>CUSTOMER - Customer's Last Name as a minimum.</t>
  </si>
  <si>
    <t>NOTE: If there is no reserve, but you DID finance at the dealership - put a ZERO in the input field; otherwise LEAVE BLANK</t>
  </si>
  <si>
    <t>Total Income By Product</t>
  </si>
  <si>
    <t>Penetration Pecentage</t>
  </si>
  <si>
    <t>Average Per Copy</t>
  </si>
  <si>
    <t>Number of Products Sold</t>
  </si>
  <si>
    <t>PPRU</t>
  </si>
  <si>
    <t>60m and Over</t>
  </si>
  <si>
    <t>72m and Over</t>
  </si>
  <si>
    <t>84m and Over</t>
  </si>
  <si>
    <t>72m to 83m</t>
  </si>
  <si>
    <t>60m to 71m</t>
  </si>
  <si>
    <t>Over 84m Term</t>
  </si>
  <si>
    <t>Count-</t>
  </si>
  <si>
    <t>Tot Income-</t>
  </si>
  <si>
    <t>AVG Copy-</t>
  </si>
  <si>
    <t>Penetration %</t>
  </si>
  <si>
    <t>PFU</t>
  </si>
  <si>
    <t>PRU</t>
  </si>
  <si>
    <t>INDEX</t>
  </si>
  <si>
    <t>GAP</t>
  </si>
  <si>
    <t>Logs</t>
  </si>
  <si>
    <t>Sort</t>
  </si>
  <si>
    <t>Log</t>
  </si>
  <si>
    <t>Sort Log</t>
  </si>
  <si>
    <t>NOTE: The sort log has NO PROTECTION --- ONLY work in the yellow section.  NO EXCEPTIONS</t>
  </si>
  <si>
    <t>Copy and paste each of your 4 logs information; one right after another.</t>
  </si>
  <si>
    <t>Left Mouse click (to activate) any Alarm Sold in the SORT LOG (not the TITLE of the column - the actual NUMBER)</t>
  </si>
  <si>
    <t>HOW TO SORT: Activate (left mouse click on it) one of the fields, anyone, in the PRODUCT you wish to sort (EG: Alarms)</t>
  </si>
  <si>
    <t>while it's activated, hit the SORT button (see the speed / short cut buttons above - it's an A and Z stacked with an arrow)</t>
  </si>
  <si>
    <t>HOW TO FILTER: now that it's sorted; hit the PULL DOWN menu in the desired TITLE box (EG Desk Manager DM)</t>
  </si>
  <si>
    <t>Select the desired DM - the log should now be SORTED (Hi to Low or Low to HI) and filtered.</t>
  </si>
  <si>
    <t>PRINTING: Simply Print by choosing PRINT from the FILE menu - select the number of pages (usually 1 is enough)</t>
  </si>
  <si>
    <t>If you hit the PRINT speed button...it will print out 8 pages (most of which will probably be empty)</t>
  </si>
  <si>
    <t>EMAIL</t>
  </si>
  <si>
    <t>Contact</t>
  </si>
  <si>
    <t>Customize</t>
  </si>
  <si>
    <t>Start</t>
  </si>
  <si>
    <t>Here</t>
  </si>
  <si>
    <t>"Erasing"</t>
  </si>
  <si>
    <t xml:space="preserve">To CLEAR a field or entire section - (which can ONLY be done in the Yellow section) simply select the cells </t>
  </si>
  <si>
    <t>Total Units Assigned a LENDER</t>
  </si>
  <si>
    <t>Total Deals NOT assigned a LENDER</t>
  </si>
  <si>
    <t>Totals From TOP DOZEN</t>
  </si>
  <si>
    <t>Financed Deals</t>
  </si>
  <si>
    <t>Penetration Percentages</t>
  </si>
  <si>
    <t>Reports</t>
  </si>
  <si>
    <t>Individual Logs</t>
  </si>
  <si>
    <t>-This is the heart and soul of This log.</t>
  </si>
  <si>
    <t>Goals-Tracking allows you to set and measure goals, trends and what the department is tracking.</t>
  </si>
  <si>
    <t>The Lender Mix allows you to see where/what banks are getting your business.</t>
  </si>
  <si>
    <t>Front Gross</t>
  </si>
  <si>
    <t>F&amp;I Income</t>
  </si>
  <si>
    <t>Deal #</t>
  </si>
  <si>
    <t>Send to:</t>
  </si>
  <si>
    <t>Total F&amp;I Income</t>
  </si>
  <si>
    <t>Product Count</t>
  </si>
  <si>
    <t>Front Side</t>
  </si>
  <si>
    <t>Power Rating</t>
  </si>
  <si>
    <t>F&amp;I Avg PRU</t>
  </si>
  <si>
    <t>Total Deals AVG</t>
  </si>
  <si>
    <t>QUAL Deals AVG</t>
  </si>
  <si>
    <t>GAP Qual Deals</t>
  </si>
  <si>
    <t>GAP Fin Deals</t>
  </si>
  <si>
    <t>TOTAL GROSS</t>
  </si>
  <si>
    <t>Who ever is being Filtered in the FOCUS box</t>
  </si>
  <si>
    <t>The Entire Log's Deal Mix</t>
  </si>
  <si>
    <t>Total</t>
  </si>
  <si>
    <t>FI MIX</t>
  </si>
  <si>
    <t>Totals</t>
  </si>
  <si>
    <t>FrontSide</t>
  </si>
  <si>
    <t>F&amp;I Income (adj for Spiffs)</t>
  </si>
  <si>
    <t>CL</t>
  </si>
  <si>
    <t>GAP - MUST STAY HERE</t>
  </si>
  <si>
    <t>HoldBack</t>
  </si>
  <si>
    <t>Total Front,HB, and F&amp;I Income</t>
  </si>
  <si>
    <t>HB</t>
  </si>
  <si>
    <t>SubTotals</t>
  </si>
  <si>
    <t>Grand Total</t>
  </si>
  <si>
    <t>Front</t>
  </si>
  <si>
    <t>F&amp;I</t>
  </si>
  <si>
    <t>Percentages</t>
  </si>
  <si>
    <t>Holdback</t>
  </si>
  <si>
    <t>Product Income</t>
  </si>
  <si>
    <t>Grand Total Income</t>
  </si>
  <si>
    <t>Products Sold</t>
  </si>
  <si>
    <t>GT Per Deal</t>
  </si>
  <si>
    <t>GT Per Qualified</t>
  </si>
  <si>
    <t>Monthly F&amp;I Objectives "Goals"</t>
  </si>
  <si>
    <t>Units</t>
  </si>
  <si>
    <t>AH</t>
  </si>
  <si>
    <t>Index</t>
  </si>
  <si>
    <t>Reserve Inc</t>
  </si>
  <si>
    <t>Product Inc</t>
  </si>
  <si>
    <t>Total Inc</t>
  </si>
  <si>
    <t>$PRU</t>
  </si>
  <si>
    <t>% of Financed Deals</t>
  </si>
  <si>
    <t>Month To Date Progress Report "The Numbers"</t>
  </si>
  <si>
    <r>
      <t xml:space="preserve">Average Per Copy                </t>
    </r>
    <r>
      <rPr>
        <sz val="6"/>
        <rFont val="Tahoma"/>
        <family val="2"/>
      </rPr>
      <t>(take the Total Income divided by Number of Products Sold)</t>
    </r>
  </si>
  <si>
    <r>
      <t xml:space="preserve">Penetration Pecentage             </t>
    </r>
    <r>
      <rPr>
        <sz val="6"/>
        <rFont val="Tahoma"/>
        <family val="2"/>
      </rPr>
      <t>(Number of Products Sold divided by UNITS)</t>
    </r>
  </si>
  <si>
    <t>Total-Products</t>
  </si>
  <si>
    <t>AH Must Stay Here</t>
  </si>
  <si>
    <t>CL Must Stay Here</t>
  </si>
  <si>
    <t>Employee</t>
  </si>
  <si>
    <t>Lease</t>
  </si>
  <si>
    <t>Balloon</t>
  </si>
  <si>
    <t>Retail</t>
  </si>
  <si>
    <t>Cash</t>
  </si>
  <si>
    <t>Emp</t>
  </si>
  <si>
    <t>Flt</t>
  </si>
  <si>
    <t>Fleet</t>
  </si>
  <si>
    <t>SPP</t>
  </si>
  <si>
    <t>ROLL</t>
  </si>
  <si>
    <t>Rollover</t>
  </si>
  <si>
    <t>Product Index</t>
  </si>
  <si>
    <t>Lenders - 2nd Dozen</t>
  </si>
  <si>
    <t>Lenders - 3rd Dozen</t>
  </si>
  <si>
    <t>I. UNITS</t>
  </si>
  <si>
    <t>ATTN: JENNIFER BAKER</t>
  </si>
  <si>
    <t>Month End Report</t>
  </si>
  <si>
    <t xml:space="preserve">MONTH END REPORT FOR MONTH OF </t>
  </si>
  <si>
    <t>II. PRODUCTION (UNITS)</t>
  </si>
  <si>
    <t>III. INCOME FACTORS</t>
  </si>
  <si>
    <t>TOTAL DEALS</t>
  </si>
  <si>
    <t>TOTAL USED CARS</t>
  </si>
  <si>
    <t>Total Cars</t>
  </si>
  <si>
    <t>New Financed Deals</t>
  </si>
  <si>
    <t>Used Financed Deals</t>
  </si>
  <si>
    <t>As a Percentage (%) of Grand Total</t>
  </si>
  <si>
    <t>Reserve Income</t>
  </si>
  <si>
    <t>bank26</t>
  </si>
  <si>
    <t>bank27</t>
  </si>
  <si>
    <t>bank28</t>
  </si>
  <si>
    <t>bank29</t>
  </si>
  <si>
    <t>bank30</t>
  </si>
  <si>
    <t>bank31</t>
  </si>
  <si>
    <t>bank32</t>
  </si>
  <si>
    <t>bank33</t>
  </si>
  <si>
    <t>bank34</t>
  </si>
  <si>
    <t>bank36</t>
  </si>
  <si>
    <t>bank37</t>
  </si>
  <si>
    <t>bank38</t>
  </si>
  <si>
    <t>bank39</t>
  </si>
  <si>
    <t>bank40</t>
  </si>
  <si>
    <t>bank41</t>
  </si>
  <si>
    <t>bank42</t>
  </si>
  <si>
    <t>bank43</t>
  </si>
  <si>
    <t>bank44</t>
  </si>
  <si>
    <t>bank45</t>
  </si>
  <si>
    <t>bank46</t>
  </si>
  <si>
    <t>bank47</t>
  </si>
  <si>
    <t>bank48</t>
  </si>
  <si>
    <t>Lenders - 4th Dozen</t>
  </si>
  <si>
    <t>Bank25</t>
  </si>
  <si>
    <t>Bank24</t>
  </si>
  <si>
    <t>Bank23</t>
  </si>
  <si>
    <t>Bank15</t>
  </si>
  <si>
    <t>Bank16</t>
  </si>
  <si>
    <t>Bank17</t>
  </si>
  <si>
    <t>Bank18</t>
  </si>
  <si>
    <t>Bank19</t>
  </si>
  <si>
    <t>Bank20</t>
  </si>
  <si>
    <t>Bank21</t>
  </si>
  <si>
    <t>Bank22</t>
  </si>
  <si>
    <t>T. O.</t>
  </si>
  <si>
    <t>Turn Over Types</t>
  </si>
  <si>
    <t>TOD</t>
  </si>
  <si>
    <t>Phone</t>
  </si>
  <si>
    <t>NoTO</t>
  </si>
  <si>
    <t>Time of Sale or Time of commitment</t>
  </si>
  <si>
    <t>Over the Phone - no face to face</t>
  </si>
  <si>
    <t>No TO at all  -  customer does the Paperwork "off site" or with DM</t>
  </si>
  <si>
    <t>Time of Deal;  earlier sale; returns for delivery and F&amp;I</t>
  </si>
  <si>
    <t>Programmer's Notes:</t>
  </si>
  <si>
    <t>Customize Page uses Array Lists</t>
  </si>
  <si>
    <t>LstProducts</t>
  </si>
  <si>
    <t>LstDM</t>
  </si>
  <si>
    <t>LstBM</t>
  </si>
  <si>
    <t>LstSales</t>
  </si>
  <si>
    <t>LstDealType</t>
  </si>
  <si>
    <t>LstBank</t>
  </si>
  <si>
    <t>LstTO</t>
  </si>
  <si>
    <t>TO</t>
  </si>
  <si>
    <t>Avg Per Finance Unit (PFU)</t>
  </si>
  <si>
    <t>TOS-Open</t>
  </si>
  <si>
    <t>TOS-Closed</t>
  </si>
  <si>
    <t>OSF</t>
  </si>
  <si>
    <t>Lenders 2nd Dozen</t>
  </si>
  <si>
    <t>Lenders 3rd Dozen</t>
  </si>
  <si>
    <t>Lenders 4th Dozen</t>
  </si>
  <si>
    <t>TO Counter</t>
  </si>
  <si>
    <t>RED = Below Goal</t>
  </si>
  <si>
    <t>Green = Goal Reached</t>
  </si>
  <si>
    <t xml:space="preserve">TO </t>
  </si>
  <si>
    <t>Turn Over (TO) is the type of Turn Over you receive from the Sales Dept: TOS is Time of Sale or initial</t>
  </si>
  <si>
    <t>commitment, while as Time of Delivery (TOD) is at delivery only.(EG: Unit sold two days ago, you see them today)</t>
  </si>
  <si>
    <t>There are 4 Reports Generated: ProgressGoals, Product Focus, Category Focus</t>
  </si>
  <si>
    <t>and Lender Mix.  Category Summary is the Larger of the two FOCUS reports.</t>
  </si>
  <si>
    <t>New Car</t>
  </si>
  <si>
    <t>NewTruck</t>
  </si>
  <si>
    <t>UsedCar</t>
  </si>
  <si>
    <t>UsedTruck</t>
  </si>
  <si>
    <t>New Truck</t>
  </si>
  <si>
    <t>Used Car</t>
  </si>
  <si>
    <t>Used Truck</t>
  </si>
  <si>
    <t>ESP</t>
  </si>
  <si>
    <t>PPM</t>
  </si>
  <si>
    <t>Sales Managers</t>
  </si>
  <si>
    <t>F&amp;I Log</t>
  </si>
  <si>
    <t>Reahard &amp; Associates, Inc.</t>
  </si>
  <si>
    <t>Wells Fargo</t>
  </si>
  <si>
    <t>First Federal</t>
  </si>
  <si>
    <t>Citizen's National</t>
  </si>
  <si>
    <t>Ford Motor Credit</t>
  </si>
  <si>
    <t>Mid-Minnesota</t>
  </si>
  <si>
    <t>Bremer Bank</t>
  </si>
  <si>
    <t>M &amp; I</t>
  </si>
  <si>
    <t>FMC</t>
  </si>
  <si>
    <t>WF</t>
  </si>
  <si>
    <t>MMFCU</t>
  </si>
  <si>
    <t>FF</t>
  </si>
  <si>
    <t>CN</t>
  </si>
  <si>
    <t>BB</t>
  </si>
  <si>
    <t>SM</t>
  </si>
  <si>
    <t>TOS</t>
  </si>
  <si>
    <t>NewCar</t>
  </si>
  <si>
    <t>New</t>
  </si>
  <si>
    <t xml:space="preserve">TOTAL NEW </t>
  </si>
  <si>
    <t>TOTAL All Units</t>
  </si>
  <si>
    <t>Other3</t>
  </si>
  <si>
    <t>Other4</t>
  </si>
  <si>
    <t>Other5</t>
  </si>
  <si>
    <t>Other6</t>
  </si>
  <si>
    <t>Other7</t>
  </si>
  <si>
    <t>Misc</t>
  </si>
  <si>
    <t>Misc Deals -</t>
  </si>
  <si>
    <t>ESP / PPM Report</t>
  </si>
  <si>
    <t xml:space="preserve">TOS </t>
  </si>
  <si>
    <t>***</t>
  </si>
  <si>
    <t>Empty ***</t>
  </si>
  <si>
    <t>&lt;20070501 – MAY&gt;  where the number is a date format that is YYYYMMDD (the dash May is really for easy reading, isn’t necessary)</t>
  </si>
  <si>
    <t>The reason is simple, Microsoft Window’s automatically sorts your files by name alphabetically and in numerical order.  If you name the log by the MONTH – they stay in alphabetical order, but do not stay in Chronological order; however, using the above method, they will stay in Chronological Order.  At least, until the year 9999, in which case, someone else can figure a system out.</t>
  </si>
  <si>
    <t>At the end of MAY….simply go to the FILE menu, choose “Save As” and rename it 20070601 – June.  Then go into the 5 logs, CLEAR CONTENTS on Everything (easiest to start in the lower right hand corner, hold the mouse button down and “activate” all the Yellow Entry fields, right mouse button in the greyed out area, choose CLEAR CONTENTS - - - WHAMMO…empty, clean, pristine log!)  Rinse and repeat for each log.  HIT SAVE…and you are good to go!</t>
  </si>
  <si>
    <t>May I make a suggestion?  If you like your LOGS to remain in CHRONOLOGICAL order, Make a folder called “FI Logs” (again no “&amp;” sign, Microsoft isn’t fond of that in a file name) and use the following format to name each log. (We'll use May of 2007 as an Example)</t>
  </si>
  <si>
    <t>Suggestions:</t>
  </si>
  <si>
    <t>Renaming  a log for the NEXT month</t>
  </si>
  <si>
    <t>Saving and Naming LOGS</t>
  </si>
  <si>
    <t>MRB</t>
  </si>
  <si>
    <t>Mills Resolute Bank</t>
  </si>
  <si>
    <t>FNB</t>
  </si>
  <si>
    <t>First Natl Bank-Bemidji</t>
  </si>
  <si>
    <t>BOW</t>
  </si>
  <si>
    <t>Bank of the West</t>
  </si>
  <si>
    <t>CAPONE</t>
  </si>
  <si>
    <t>Capital One Auto Finance</t>
  </si>
  <si>
    <t>UB</t>
  </si>
  <si>
    <t>UNITY BANK</t>
  </si>
  <si>
    <t>Questions: Call or email Reahard &amp; Associates 866.732.4273 or office@go-reahard.com</t>
  </si>
  <si>
    <t>Go to the CUSTOMIZE sheet (see tabs below) fill in your PRODUCTS - using Two Columns - first column is for simple</t>
  </si>
  <si>
    <t>Other2</t>
  </si>
  <si>
    <t>ENV</t>
  </si>
  <si>
    <t>David Baker 231.499.2147</t>
  </si>
  <si>
    <t>F: 866.626.5844   E: David@go-reahard.com</t>
  </si>
  <si>
    <t>Environmental Protection</t>
  </si>
  <si>
    <t>VSA</t>
  </si>
  <si>
    <t>Vehicle Service Agreement</t>
  </si>
  <si>
    <t>Ultimate Vehicle Protection/Tire &amp; Wheel</t>
  </si>
  <si>
    <t>T&amp;W</t>
  </si>
  <si>
    <t>Master Log</t>
  </si>
  <si>
    <t>Month 2011</t>
  </si>
  <si>
    <t>Manager Name</t>
  </si>
  <si>
    <t>MN</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</si>
</sst>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7" formatCode="&quot;$&quot;#,##0.00_);\(&quot;$&quot;#,##0.00\)"/>
    <numFmt numFmtId="8" formatCode="&quot;$&quot;#,##0.00_);[Red]\(&quot;$&quot;#,##0.00\)"/>
    <numFmt numFmtId="44" formatCode="_(&quot;$&quot;* #,##0.00_);_(&quot;$&quot;* \(#,##0.00\);_(&quot;$&quot;* &quot;-&quot;??_);_(@_)"/>
    <numFmt numFmtId="164" formatCode="mmmm\ d\,\ yyyy"/>
    <numFmt numFmtId="165" formatCode="&quot;$&quot;#,##0.00"/>
    <numFmt numFmtId="166" formatCode="m/d;@"/>
    <numFmt numFmtId="167" formatCode="0_);[Red]\(0\)"/>
    <numFmt numFmtId="168" formatCode="0.0%"/>
    <numFmt numFmtId="169" formatCode="0.000"/>
    <numFmt numFmtId="170" formatCode="0.00_);[Red]\(0.00\)"/>
    <numFmt numFmtId="171" formatCode="[$-409]d\-mmm;@"/>
    <numFmt numFmtId="172" formatCode="0.000_);[Red]\(0.000\)"/>
  </numFmts>
  <fonts count="81">
    <font>
      <sz val="10"/>
      <name val="Arial"/>
    </font>
    <font>
      <sz val="10"/>
      <name val="Arial"/>
    </font>
    <font>
      <b/>
      <sz val="12"/>
      <name val="Arial"/>
      <family val="2"/>
    </font>
    <font>
      <sz val="10"/>
      <color indexed="12"/>
      <name val="Arial"/>
    </font>
    <font>
      <b/>
      <sz val="10"/>
      <name val="Arial"/>
      <family val="2"/>
    </font>
    <font>
      <sz val="10"/>
      <name val="Arial"/>
      <family val="2"/>
    </font>
    <font>
      <b/>
      <sz val="12"/>
      <name val="Arial"/>
    </font>
    <font>
      <sz val="12"/>
      <name val="Arial"/>
      <family val="2"/>
    </font>
    <font>
      <sz val="10"/>
      <color indexed="57"/>
      <name val="Arial"/>
    </font>
    <font>
      <sz val="8"/>
      <name val="Arial"/>
      <family val="2"/>
    </font>
    <font>
      <sz val="7"/>
      <name val="Arial"/>
      <family val="2"/>
    </font>
    <font>
      <b/>
      <sz val="7"/>
      <name val="Arial"/>
      <family val="2"/>
    </font>
    <font>
      <b/>
      <sz val="8"/>
      <name val="Arial"/>
      <family val="2"/>
    </font>
    <font>
      <sz val="8"/>
      <name val="Arial"/>
    </font>
    <font>
      <sz val="10"/>
      <color indexed="8"/>
      <name val="Arial"/>
    </font>
    <font>
      <sz val="20"/>
      <name val="Arial"/>
    </font>
    <font>
      <sz val="10"/>
      <color indexed="10"/>
      <name val="Arial"/>
    </font>
    <font>
      <b/>
      <u/>
      <sz val="10"/>
      <name val="Arial"/>
      <family val="2"/>
    </font>
    <font>
      <b/>
      <sz val="10"/>
      <color indexed="10"/>
      <name val="Arial"/>
      <family val="2"/>
    </font>
    <font>
      <b/>
      <sz val="10"/>
      <color indexed="8"/>
      <name val="Arial"/>
      <family val="2"/>
    </font>
    <font>
      <sz val="9"/>
      <name val="Arial"/>
    </font>
    <font>
      <b/>
      <sz val="8"/>
      <color indexed="12"/>
      <name val="Arial"/>
      <family val="2"/>
    </font>
    <font>
      <sz val="8"/>
      <color indexed="8"/>
      <name val="Arial"/>
      <family val="2"/>
    </font>
    <font>
      <sz val="10"/>
      <color indexed="8"/>
      <name val="Arial"/>
      <family val="2"/>
    </font>
    <font>
      <sz val="9"/>
      <color indexed="8"/>
      <name val="Arial"/>
      <family val="2"/>
    </font>
    <font>
      <b/>
      <sz val="8"/>
      <name val="Arial"/>
    </font>
    <font>
      <sz val="8"/>
      <color indexed="8"/>
      <name val="Arial"/>
    </font>
    <font>
      <sz val="10"/>
      <color indexed="8"/>
      <name val="Tahoma"/>
      <family val="2"/>
    </font>
    <font>
      <sz val="16"/>
      <name val="Arial"/>
      <family val="2"/>
    </font>
    <font>
      <sz val="6"/>
      <color indexed="8"/>
      <name val="Arial"/>
    </font>
    <font>
      <b/>
      <sz val="8"/>
      <color indexed="9"/>
      <name val="Arial"/>
    </font>
    <font>
      <sz val="8"/>
      <color indexed="9"/>
      <name val="Arial"/>
    </font>
    <font>
      <b/>
      <i/>
      <u/>
      <sz val="10"/>
      <name val="Arial"/>
      <family val="2"/>
    </font>
    <font>
      <b/>
      <u/>
      <sz val="10"/>
      <color indexed="10"/>
      <name val="Arial"/>
      <family val="2"/>
    </font>
    <font>
      <sz val="36"/>
      <name val="Arial"/>
    </font>
    <font>
      <sz val="10"/>
      <color indexed="81"/>
      <name val="Tahoma"/>
    </font>
    <font>
      <b/>
      <sz val="10"/>
      <color indexed="81"/>
      <name val="Tahoma"/>
    </font>
    <font>
      <sz val="8"/>
      <name val="Tahoma"/>
      <family val="2"/>
    </font>
    <font>
      <sz val="10"/>
      <color indexed="81"/>
      <name val="Tahoma"/>
      <family val="2"/>
    </font>
    <font>
      <sz val="8"/>
      <color indexed="10"/>
      <name val="Arial"/>
      <family val="2"/>
    </font>
    <font>
      <b/>
      <u/>
      <sz val="14"/>
      <name val="Arial"/>
      <family val="2"/>
    </font>
    <font>
      <sz val="10"/>
      <name val="Tahoma"/>
      <family val="2"/>
    </font>
    <font>
      <b/>
      <sz val="14"/>
      <color indexed="9"/>
      <name val="Tahoma"/>
      <family val="2"/>
    </font>
    <font>
      <sz val="6"/>
      <name val="Tahoma"/>
      <family val="2"/>
    </font>
    <font>
      <b/>
      <sz val="12"/>
      <name val="Tahoma"/>
      <family val="2"/>
    </font>
    <font>
      <b/>
      <sz val="10"/>
      <name val="Tahoma"/>
      <family val="2"/>
    </font>
    <font>
      <sz val="8"/>
      <color indexed="8"/>
      <name val="Tahoma"/>
      <family val="2"/>
    </font>
    <font>
      <sz val="12"/>
      <name val="Tahoma"/>
      <family val="2"/>
    </font>
    <font>
      <b/>
      <sz val="8"/>
      <color indexed="9"/>
      <name val="Tahoma"/>
      <family val="2"/>
    </font>
    <font>
      <b/>
      <i/>
      <sz val="8"/>
      <color indexed="9"/>
      <name val="Tahoma"/>
      <family val="2"/>
    </font>
    <font>
      <b/>
      <i/>
      <sz val="8"/>
      <name val="Tahoma"/>
      <family val="2"/>
    </font>
    <font>
      <b/>
      <sz val="8"/>
      <name val="Tahoma"/>
      <family val="2"/>
    </font>
    <font>
      <sz val="8"/>
      <color indexed="57"/>
      <name val="Tahoma"/>
      <family val="2"/>
    </font>
    <font>
      <sz val="8"/>
      <color indexed="12"/>
      <name val="Tahoma"/>
      <family val="2"/>
    </font>
    <font>
      <sz val="8"/>
      <color indexed="9"/>
      <name val="Tahoma"/>
      <family val="2"/>
    </font>
    <font>
      <b/>
      <sz val="16"/>
      <name val="Tahoma"/>
      <family val="2"/>
    </font>
    <font>
      <b/>
      <sz val="8"/>
      <color indexed="12"/>
      <name val="Tahoma"/>
      <family val="2"/>
    </font>
    <font>
      <sz val="8"/>
      <color indexed="81"/>
      <name val="Tahoma"/>
    </font>
    <font>
      <b/>
      <sz val="8"/>
      <color indexed="81"/>
      <name val="Tahoma"/>
    </font>
    <font>
      <sz val="8"/>
      <color indexed="81"/>
      <name val="Tahoma"/>
      <family val="2"/>
    </font>
    <font>
      <b/>
      <sz val="10"/>
      <color indexed="17"/>
      <name val="Tahoma"/>
      <family val="2"/>
    </font>
    <font>
      <b/>
      <sz val="12"/>
      <color indexed="17"/>
      <name val="Tahoma"/>
      <family val="2"/>
    </font>
    <font>
      <b/>
      <u/>
      <sz val="10"/>
      <color indexed="17"/>
      <name val="Tahoma"/>
      <family val="2"/>
    </font>
    <font>
      <b/>
      <sz val="8"/>
      <name val="Verdana"/>
      <family val="2"/>
    </font>
    <font>
      <b/>
      <sz val="10"/>
      <name val="Verdana"/>
      <family val="2"/>
    </font>
    <font>
      <b/>
      <sz val="8"/>
      <color indexed="8"/>
      <name val="Arial"/>
      <family val="2"/>
    </font>
    <font>
      <b/>
      <sz val="18"/>
      <name val="Tahoma"/>
      <family val="2"/>
    </font>
    <font>
      <b/>
      <i/>
      <u/>
      <sz val="10"/>
      <color indexed="17"/>
      <name val="Tahoma"/>
      <family val="2"/>
    </font>
    <font>
      <b/>
      <sz val="10"/>
      <color indexed="57"/>
      <name val="Tahoma"/>
      <family val="2"/>
    </font>
    <font>
      <sz val="10"/>
      <color indexed="57"/>
      <name val="Tahoma"/>
      <family val="2"/>
    </font>
    <font>
      <sz val="20"/>
      <name val="Tahoma"/>
      <family val="2"/>
    </font>
    <font>
      <sz val="7"/>
      <name val="Tahoma"/>
      <family val="2"/>
    </font>
    <font>
      <b/>
      <sz val="14"/>
      <name val="Tahoma"/>
      <family val="2"/>
    </font>
    <font>
      <b/>
      <u/>
      <sz val="8"/>
      <name val="Tahoma"/>
      <family val="2"/>
    </font>
    <font>
      <b/>
      <u/>
      <sz val="10"/>
      <name val="Tahoma"/>
      <family val="2"/>
    </font>
    <font>
      <sz val="6"/>
      <color indexed="9"/>
      <name val="Tahoma"/>
      <family val="2"/>
    </font>
    <font>
      <b/>
      <sz val="7"/>
      <color indexed="81"/>
      <name val="Tahoma"/>
      <family val="2"/>
    </font>
    <font>
      <sz val="7"/>
      <color indexed="81"/>
      <name val="Tahoma"/>
      <family val="2"/>
    </font>
    <font>
      <sz val="10"/>
      <name val="BankList"/>
    </font>
    <font>
      <sz val="6"/>
      <name val="Arial"/>
      <family val="2"/>
    </font>
    <font>
      <sz val="16"/>
      <name val="Tahoma"/>
      <family val="2"/>
    </font>
  </fonts>
  <fills count="18">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17"/>
        <bgColor indexed="64"/>
      </patternFill>
    </fill>
    <fill>
      <patternFill patternType="solid">
        <fgColor indexed="15"/>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6"/>
        <bgColor indexed="64"/>
      </patternFill>
    </fill>
    <fill>
      <patternFill patternType="solid">
        <fgColor indexed="55"/>
        <bgColor indexed="64"/>
      </patternFill>
    </fill>
    <fill>
      <patternFill patternType="solid">
        <fgColor indexed="63"/>
        <bgColor indexed="64"/>
      </patternFill>
    </fill>
    <fill>
      <patternFill patternType="solid">
        <fgColor indexed="49"/>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ck">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ck">
        <color indexed="64"/>
      </left>
      <right style="thin">
        <color indexed="64"/>
      </right>
      <top/>
      <bottom/>
      <diagonal/>
    </border>
    <border>
      <left style="thin">
        <color indexed="64"/>
      </left>
      <right style="medium">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35">
    <xf numFmtId="0" fontId="0" fillId="0" borderId="0" xfId="0"/>
    <xf numFmtId="0" fontId="4" fillId="0" borderId="0" xfId="0" applyFont="1"/>
    <xf numFmtId="44" fontId="9" fillId="0" borderId="0" xfId="1" applyFont="1" applyBorder="1" applyProtection="1">
      <protection hidden="1"/>
    </xf>
    <xf numFmtId="0" fontId="9" fillId="0" borderId="0" xfId="0" applyFont="1" applyBorder="1" applyProtection="1">
      <protection hidden="1"/>
    </xf>
    <xf numFmtId="0" fontId="12" fillId="0" borderId="0" xfId="0" applyFont="1" applyFill="1" applyBorder="1" applyAlignment="1" applyProtection="1">
      <alignment horizontal="center"/>
      <protection hidden="1"/>
    </xf>
    <xf numFmtId="0" fontId="15" fillId="0" borderId="0" xfId="0"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 fillId="0" borderId="0" xfId="0" applyFont="1"/>
    <xf numFmtId="0" fontId="4" fillId="0" borderId="0" xfId="0" applyFont="1" applyProtection="1">
      <protection hidden="1"/>
    </xf>
    <xf numFmtId="0" fontId="6" fillId="0" borderId="0" xfId="0" applyFont="1" applyProtection="1"/>
    <xf numFmtId="0" fontId="18" fillId="0" borderId="0" xfId="0" applyFont="1" applyAlignment="1">
      <alignment horizontal="left"/>
    </xf>
    <xf numFmtId="0" fontId="20" fillId="0" borderId="0" xfId="0" applyFont="1" applyAlignment="1">
      <alignment horizontal="left"/>
    </xf>
    <xf numFmtId="0" fontId="9" fillId="0" borderId="0" xfId="0" applyFont="1" applyProtection="1">
      <protection hidden="1"/>
    </xf>
    <xf numFmtId="0" fontId="9" fillId="0" borderId="0" xfId="0" applyFont="1" applyAlignment="1" applyProtection="1">
      <alignment horizontal="center"/>
      <protection hidden="1"/>
    </xf>
    <xf numFmtId="44" fontId="9" fillId="0" borderId="0" xfId="1" applyFont="1" applyProtection="1">
      <protection hidden="1"/>
    </xf>
    <xf numFmtId="9" fontId="9" fillId="0" borderId="0" xfId="2" applyFont="1" applyBorder="1" applyProtection="1">
      <protection hidden="1"/>
    </xf>
    <xf numFmtId="0" fontId="9" fillId="0" borderId="1" xfId="0" applyFont="1" applyBorder="1" applyAlignment="1" applyProtection="1">
      <alignment horizontal="left"/>
      <protection hidden="1"/>
    </xf>
    <xf numFmtId="0" fontId="9" fillId="0" borderId="2" xfId="0" applyFont="1" applyBorder="1" applyProtection="1">
      <protection hidden="1"/>
    </xf>
    <xf numFmtId="0" fontId="9" fillId="0" borderId="3" xfId="0" applyFont="1" applyBorder="1" applyProtection="1">
      <protection hidden="1"/>
    </xf>
    <xf numFmtId="0" fontId="9" fillId="0" borderId="4" xfId="0" applyFont="1" applyBorder="1" applyAlignment="1" applyProtection="1">
      <alignment horizontal="left"/>
      <protection hidden="1"/>
    </xf>
    <xf numFmtId="0" fontId="9" fillId="0" borderId="5" xfId="0" applyFont="1" applyBorder="1" applyProtection="1">
      <protection hidden="1"/>
    </xf>
    <xf numFmtId="0" fontId="9" fillId="0" borderId="6" xfId="0" applyFont="1" applyBorder="1" applyAlignment="1" applyProtection="1">
      <alignment horizontal="left"/>
      <protection hidden="1"/>
    </xf>
    <xf numFmtId="0" fontId="9" fillId="0" borderId="7" xfId="0" applyFont="1" applyBorder="1" applyProtection="1">
      <protection hidden="1"/>
    </xf>
    <xf numFmtId="0" fontId="9" fillId="0" borderId="8" xfId="0" applyFont="1" applyBorder="1" applyProtection="1">
      <protection hidden="1"/>
    </xf>
    <xf numFmtId="1" fontId="24" fillId="2" borderId="9" xfId="0" applyNumberFormat="1" applyFont="1" applyFill="1" applyBorder="1" applyAlignment="1" applyProtection="1">
      <alignment horizontal="center" vertical="center"/>
      <protection locked="0"/>
    </xf>
    <xf numFmtId="1" fontId="24" fillId="2" borderId="10" xfId="0" applyNumberFormat="1" applyFont="1" applyFill="1" applyBorder="1" applyAlignment="1" applyProtection="1">
      <alignment horizontal="center" vertical="center"/>
      <protection locked="0"/>
    </xf>
    <xf numFmtId="1" fontId="24" fillId="2" borderId="11" xfId="0" applyNumberFormat="1" applyFont="1" applyFill="1" applyBorder="1" applyAlignment="1" applyProtection="1">
      <alignment horizontal="center" vertical="center"/>
      <protection locked="0"/>
    </xf>
    <xf numFmtId="0" fontId="9" fillId="0" borderId="4" xfId="0" applyFont="1" applyFill="1" applyBorder="1" applyAlignment="1" applyProtection="1">
      <alignment horizontal="left"/>
      <protection hidden="1"/>
    </xf>
    <xf numFmtId="0" fontId="13" fillId="0" borderId="0" xfId="0" applyFont="1" applyProtection="1"/>
    <xf numFmtId="0" fontId="13" fillId="0" borderId="0" xfId="0" applyFont="1" applyAlignment="1" applyProtection="1">
      <alignment horizontal="center"/>
    </xf>
    <xf numFmtId="0" fontId="13" fillId="0" borderId="0" xfId="0" applyFont="1" applyBorder="1" applyProtection="1"/>
    <xf numFmtId="0" fontId="25" fillId="0" borderId="0" xfId="0" applyFont="1" applyBorder="1" applyProtection="1"/>
    <xf numFmtId="0" fontId="13" fillId="0" borderId="0" xfId="0" applyFont="1" applyBorder="1" applyAlignment="1" applyProtection="1">
      <alignment horizontal="center"/>
    </xf>
    <xf numFmtId="0" fontId="25" fillId="0" borderId="0" xfId="0" applyFont="1" applyBorder="1" applyAlignment="1" applyProtection="1">
      <alignment horizontal="center"/>
    </xf>
    <xf numFmtId="0" fontId="13" fillId="0" borderId="0" xfId="0" applyFont="1" applyBorder="1" applyAlignment="1" applyProtection="1">
      <alignment horizontal="right"/>
    </xf>
    <xf numFmtId="1" fontId="26" fillId="2" borderId="12" xfId="0" applyNumberFormat="1" applyFont="1" applyFill="1" applyBorder="1" applyAlignment="1" applyProtection="1">
      <alignment horizontal="right"/>
      <protection locked="0"/>
    </xf>
    <xf numFmtId="1" fontId="26" fillId="2" borderId="10" xfId="0" applyNumberFormat="1" applyFont="1" applyFill="1" applyBorder="1" applyAlignment="1" applyProtection="1">
      <alignment horizontal="right"/>
      <protection locked="0"/>
    </xf>
    <xf numFmtId="0" fontId="26" fillId="2" borderId="12" xfId="0" applyNumberFormat="1" applyFont="1" applyFill="1" applyBorder="1" applyAlignment="1" applyProtection="1">
      <alignment horizontal="right"/>
      <protection locked="0"/>
    </xf>
    <xf numFmtId="0" fontId="26" fillId="2" borderId="10" xfId="0" applyNumberFormat="1" applyFont="1" applyFill="1" applyBorder="1" applyAlignment="1" applyProtection="1">
      <alignment horizontal="right"/>
      <protection locked="0"/>
    </xf>
    <xf numFmtId="171" fontId="13" fillId="2" borderId="12" xfId="0" applyNumberFormat="1" applyFont="1" applyFill="1" applyBorder="1" applyAlignment="1" applyProtection="1">
      <alignment horizontal="right"/>
      <protection locked="0"/>
    </xf>
    <xf numFmtId="171" fontId="26" fillId="2" borderId="12" xfId="0" applyNumberFormat="1" applyFont="1" applyFill="1" applyBorder="1" applyAlignment="1" applyProtection="1">
      <alignment horizontal="right"/>
      <protection locked="0"/>
    </xf>
    <xf numFmtId="171" fontId="26" fillId="2" borderId="10" xfId="0" applyNumberFormat="1" applyFont="1" applyFill="1" applyBorder="1" applyAlignment="1" applyProtection="1">
      <alignment horizontal="right"/>
      <protection locked="0"/>
    </xf>
    <xf numFmtId="171" fontId="26" fillId="2" borderId="12" xfId="0" applyNumberFormat="1" applyFont="1" applyFill="1" applyBorder="1" applyAlignment="1" applyProtection="1">
      <alignment horizontal="right"/>
      <protection locked="0" hidden="1"/>
    </xf>
    <xf numFmtId="171" fontId="26" fillId="2" borderId="10" xfId="0" applyNumberFormat="1" applyFont="1" applyFill="1" applyBorder="1" applyAlignment="1" applyProtection="1">
      <alignment horizontal="right"/>
      <protection locked="0" hidden="1"/>
    </xf>
    <xf numFmtId="0" fontId="13" fillId="2" borderId="12" xfId="0" applyNumberFormat="1" applyFont="1" applyFill="1" applyBorder="1" applyAlignment="1" applyProtection="1">
      <alignment horizontal="right" wrapText="1"/>
      <protection locked="0"/>
    </xf>
    <xf numFmtId="170" fontId="13" fillId="2" borderId="12" xfId="0" applyNumberFormat="1" applyFont="1" applyFill="1" applyBorder="1" applyAlignment="1" applyProtection="1">
      <alignment horizontal="right"/>
      <protection locked="0"/>
    </xf>
    <xf numFmtId="170" fontId="26" fillId="2" borderId="12" xfId="0" applyNumberFormat="1" applyFont="1" applyFill="1" applyBorder="1" applyAlignment="1" applyProtection="1">
      <alignment horizontal="right"/>
      <protection locked="0"/>
    </xf>
    <xf numFmtId="170" fontId="13" fillId="2" borderId="13" xfId="0" applyNumberFormat="1" applyFont="1" applyFill="1" applyBorder="1" applyAlignment="1" applyProtection="1">
      <alignment horizontal="right"/>
      <protection locked="0"/>
    </xf>
    <xf numFmtId="170" fontId="26" fillId="2" borderId="10" xfId="0" applyNumberFormat="1" applyFont="1" applyFill="1" applyBorder="1" applyAlignment="1" applyProtection="1">
      <alignment horizontal="right"/>
      <protection locked="0"/>
    </xf>
    <xf numFmtId="0" fontId="7" fillId="0" borderId="0" xfId="0" applyFont="1" applyFill="1" applyBorder="1" applyAlignment="1" applyProtection="1">
      <protection hidden="1"/>
    </xf>
    <xf numFmtId="0" fontId="27" fillId="0" borderId="0" xfId="0" applyFont="1" applyFill="1" applyBorder="1" applyAlignment="1" applyProtection="1">
      <alignment horizontal="right" wrapText="1"/>
    </xf>
    <xf numFmtId="0" fontId="13" fillId="2" borderId="12" xfId="0" applyNumberFormat="1" applyFont="1" applyFill="1" applyBorder="1" applyAlignment="1" applyProtection="1">
      <alignment horizontal="right"/>
      <protection locked="0"/>
    </xf>
    <xf numFmtId="0" fontId="13" fillId="2" borderId="13" xfId="0" applyNumberFormat="1" applyFont="1" applyFill="1" applyBorder="1" applyAlignment="1" applyProtection="1">
      <alignment horizontal="right"/>
      <protection locked="0"/>
    </xf>
    <xf numFmtId="0" fontId="21" fillId="0" borderId="0" xfId="0" quotePrefix="1" applyFont="1" applyBorder="1" applyAlignment="1" applyProtection="1">
      <alignment horizontal="center"/>
      <protection hidden="1"/>
    </xf>
    <xf numFmtId="0" fontId="11" fillId="3" borderId="14" xfId="0" applyFont="1" applyFill="1" applyBorder="1" applyAlignment="1" applyProtection="1">
      <alignment horizontal="center" vertical="center"/>
    </xf>
    <xf numFmtId="0" fontId="11" fillId="3" borderId="15" xfId="0" applyFont="1" applyFill="1" applyBorder="1" applyAlignment="1" applyProtection="1">
      <alignment horizontal="center" vertical="center"/>
    </xf>
    <xf numFmtId="0" fontId="11" fillId="3" borderId="15" xfId="0" applyFont="1" applyFill="1" applyBorder="1" applyAlignment="1" applyProtection="1">
      <alignment horizontal="center" vertical="center" wrapText="1"/>
    </xf>
    <xf numFmtId="0" fontId="4" fillId="0" borderId="0" xfId="0" applyFont="1" applyBorder="1" applyAlignment="1" applyProtection="1">
      <alignment horizontal="right" vertical="center" indent="1"/>
      <protection hidden="1"/>
    </xf>
    <xf numFmtId="0" fontId="13" fillId="0" borderId="0" xfId="0" applyFont="1" applyFill="1" applyBorder="1" applyProtection="1"/>
    <xf numFmtId="0" fontId="13" fillId="0" borderId="16" xfId="0" applyFont="1" applyBorder="1" applyAlignment="1" applyProtection="1">
      <alignment horizontal="right"/>
    </xf>
    <xf numFmtId="0" fontId="13" fillId="0" borderId="9" xfId="0" applyFont="1" applyBorder="1" applyAlignment="1" applyProtection="1">
      <alignment horizontal="right"/>
    </xf>
    <xf numFmtId="0" fontId="25" fillId="3" borderId="14" xfId="0" applyFont="1" applyFill="1" applyBorder="1" applyProtection="1"/>
    <xf numFmtId="0" fontId="30" fillId="4" borderId="17" xfId="0" applyFont="1" applyFill="1" applyBorder="1" applyProtection="1"/>
    <xf numFmtId="0" fontId="31" fillId="4" borderId="18" xfId="0" applyFont="1" applyFill="1" applyBorder="1" applyProtection="1"/>
    <xf numFmtId="0" fontId="30" fillId="4" borderId="18" xfId="0" applyFont="1" applyFill="1" applyBorder="1" applyProtection="1"/>
    <xf numFmtId="0" fontId="31" fillId="4" borderId="18" xfId="0" applyFont="1" applyFill="1" applyBorder="1" applyAlignment="1" applyProtection="1">
      <alignment horizontal="center"/>
    </xf>
    <xf numFmtId="0" fontId="31" fillId="4" borderId="19" xfId="0" applyFont="1" applyFill="1" applyBorder="1" applyProtection="1"/>
    <xf numFmtId="0" fontId="25" fillId="0" borderId="0" xfId="0" applyFont="1" applyBorder="1" applyAlignment="1" applyProtection="1">
      <alignment horizontal="right"/>
    </xf>
    <xf numFmtId="0" fontId="13" fillId="2" borderId="10" xfId="0" applyNumberFormat="1" applyFont="1" applyFill="1" applyBorder="1" applyAlignment="1" applyProtection="1">
      <alignment horizontal="right"/>
      <protection locked="0"/>
    </xf>
    <xf numFmtId="0" fontId="32" fillId="0" borderId="0" xfId="0" applyFont="1"/>
    <xf numFmtId="0" fontId="0" fillId="5" borderId="0" xfId="0" applyFill="1"/>
    <xf numFmtId="0" fontId="17" fillId="5" borderId="0" xfId="0" applyFont="1" applyFill="1"/>
    <xf numFmtId="0" fontId="33" fillId="0" borderId="0" xfId="0" applyFont="1"/>
    <xf numFmtId="0" fontId="33" fillId="0" borderId="0" xfId="0" applyFont="1" applyAlignment="1">
      <alignment horizontal="left"/>
    </xf>
    <xf numFmtId="0" fontId="27" fillId="0" borderId="0" xfId="0" applyFont="1" applyBorder="1" applyAlignment="1" applyProtection="1">
      <alignment horizontal="right" vertical="center" wrapText="1"/>
    </xf>
    <xf numFmtId="0" fontId="25" fillId="3" borderId="15" xfId="0" applyFont="1" applyFill="1" applyBorder="1" applyAlignment="1" applyProtection="1">
      <alignment horizontal="center"/>
    </xf>
    <xf numFmtId="0" fontId="13" fillId="0" borderId="12" xfId="0" applyFont="1" applyBorder="1" applyAlignment="1" applyProtection="1">
      <alignment horizontal="center"/>
    </xf>
    <xf numFmtId="0" fontId="13" fillId="0" borderId="10" xfId="0" applyFont="1" applyBorder="1" applyAlignment="1" applyProtection="1">
      <alignment horizontal="center"/>
    </xf>
    <xf numFmtId="168" fontId="25" fillId="3" borderId="20" xfId="0" applyNumberFormat="1" applyFont="1" applyFill="1" applyBorder="1" applyAlignment="1" applyProtection="1">
      <alignment horizontal="center"/>
    </xf>
    <xf numFmtId="168" fontId="13" fillId="0" borderId="21" xfId="0" applyNumberFormat="1" applyFont="1" applyBorder="1" applyAlignment="1" applyProtection="1">
      <alignment horizontal="center"/>
    </xf>
    <xf numFmtId="168" fontId="13" fillId="0" borderId="11" xfId="0" applyNumberFormat="1" applyFont="1" applyBorder="1" applyAlignment="1" applyProtection="1">
      <alignment horizontal="center"/>
    </xf>
    <xf numFmtId="1" fontId="26" fillId="2" borderId="12" xfId="0" quotePrefix="1" applyNumberFormat="1" applyFont="1" applyFill="1" applyBorder="1" applyAlignment="1" applyProtection="1">
      <alignment horizontal="right"/>
      <protection locked="0"/>
    </xf>
    <xf numFmtId="9" fontId="9" fillId="0" borderId="0" xfId="0" applyNumberFormat="1" applyFont="1" applyBorder="1" applyAlignment="1" applyProtection="1">
      <alignment horizontal="right"/>
      <protection hidden="1"/>
    </xf>
    <xf numFmtId="0" fontId="23" fillId="0" borderId="15" xfId="0" applyFont="1" applyBorder="1" applyAlignment="1" applyProtection="1">
      <alignment horizontal="right"/>
      <protection hidden="1"/>
    </xf>
    <xf numFmtId="0" fontId="23" fillId="0" borderId="15" xfId="0" quotePrefix="1" applyFont="1" applyBorder="1" applyAlignment="1" applyProtection="1">
      <alignment horizontal="right"/>
      <protection hidden="1"/>
    </xf>
    <xf numFmtId="0" fontId="23" fillId="0" borderId="20" xfId="0" applyFont="1" applyBorder="1" applyAlignment="1" applyProtection="1">
      <alignment horizontal="right"/>
      <protection hidden="1"/>
    </xf>
    <xf numFmtId="0" fontId="9" fillId="0" borderId="0" xfId="0" applyFont="1" applyBorder="1" applyAlignment="1" applyProtection="1">
      <alignment horizontal="right"/>
      <protection hidden="1"/>
    </xf>
    <xf numFmtId="0" fontId="9" fillId="0" borderId="0" xfId="0" applyFont="1" applyBorder="1" applyAlignment="1" applyProtection="1">
      <alignment horizontal="left"/>
      <protection hidden="1"/>
    </xf>
    <xf numFmtId="0" fontId="22" fillId="0" borderId="0" xfId="0" applyFont="1" applyBorder="1" applyAlignment="1" applyProtection="1">
      <alignment horizontal="right"/>
      <protection hidden="1"/>
    </xf>
    <xf numFmtId="0" fontId="22" fillId="0" borderId="0" xfId="0" quotePrefix="1" applyFont="1" applyBorder="1" applyAlignment="1" applyProtection="1">
      <alignment horizontal="right"/>
      <protection hidden="1"/>
    </xf>
    <xf numFmtId="165" fontId="22" fillId="0" borderId="0" xfId="1" applyNumberFormat="1" applyFont="1" applyBorder="1" applyAlignment="1" applyProtection="1">
      <alignment horizontal="right"/>
      <protection hidden="1"/>
    </xf>
    <xf numFmtId="0" fontId="9" fillId="0" borderId="0" xfId="0" quotePrefix="1" applyFont="1" applyBorder="1" applyAlignment="1" applyProtection="1">
      <alignment horizontal="left"/>
      <protection hidden="1"/>
    </xf>
    <xf numFmtId="0" fontId="2" fillId="6" borderId="14" xfId="0" applyFont="1" applyFill="1" applyBorder="1" applyProtection="1">
      <protection hidden="1"/>
    </xf>
    <xf numFmtId="0" fontId="9" fillId="6" borderId="15" xfId="0" applyFont="1" applyFill="1" applyBorder="1" applyProtection="1">
      <protection hidden="1"/>
    </xf>
    <xf numFmtId="0" fontId="9" fillId="0" borderId="9" xfId="0" applyFont="1" applyBorder="1" applyAlignment="1" applyProtection="1">
      <alignment horizontal="left"/>
      <protection hidden="1"/>
    </xf>
    <xf numFmtId="0" fontId="9" fillId="0" borderId="10" xfId="0" applyFont="1" applyBorder="1" applyProtection="1">
      <protection hidden="1"/>
    </xf>
    <xf numFmtId="0" fontId="22" fillId="0" borderId="10" xfId="0" applyFont="1" applyBorder="1" applyAlignment="1" applyProtection="1">
      <alignment horizontal="right"/>
      <protection hidden="1"/>
    </xf>
    <xf numFmtId="0" fontId="22" fillId="0" borderId="10" xfId="0" quotePrefix="1" applyFont="1" applyBorder="1" applyAlignment="1" applyProtection="1">
      <alignment horizontal="right"/>
      <protection hidden="1"/>
    </xf>
    <xf numFmtId="0" fontId="22" fillId="0" borderId="11" xfId="0" applyFont="1" applyBorder="1" applyAlignment="1" applyProtection="1">
      <alignment horizontal="right"/>
      <protection hidden="1"/>
    </xf>
    <xf numFmtId="0" fontId="9" fillId="0" borderId="22" xfId="0" applyFont="1" applyBorder="1" applyAlignment="1" applyProtection="1">
      <alignment horizontal="right"/>
      <protection hidden="1"/>
    </xf>
    <xf numFmtId="1" fontId="22" fillId="0" borderId="22" xfId="0" quotePrefix="1" applyNumberFormat="1" applyFont="1" applyBorder="1" applyAlignment="1" applyProtection="1">
      <alignment horizontal="right"/>
      <protection hidden="1"/>
    </xf>
    <xf numFmtId="0" fontId="22" fillId="0" borderId="23" xfId="0" applyFont="1" applyBorder="1" applyAlignment="1" applyProtection="1">
      <alignment horizontal="right"/>
      <protection hidden="1"/>
    </xf>
    <xf numFmtId="0" fontId="9" fillId="0" borderId="24" xfId="0" applyFont="1" applyBorder="1" applyAlignment="1" applyProtection="1">
      <alignment horizontal="right"/>
      <protection hidden="1"/>
    </xf>
    <xf numFmtId="9" fontId="22" fillId="0" borderId="24" xfId="2" applyFont="1" applyBorder="1" applyAlignment="1" applyProtection="1">
      <alignment horizontal="right"/>
      <protection hidden="1"/>
    </xf>
    <xf numFmtId="9" fontId="22" fillId="0" borderId="25" xfId="2" applyFont="1" applyBorder="1" applyAlignment="1" applyProtection="1">
      <alignment horizontal="right"/>
      <protection hidden="1"/>
    </xf>
    <xf numFmtId="165" fontId="22" fillId="0" borderId="24" xfId="1" quotePrefix="1" applyNumberFormat="1" applyFont="1" applyFill="1" applyBorder="1" applyAlignment="1" applyProtection="1">
      <alignment horizontal="right"/>
      <protection hidden="1"/>
    </xf>
    <xf numFmtId="0" fontId="9" fillId="0" borderId="26" xfId="0" applyFont="1" applyBorder="1" applyAlignment="1" applyProtection="1">
      <alignment horizontal="right"/>
      <protection hidden="1"/>
    </xf>
    <xf numFmtId="165" fontId="22" fillId="0" borderId="26" xfId="1" applyNumberFormat="1" applyFont="1" applyBorder="1" applyAlignment="1" applyProtection="1">
      <alignment horizontal="right"/>
      <protection hidden="1"/>
    </xf>
    <xf numFmtId="165" fontId="22" fillId="0" borderId="27" xfId="1" applyNumberFormat="1" applyFont="1" applyBorder="1" applyAlignment="1" applyProtection="1">
      <alignment horizontal="right"/>
      <protection hidden="1"/>
    </xf>
    <xf numFmtId="165" fontId="22" fillId="0" borderId="25" xfId="1" applyNumberFormat="1" applyFont="1" applyFill="1" applyBorder="1" applyAlignment="1" applyProtection="1">
      <alignment horizontal="right"/>
      <protection hidden="1"/>
    </xf>
    <xf numFmtId="0" fontId="0" fillId="0" borderId="0" xfId="0" applyAlignment="1" applyProtection="1">
      <alignment horizontal="center" vertical="center"/>
      <protection locked="0"/>
    </xf>
    <xf numFmtId="1" fontId="29" fillId="0" borderId="16" xfId="0" applyNumberFormat="1" applyFont="1" applyBorder="1" applyAlignment="1" applyProtection="1">
      <alignment horizontal="right"/>
      <protection locked="0"/>
    </xf>
    <xf numFmtId="8" fontId="26" fillId="7" borderId="21" xfId="0" applyNumberFormat="1" applyFont="1" applyFill="1" applyBorder="1" applyAlignment="1" applyProtection="1">
      <alignment horizontal="right"/>
      <protection locked="0" hidden="1"/>
    </xf>
    <xf numFmtId="0" fontId="8"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8" fontId="26" fillId="7" borderId="11" xfId="0" applyNumberFormat="1" applyFont="1" applyFill="1" applyBorder="1" applyAlignment="1" applyProtection="1">
      <alignment horizontal="right"/>
      <protection locked="0" hidden="1"/>
    </xf>
    <xf numFmtId="0" fontId="14" fillId="0" borderId="0" xfId="0" applyFont="1" applyAlignment="1" applyProtection="1">
      <alignment horizontal="center" vertical="center"/>
      <protection locked="0"/>
    </xf>
    <xf numFmtId="166" fontId="14" fillId="0" borderId="0" xfId="0" applyNumberFormat="1" applyFont="1" applyAlignment="1" applyProtection="1">
      <alignment horizontal="center" vertical="center"/>
      <protection locked="0"/>
    </xf>
    <xf numFmtId="165" fontId="14" fillId="0" borderId="0" xfId="0" applyNumberFormat="1" applyFont="1" applyAlignment="1" applyProtection="1">
      <alignment horizontal="center" vertical="center"/>
      <protection locked="0"/>
    </xf>
    <xf numFmtId="166" fontId="0" fillId="0" borderId="0" xfId="0" applyNumberFormat="1" applyAlignment="1" applyProtection="1">
      <alignment horizontal="center" vertical="center"/>
      <protection locked="0"/>
    </xf>
    <xf numFmtId="165" fontId="0" fillId="0" borderId="0" xfId="0" applyNumberFormat="1" applyAlignment="1" applyProtection="1">
      <alignment horizontal="center" vertical="center"/>
      <protection locked="0"/>
    </xf>
    <xf numFmtId="0" fontId="10" fillId="8" borderId="28" xfId="0" applyFont="1" applyFill="1" applyBorder="1" applyAlignment="1" applyProtection="1">
      <alignment horizontal="center" vertical="center" textRotation="180"/>
      <protection locked="0"/>
    </xf>
    <xf numFmtId="0" fontId="11" fillId="8" borderId="13" xfId="0" applyFont="1" applyFill="1" applyBorder="1" applyAlignment="1" applyProtection="1">
      <alignment horizontal="center" vertical="center"/>
      <protection locked="0"/>
    </xf>
    <xf numFmtId="0" fontId="11" fillId="8" borderId="13" xfId="0" applyFont="1" applyFill="1" applyBorder="1" applyAlignment="1" applyProtection="1">
      <alignment horizontal="center" vertical="center" wrapText="1"/>
      <protection locked="0"/>
    </xf>
    <xf numFmtId="166" fontId="11" fillId="8" borderId="13" xfId="0" quotePrefix="1" applyNumberFormat="1" applyFont="1" applyFill="1" applyBorder="1" applyAlignment="1" applyProtection="1">
      <alignment horizontal="center" vertical="center"/>
      <protection locked="0"/>
    </xf>
    <xf numFmtId="0" fontId="11" fillId="8" borderId="13" xfId="0" applyFont="1" applyFill="1" applyBorder="1" applyAlignment="1" applyProtection="1">
      <alignment horizontal="center" vertical="center" textRotation="180" wrapText="1"/>
      <protection locked="0"/>
    </xf>
    <xf numFmtId="0" fontId="11" fillId="8" borderId="29" xfId="0" applyFont="1" applyFill="1" applyBorder="1" applyAlignment="1" applyProtection="1">
      <alignment horizontal="center" vertical="center"/>
      <protection locked="0"/>
    </xf>
    <xf numFmtId="165" fontId="11" fillId="8" borderId="28" xfId="0" applyNumberFormat="1" applyFont="1" applyFill="1" applyBorder="1" applyAlignment="1" applyProtection="1">
      <alignment horizontal="center" vertical="center" wrapText="1"/>
      <protection locked="0"/>
    </xf>
    <xf numFmtId="165" fontId="11" fillId="8" borderId="13" xfId="0" applyNumberFormat="1" applyFont="1" applyFill="1" applyBorder="1" applyAlignment="1" applyProtection="1">
      <alignment horizontal="center" vertical="center" wrapText="1"/>
      <protection locked="0"/>
    </xf>
    <xf numFmtId="165" fontId="11" fillId="8" borderId="30" xfId="0" applyNumberFormat="1" applyFont="1" applyFill="1" applyBorder="1" applyAlignment="1" applyProtection="1">
      <alignment horizontal="center" vertical="center" wrapText="1"/>
      <protection locked="0"/>
    </xf>
    <xf numFmtId="166" fontId="11" fillId="8" borderId="31" xfId="0" applyNumberFormat="1" applyFont="1" applyFill="1" applyBorder="1" applyAlignment="1" applyProtection="1">
      <alignment horizontal="center" vertical="center" wrapText="1"/>
      <protection locked="0"/>
    </xf>
    <xf numFmtId="0" fontId="25" fillId="0" borderId="32" xfId="0" applyFont="1" applyBorder="1" applyAlignment="1" applyProtection="1">
      <alignment horizontal="right" indent="1"/>
    </xf>
    <xf numFmtId="0" fontId="13" fillId="0" borderId="0" xfId="0" applyFont="1" applyAlignment="1" applyProtection="1">
      <alignment horizontal="right"/>
    </xf>
    <xf numFmtId="0" fontId="40" fillId="0" borderId="0" xfId="0" applyFont="1"/>
    <xf numFmtId="0" fontId="0" fillId="9" borderId="0" xfId="0" applyFill="1"/>
    <xf numFmtId="0" fontId="5" fillId="0" borderId="0" xfId="0" applyFont="1"/>
    <xf numFmtId="0" fontId="17" fillId="0" borderId="0" xfId="0" quotePrefix="1" applyFont="1"/>
    <xf numFmtId="0" fontId="42" fillId="9" borderId="2" xfId="0" applyFont="1" applyFill="1" applyBorder="1" applyAlignment="1" applyProtection="1">
      <alignment vertical="center"/>
    </xf>
    <xf numFmtId="0" fontId="44" fillId="9" borderId="0" xfId="0" applyNumberFormat="1" applyFont="1" applyFill="1" applyBorder="1" applyAlignment="1" applyProtection="1">
      <alignment horizontal="center" vertical="center"/>
    </xf>
    <xf numFmtId="0" fontId="46" fillId="2" borderId="12" xfId="0" applyNumberFormat="1" applyFont="1" applyFill="1" applyBorder="1" applyAlignment="1" applyProtection="1">
      <alignment horizontal="right"/>
      <protection locked="0"/>
    </xf>
    <xf numFmtId="171" fontId="46" fillId="2" borderId="12" xfId="0" applyNumberFormat="1" applyFont="1" applyFill="1" applyBorder="1" applyAlignment="1" applyProtection="1">
      <alignment horizontal="right"/>
      <protection locked="0"/>
    </xf>
    <xf numFmtId="0" fontId="37" fillId="2" borderId="12" xfId="0" applyNumberFormat="1" applyFont="1" applyFill="1" applyBorder="1" applyAlignment="1" applyProtection="1">
      <alignment horizontal="right"/>
      <protection locked="0"/>
    </xf>
    <xf numFmtId="1" fontId="46" fillId="2" borderId="12" xfId="0" applyNumberFormat="1" applyFont="1" applyFill="1" applyBorder="1" applyAlignment="1" applyProtection="1">
      <alignment horizontal="right"/>
      <protection locked="0"/>
    </xf>
    <xf numFmtId="170" fontId="37" fillId="2" borderId="12" xfId="0" applyNumberFormat="1" applyFont="1" applyFill="1" applyBorder="1" applyAlignment="1" applyProtection="1">
      <alignment horizontal="right"/>
      <protection locked="0"/>
    </xf>
    <xf numFmtId="170" fontId="46" fillId="2" borderId="12" xfId="0" applyNumberFormat="1" applyFont="1" applyFill="1" applyBorder="1" applyAlignment="1" applyProtection="1">
      <alignment horizontal="right"/>
      <protection locked="0"/>
    </xf>
    <xf numFmtId="171" fontId="46" fillId="2" borderId="12" xfId="0" applyNumberFormat="1" applyFont="1" applyFill="1" applyBorder="1" applyAlignment="1" applyProtection="1">
      <alignment horizontal="right"/>
      <protection locked="0" hidden="1"/>
    </xf>
    <xf numFmtId="0" fontId="37" fillId="2" borderId="12" xfId="0" applyNumberFormat="1" applyFont="1" applyFill="1" applyBorder="1" applyAlignment="1" applyProtection="1">
      <alignment horizontal="right" wrapText="1"/>
      <protection locked="0"/>
    </xf>
    <xf numFmtId="8" fontId="46" fillId="7" borderId="21" xfId="0" applyNumberFormat="1" applyFont="1" applyFill="1" applyBorder="1" applyAlignment="1" applyProtection="1">
      <alignment horizontal="right"/>
      <protection hidden="1"/>
    </xf>
    <xf numFmtId="0" fontId="37" fillId="2" borderId="13" xfId="0" applyNumberFormat="1" applyFont="1" applyFill="1" applyBorder="1" applyAlignment="1" applyProtection="1">
      <alignment horizontal="right"/>
      <protection locked="0"/>
    </xf>
    <xf numFmtId="170" fontId="37" fillId="2" borderId="13" xfId="0" applyNumberFormat="1" applyFont="1" applyFill="1" applyBorder="1" applyAlignment="1" applyProtection="1">
      <alignment horizontal="right"/>
      <protection locked="0"/>
    </xf>
    <xf numFmtId="1" fontId="46" fillId="2" borderId="12" xfId="0" quotePrefix="1" applyNumberFormat="1" applyFont="1" applyFill="1" applyBorder="1" applyAlignment="1" applyProtection="1">
      <alignment horizontal="right"/>
      <protection locked="0"/>
    </xf>
    <xf numFmtId="0" fontId="46" fillId="2" borderId="10" xfId="0" applyNumberFormat="1" applyFont="1" applyFill="1" applyBorder="1" applyAlignment="1" applyProtection="1">
      <alignment horizontal="right"/>
      <protection locked="0"/>
    </xf>
    <xf numFmtId="171" fontId="46" fillId="2" borderId="10" xfId="0" applyNumberFormat="1" applyFont="1" applyFill="1" applyBorder="1" applyAlignment="1" applyProtection="1">
      <alignment horizontal="right"/>
      <protection locked="0"/>
    </xf>
    <xf numFmtId="0" fontId="37" fillId="2" borderId="10" xfId="0" applyNumberFormat="1" applyFont="1" applyFill="1" applyBorder="1" applyAlignment="1" applyProtection="1">
      <alignment horizontal="right"/>
      <protection locked="0"/>
    </xf>
    <xf numFmtId="1" fontId="46" fillId="2" borderId="10" xfId="0" applyNumberFormat="1" applyFont="1" applyFill="1" applyBorder="1" applyAlignment="1" applyProtection="1">
      <alignment horizontal="right"/>
      <protection locked="0"/>
    </xf>
    <xf numFmtId="170" fontId="46" fillId="2" borderId="10" xfId="0" applyNumberFormat="1" applyFont="1" applyFill="1" applyBorder="1" applyAlignment="1" applyProtection="1">
      <alignment horizontal="right"/>
      <protection locked="0"/>
    </xf>
    <xf numFmtId="171" fontId="46" fillId="2" borderId="10" xfId="0" applyNumberFormat="1" applyFont="1" applyFill="1" applyBorder="1" applyAlignment="1" applyProtection="1">
      <alignment horizontal="right"/>
      <protection locked="0" hidden="1"/>
    </xf>
    <xf numFmtId="8" fontId="46" fillId="7" borderId="11" xfId="0" applyNumberFormat="1" applyFont="1" applyFill="1" applyBorder="1" applyAlignment="1" applyProtection="1">
      <alignment horizontal="right"/>
      <protection hidden="1"/>
    </xf>
    <xf numFmtId="0" fontId="37" fillId="9" borderId="1" xfId="0" applyFont="1" applyFill="1" applyBorder="1" applyAlignment="1" applyProtection="1">
      <alignment vertical="center"/>
    </xf>
    <xf numFmtId="0" fontId="37" fillId="9" borderId="2" xfId="0" applyFont="1" applyFill="1" applyBorder="1" applyAlignment="1" applyProtection="1">
      <alignment vertical="center"/>
    </xf>
    <xf numFmtId="0" fontId="48" fillId="9" borderId="2" xfId="0" applyFont="1" applyFill="1" applyBorder="1" applyAlignment="1" applyProtection="1">
      <alignment vertical="center"/>
    </xf>
    <xf numFmtId="0" fontId="49" fillId="9" borderId="2" xfId="0" applyFont="1" applyFill="1" applyBorder="1" applyAlignment="1" applyProtection="1">
      <alignment horizontal="center" vertical="center"/>
    </xf>
    <xf numFmtId="0" fontId="37" fillId="9" borderId="2" xfId="0" applyFont="1" applyFill="1" applyBorder="1" applyAlignment="1" applyProtection="1">
      <alignment horizontal="center" vertical="center"/>
    </xf>
    <xf numFmtId="0" fontId="50" fillId="9" borderId="2" xfId="0" applyFont="1" applyFill="1" applyBorder="1" applyAlignment="1" applyProtection="1">
      <alignment horizontal="center" vertical="center"/>
    </xf>
    <xf numFmtId="165" fontId="37" fillId="9" borderId="2" xfId="0" applyNumberFormat="1" applyFont="1" applyFill="1" applyBorder="1" applyAlignment="1" applyProtection="1">
      <alignment horizontal="center" vertical="center"/>
    </xf>
    <xf numFmtId="49" fontId="37" fillId="9" borderId="2" xfId="0" applyNumberFormat="1" applyFont="1" applyFill="1" applyBorder="1" applyAlignment="1" applyProtection="1">
      <alignment horizontal="center" vertical="center"/>
    </xf>
    <xf numFmtId="165" fontId="37" fillId="9" borderId="3" xfId="0" applyNumberFormat="1" applyFont="1" applyFill="1" applyBorder="1" applyAlignment="1" applyProtection="1">
      <alignment horizontal="center" vertical="center"/>
    </xf>
    <xf numFmtId="0" fontId="37" fillId="0" borderId="0" xfId="0" applyFont="1" applyAlignment="1" applyProtection="1">
      <alignment horizontal="center" vertical="center"/>
    </xf>
    <xf numFmtId="0" fontId="37" fillId="9" borderId="4" xfId="0" applyFont="1" applyFill="1" applyBorder="1" applyAlignment="1" applyProtection="1">
      <alignment vertical="center"/>
    </xf>
    <xf numFmtId="0" fontId="37" fillId="9" borderId="0" xfId="0" applyFont="1" applyFill="1" applyBorder="1" applyAlignment="1" applyProtection="1">
      <alignment vertical="center"/>
    </xf>
    <xf numFmtId="0" fontId="51" fillId="9" borderId="0" xfId="0" applyFont="1" applyFill="1" applyBorder="1" applyAlignment="1" applyProtection="1">
      <alignment horizontal="center" vertical="center"/>
    </xf>
    <xf numFmtId="8" fontId="37" fillId="7" borderId="14" xfId="0" applyNumberFormat="1" applyFont="1" applyFill="1" applyBorder="1" applyAlignment="1" applyProtection="1">
      <alignment horizontal="center" vertical="center"/>
    </xf>
    <xf numFmtId="8" fontId="37" fillId="7" borderId="15" xfId="0" applyNumberFormat="1" applyFont="1" applyFill="1" applyBorder="1" applyAlignment="1" applyProtection="1">
      <alignment horizontal="center" vertical="center"/>
    </xf>
    <xf numFmtId="8" fontId="37" fillId="7" borderId="20" xfId="0" applyNumberFormat="1" applyFont="1" applyFill="1" applyBorder="1" applyAlignment="1" applyProtection="1">
      <alignment horizontal="center" vertical="center"/>
    </xf>
    <xf numFmtId="0" fontId="37" fillId="9" borderId="0" xfId="0" applyNumberFormat="1" applyFont="1" applyFill="1" applyBorder="1" applyAlignment="1" applyProtection="1">
      <alignment horizontal="center" vertical="center"/>
    </xf>
    <xf numFmtId="0" fontId="50" fillId="9" borderId="0" xfId="0" applyFont="1" applyFill="1" applyBorder="1" applyAlignment="1" applyProtection="1">
      <alignment horizontal="center" vertical="center"/>
    </xf>
    <xf numFmtId="8" fontId="37" fillId="7" borderId="21" xfId="0" applyNumberFormat="1" applyFont="1" applyFill="1" applyBorder="1" applyAlignment="1" applyProtection="1">
      <alignment horizontal="center" vertical="center"/>
    </xf>
    <xf numFmtId="0" fontId="51" fillId="9" borderId="0" xfId="0" applyNumberFormat="1" applyFont="1" applyFill="1" applyBorder="1" applyAlignment="1" applyProtection="1">
      <alignment horizontal="center" vertical="center"/>
    </xf>
    <xf numFmtId="0" fontId="50" fillId="9" borderId="0" xfId="0" applyNumberFormat="1" applyFont="1" applyFill="1" applyBorder="1" applyAlignment="1" applyProtection="1">
      <alignment horizontal="center" vertical="center"/>
    </xf>
    <xf numFmtId="0" fontId="37" fillId="0" borderId="0" xfId="0" applyNumberFormat="1" applyFont="1" applyAlignment="1" applyProtection="1">
      <alignment horizontal="center" vertical="center"/>
    </xf>
    <xf numFmtId="1" fontId="46" fillId="0" borderId="16" xfId="0" applyNumberFormat="1" applyFont="1" applyBorder="1" applyAlignment="1" applyProtection="1">
      <alignment horizontal="right"/>
    </xf>
    <xf numFmtId="0" fontId="52" fillId="0" borderId="0" xfId="0" applyFont="1" applyAlignment="1" applyProtection="1">
      <alignment horizontal="center" vertical="center"/>
    </xf>
    <xf numFmtId="8" fontId="52" fillId="0" borderId="0" xfId="0" applyNumberFormat="1" applyFont="1" applyBorder="1" applyAlignment="1" applyProtection="1">
      <alignment horizontal="center" vertical="center"/>
    </xf>
    <xf numFmtId="8" fontId="46" fillId="0" borderId="12" xfId="0" applyNumberFormat="1" applyFont="1" applyBorder="1" applyAlignment="1" applyProtection="1">
      <alignment horizontal="center" vertical="center"/>
    </xf>
    <xf numFmtId="0" fontId="53" fillId="0" borderId="0" xfId="0" applyFont="1" applyAlignment="1" applyProtection="1">
      <alignment horizontal="center" vertical="center"/>
    </xf>
    <xf numFmtId="1" fontId="46" fillId="0" borderId="9" xfId="0" applyNumberFormat="1" applyFont="1" applyBorder="1" applyAlignment="1" applyProtection="1">
      <alignment horizontal="right"/>
    </xf>
    <xf numFmtId="0" fontId="46" fillId="0" borderId="0" xfId="0" applyFont="1" applyAlignment="1" applyProtection="1">
      <alignment horizontal="center" vertical="center"/>
    </xf>
    <xf numFmtId="166" fontId="46" fillId="0" borderId="0" xfId="0" applyNumberFormat="1" applyFont="1" applyAlignment="1" applyProtection="1">
      <alignment horizontal="center" vertical="center"/>
    </xf>
    <xf numFmtId="165" fontId="46" fillId="0" borderId="0" xfId="0" applyNumberFormat="1" applyFont="1" applyAlignment="1" applyProtection="1">
      <alignment horizontal="center" vertical="center"/>
    </xf>
    <xf numFmtId="0" fontId="46" fillId="10" borderId="0" xfId="0" applyFont="1" applyFill="1" applyAlignment="1" applyProtection="1">
      <alignment horizontal="center" vertical="center"/>
    </xf>
    <xf numFmtId="0" fontId="54" fillId="10" borderId="0" xfId="0" applyFont="1" applyFill="1" applyAlignment="1" applyProtection="1">
      <alignment horizontal="center" vertical="center"/>
    </xf>
    <xf numFmtId="166" fontId="54" fillId="10" borderId="0" xfId="0" applyNumberFormat="1" applyFont="1" applyFill="1" applyAlignment="1" applyProtection="1">
      <alignment horizontal="center" vertical="center"/>
    </xf>
    <xf numFmtId="165" fontId="54" fillId="10" borderId="0" xfId="0" applyNumberFormat="1" applyFont="1" applyFill="1" applyAlignment="1" applyProtection="1">
      <alignment horizontal="center" vertical="center"/>
    </xf>
    <xf numFmtId="165" fontId="46" fillId="10" borderId="0" xfId="0" applyNumberFormat="1" applyFont="1" applyFill="1" applyAlignment="1" applyProtection="1">
      <alignment horizontal="center" vertical="center"/>
    </xf>
    <xf numFmtId="166" fontId="46" fillId="10" borderId="0" xfId="0" applyNumberFormat="1" applyFont="1" applyFill="1" applyAlignment="1" applyProtection="1">
      <alignment horizontal="center" vertical="center"/>
    </xf>
    <xf numFmtId="166" fontId="37" fillId="0" borderId="0" xfId="0" applyNumberFormat="1" applyFont="1" applyAlignment="1" applyProtection="1">
      <alignment horizontal="center" vertical="center"/>
    </xf>
    <xf numFmtId="165" fontId="37" fillId="0" borderId="0" xfId="0" applyNumberFormat="1" applyFont="1" applyAlignment="1" applyProtection="1">
      <alignment horizontal="center" vertical="center"/>
    </xf>
    <xf numFmtId="0" fontId="55" fillId="9" borderId="2" xfId="0" applyFont="1" applyFill="1" applyBorder="1" applyAlignment="1" applyProtection="1">
      <alignment horizontal="center" vertical="center"/>
    </xf>
    <xf numFmtId="49" fontId="44" fillId="9" borderId="0" xfId="0" applyNumberFormat="1" applyFont="1" applyFill="1" applyBorder="1" applyAlignment="1" applyProtection="1">
      <alignment horizontal="center" vertical="center"/>
    </xf>
    <xf numFmtId="8" fontId="37" fillId="7" borderId="12" xfId="0" applyNumberFormat="1" applyFont="1" applyFill="1" applyBorder="1" applyAlignment="1" applyProtection="1">
      <alignment horizontal="center" vertical="center"/>
    </xf>
    <xf numFmtId="8" fontId="46" fillId="7" borderId="12" xfId="0" applyNumberFormat="1" applyFont="1" applyFill="1" applyBorder="1" applyAlignment="1" applyProtection="1">
      <alignment horizontal="right"/>
      <protection hidden="1"/>
    </xf>
    <xf numFmtId="8" fontId="46" fillId="7" borderId="10" xfId="0" applyNumberFormat="1" applyFont="1" applyFill="1" applyBorder="1" applyAlignment="1" applyProtection="1">
      <alignment horizontal="right"/>
      <protection hidden="1"/>
    </xf>
    <xf numFmtId="0" fontId="10" fillId="0" borderId="0" xfId="0" applyFont="1" applyFill="1" applyAlignment="1" applyProtection="1">
      <alignment horizontal="center" vertical="center" wrapText="1"/>
      <protection locked="0"/>
    </xf>
    <xf numFmtId="0" fontId="10" fillId="0" borderId="0" xfId="0" applyFont="1" applyFill="1" applyAlignment="1" applyProtection="1">
      <alignment horizontal="center" vertical="center"/>
      <protection locked="0"/>
    </xf>
    <xf numFmtId="8" fontId="26" fillId="7" borderId="12" xfId="0" applyNumberFormat="1" applyFont="1" applyFill="1" applyBorder="1" applyAlignment="1" applyProtection="1">
      <alignment horizontal="right"/>
      <protection locked="0" hidden="1"/>
    </xf>
    <xf numFmtId="8" fontId="26" fillId="7" borderId="10" xfId="0" applyNumberFormat="1" applyFont="1" applyFill="1" applyBorder="1" applyAlignment="1" applyProtection="1">
      <alignment horizontal="right"/>
      <protection locked="0" hidden="1"/>
    </xf>
    <xf numFmtId="0" fontId="37" fillId="0" borderId="0" xfId="0" applyFont="1" applyProtection="1">
      <protection hidden="1"/>
    </xf>
    <xf numFmtId="0" fontId="37" fillId="0" borderId="0" xfId="0" applyFont="1" applyAlignment="1" applyProtection="1">
      <alignment horizontal="right"/>
      <protection hidden="1"/>
    </xf>
    <xf numFmtId="164" fontId="37" fillId="0" borderId="0" xfId="0" applyNumberFormat="1" applyFont="1" applyAlignment="1" applyProtection="1">
      <alignment horizontal="center" vertical="center"/>
      <protection hidden="1"/>
    </xf>
    <xf numFmtId="0" fontId="37" fillId="0" borderId="0" xfId="0" applyFont="1" applyAlignment="1" applyProtection="1">
      <alignment horizontal="center"/>
      <protection hidden="1"/>
    </xf>
    <xf numFmtId="0" fontId="37" fillId="0" borderId="0" xfId="0" applyFont="1" applyBorder="1" applyProtection="1">
      <protection hidden="1"/>
    </xf>
    <xf numFmtId="0" fontId="37" fillId="0" borderId="1" xfId="0" applyFont="1" applyBorder="1" applyAlignment="1" applyProtection="1">
      <alignment horizontal="left"/>
      <protection hidden="1"/>
    </xf>
    <xf numFmtId="0" fontId="37" fillId="0" borderId="4" xfId="0" applyFont="1" applyBorder="1" applyAlignment="1" applyProtection="1">
      <alignment horizontal="left"/>
      <protection hidden="1"/>
    </xf>
    <xf numFmtId="0" fontId="37" fillId="0" borderId="24" xfId="0" applyFont="1" applyBorder="1" applyAlignment="1" applyProtection="1">
      <alignment horizontal="right"/>
      <protection hidden="1"/>
    </xf>
    <xf numFmtId="0" fontId="37" fillId="0" borderId="4" xfId="0" applyFont="1" applyFill="1" applyBorder="1" applyAlignment="1" applyProtection="1">
      <alignment horizontal="left"/>
      <protection hidden="1"/>
    </xf>
    <xf numFmtId="0" fontId="37" fillId="0" borderId="6" xfId="0" applyFont="1" applyBorder="1" applyAlignment="1" applyProtection="1">
      <alignment horizontal="left"/>
      <protection hidden="1"/>
    </xf>
    <xf numFmtId="9" fontId="37" fillId="0" borderId="0" xfId="0" applyNumberFormat="1" applyFont="1" applyBorder="1" applyAlignment="1" applyProtection="1">
      <alignment horizontal="right"/>
      <protection hidden="1"/>
    </xf>
    <xf numFmtId="0" fontId="37" fillId="0" borderId="0" xfId="0" applyFont="1" applyBorder="1" applyAlignment="1" applyProtection="1">
      <alignment horizontal="right"/>
      <protection hidden="1"/>
    </xf>
    <xf numFmtId="9" fontId="37" fillId="0" borderId="0" xfId="0" applyNumberFormat="1" applyFont="1" applyProtection="1">
      <protection hidden="1"/>
    </xf>
    <xf numFmtId="0" fontId="37" fillId="0" borderId="2" xfId="0" applyFont="1" applyBorder="1" applyAlignment="1" applyProtection="1">
      <alignment horizontal="right"/>
      <protection hidden="1"/>
    </xf>
    <xf numFmtId="0" fontId="37" fillId="0" borderId="3" xfId="0" applyFont="1" applyBorder="1" applyAlignment="1" applyProtection="1">
      <alignment horizontal="right"/>
      <protection hidden="1"/>
    </xf>
    <xf numFmtId="0" fontId="37" fillId="0" borderId="5" xfId="0" applyFont="1" applyBorder="1" applyAlignment="1" applyProtection="1">
      <alignment horizontal="right"/>
      <protection hidden="1"/>
    </xf>
    <xf numFmtId="0" fontId="37" fillId="0" borderId="7" xfId="0" applyFont="1" applyBorder="1" applyAlignment="1" applyProtection="1">
      <alignment horizontal="right"/>
      <protection hidden="1"/>
    </xf>
    <xf numFmtId="0" fontId="37" fillId="0" borderId="8" xfId="0" applyFont="1" applyBorder="1" applyAlignment="1" applyProtection="1">
      <alignment horizontal="right"/>
      <protection hidden="1"/>
    </xf>
    <xf numFmtId="1" fontId="24" fillId="0" borderId="0" xfId="0" applyNumberFormat="1" applyFont="1" applyFill="1" applyBorder="1" applyAlignment="1" applyProtection="1">
      <alignment horizontal="center" vertical="center"/>
      <protection locked="0"/>
    </xf>
    <xf numFmtId="1" fontId="24" fillId="0" borderId="7" xfId="0" applyNumberFormat="1" applyFont="1" applyFill="1" applyBorder="1" applyAlignment="1" applyProtection="1">
      <alignment horizontal="center" vertical="center"/>
      <protection locked="0"/>
    </xf>
    <xf numFmtId="0" fontId="41" fillId="0" borderId="0" xfId="0" applyFont="1" applyProtection="1">
      <protection hidden="1"/>
    </xf>
    <xf numFmtId="0" fontId="44" fillId="6" borderId="1" xfId="0" applyFont="1" applyFill="1" applyBorder="1" applyProtection="1">
      <protection hidden="1"/>
    </xf>
    <xf numFmtId="0" fontId="27" fillId="0" borderId="15" xfId="0" applyFont="1" applyBorder="1" applyAlignment="1" applyProtection="1">
      <alignment horizontal="center"/>
      <protection hidden="1"/>
    </xf>
    <xf numFmtId="0" fontId="27" fillId="0" borderId="15" xfId="0" quotePrefix="1" applyFont="1" applyBorder="1" applyAlignment="1" applyProtection="1">
      <alignment horizontal="center"/>
      <protection hidden="1"/>
    </xf>
    <xf numFmtId="0" fontId="27" fillId="0" borderId="20" xfId="0" applyFont="1" applyBorder="1" applyAlignment="1" applyProtection="1">
      <alignment horizontal="center"/>
      <protection hidden="1"/>
    </xf>
    <xf numFmtId="1" fontId="46" fillId="0" borderId="12" xfId="0" quotePrefix="1" applyNumberFormat="1" applyFont="1" applyBorder="1" applyAlignment="1" applyProtection="1">
      <alignment horizontal="center"/>
      <protection hidden="1"/>
    </xf>
    <xf numFmtId="0" fontId="37" fillId="0" borderId="4" xfId="0" quotePrefix="1" applyFont="1" applyBorder="1" applyAlignment="1" applyProtection="1">
      <alignment horizontal="left"/>
      <protection hidden="1"/>
    </xf>
    <xf numFmtId="1" fontId="46" fillId="0" borderId="12" xfId="0" applyNumberFormat="1" applyFont="1" applyBorder="1" applyAlignment="1" applyProtection="1">
      <alignment horizontal="center"/>
      <protection hidden="1"/>
    </xf>
    <xf numFmtId="0" fontId="37" fillId="0" borderId="4" xfId="0" quotePrefix="1" applyFont="1" applyFill="1" applyBorder="1" applyAlignment="1" applyProtection="1">
      <alignment horizontal="left"/>
      <protection hidden="1"/>
    </xf>
    <xf numFmtId="1" fontId="46" fillId="0" borderId="12" xfId="0" applyNumberFormat="1" applyFont="1" applyFill="1" applyBorder="1" applyAlignment="1" applyProtection="1">
      <alignment horizontal="center"/>
      <protection hidden="1"/>
    </xf>
    <xf numFmtId="1" fontId="46" fillId="0" borderId="12" xfId="0" quotePrefix="1" applyNumberFormat="1" applyFont="1" applyFill="1" applyBorder="1" applyAlignment="1" applyProtection="1">
      <alignment horizontal="center"/>
      <protection hidden="1"/>
    </xf>
    <xf numFmtId="9" fontId="46" fillId="0" borderId="12" xfId="2" applyFont="1" applyBorder="1" applyAlignment="1" applyProtection="1">
      <alignment horizontal="center"/>
      <protection hidden="1"/>
    </xf>
    <xf numFmtId="9" fontId="46" fillId="0" borderId="21" xfId="2" applyFont="1" applyBorder="1" applyAlignment="1" applyProtection="1">
      <alignment horizontal="center"/>
      <protection hidden="1"/>
    </xf>
    <xf numFmtId="165" fontId="46" fillId="0" borderId="12" xfId="1" quotePrefix="1" applyNumberFormat="1" applyFont="1" applyBorder="1" applyAlignment="1" applyProtection="1">
      <alignment horizontal="right"/>
      <protection hidden="1"/>
    </xf>
    <xf numFmtId="165" fontId="46" fillId="0" borderId="21" xfId="1" applyNumberFormat="1" applyFont="1" applyBorder="1" applyAlignment="1" applyProtection="1">
      <alignment horizontal="right"/>
      <protection hidden="1"/>
    </xf>
    <xf numFmtId="9" fontId="37" fillId="0" borderId="0" xfId="0" applyNumberFormat="1" applyFont="1" applyAlignment="1" applyProtection="1">
      <alignment horizontal="right"/>
      <protection hidden="1"/>
    </xf>
    <xf numFmtId="0" fontId="44" fillId="6" borderId="1" xfId="0" applyFont="1" applyFill="1" applyBorder="1" applyAlignment="1" applyProtection="1">
      <alignment horizontal="left"/>
      <protection hidden="1"/>
    </xf>
    <xf numFmtId="165" fontId="46" fillId="0" borderId="12" xfId="1" applyNumberFormat="1" applyFont="1" applyBorder="1" applyAlignment="1" applyProtection="1">
      <alignment horizontal="right"/>
      <protection hidden="1"/>
    </xf>
    <xf numFmtId="165" fontId="46" fillId="0" borderId="13" xfId="1" applyNumberFormat="1" applyFont="1" applyBorder="1" applyAlignment="1" applyProtection="1">
      <alignment horizontal="right"/>
      <protection hidden="1"/>
    </xf>
    <xf numFmtId="165" fontId="46" fillId="0" borderId="30" xfId="1" applyNumberFormat="1" applyFont="1" applyBorder="1" applyAlignment="1" applyProtection="1">
      <alignment horizontal="right"/>
      <protection hidden="1"/>
    </xf>
    <xf numFmtId="0" fontId="41" fillId="11" borderId="16" xfId="0" applyFont="1" applyFill="1" applyBorder="1" applyAlignment="1" applyProtection="1">
      <alignment horizontal="left"/>
      <protection hidden="1"/>
    </xf>
    <xf numFmtId="0" fontId="46" fillId="0" borderId="10" xfId="0" applyFont="1" applyBorder="1" applyAlignment="1" applyProtection="1">
      <alignment horizontal="center"/>
      <protection hidden="1"/>
    </xf>
    <xf numFmtId="0" fontId="46" fillId="0" borderId="10" xfId="0" quotePrefix="1" applyFont="1" applyBorder="1" applyAlignment="1" applyProtection="1">
      <alignment horizontal="center"/>
      <protection hidden="1"/>
    </xf>
    <xf numFmtId="0" fontId="46" fillId="0" borderId="11" xfId="0" applyFont="1" applyBorder="1" applyAlignment="1" applyProtection="1">
      <alignment horizontal="center"/>
      <protection hidden="1"/>
    </xf>
    <xf numFmtId="0" fontId="44" fillId="6" borderId="33" xfId="0" applyFont="1" applyFill="1" applyBorder="1" applyProtection="1">
      <protection hidden="1"/>
    </xf>
    <xf numFmtId="0" fontId="37" fillId="12" borderId="34" xfId="0" applyFont="1" applyFill="1" applyBorder="1" applyAlignment="1" applyProtection="1">
      <alignment horizontal="left"/>
      <protection hidden="1"/>
    </xf>
    <xf numFmtId="165" fontId="46" fillId="12" borderId="21" xfId="1" applyNumberFormat="1" applyFont="1" applyFill="1" applyBorder="1" applyAlignment="1" applyProtection="1">
      <alignment horizontal="right"/>
      <protection hidden="1"/>
    </xf>
    <xf numFmtId="0" fontId="4" fillId="0" borderId="0" xfId="0" applyFont="1" applyFill="1" applyBorder="1" applyAlignment="1" applyProtection="1">
      <alignment horizontal="right" vertical="center" indent="1"/>
      <protection hidden="1"/>
    </xf>
    <xf numFmtId="0" fontId="25" fillId="0" borderId="0" xfId="0" applyFont="1" applyBorder="1" applyAlignment="1" applyProtection="1">
      <alignment horizontal="right" indent="1"/>
    </xf>
    <xf numFmtId="0" fontId="12" fillId="0" borderId="0" xfId="0" applyFont="1" applyBorder="1" applyAlignment="1" applyProtection="1">
      <alignment horizontal="center"/>
    </xf>
    <xf numFmtId="0" fontId="9" fillId="0" borderId="0" xfId="0" applyFont="1" applyProtection="1"/>
    <xf numFmtId="49" fontId="9" fillId="0" borderId="0" xfId="0" applyNumberFormat="1" applyFont="1" applyProtection="1"/>
    <xf numFmtId="0" fontId="44" fillId="6" borderId="4" xfId="0" applyFont="1" applyFill="1" applyBorder="1" applyProtection="1">
      <protection hidden="1"/>
    </xf>
    <xf numFmtId="0" fontId="37" fillId="0" borderId="16" xfId="0" applyFont="1" applyBorder="1" applyAlignment="1" applyProtection="1">
      <alignment horizontal="left"/>
      <protection hidden="1"/>
    </xf>
    <xf numFmtId="0" fontId="37" fillId="0" borderId="16" xfId="0" quotePrefix="1" applyFont="1" applyBorder="1" applyAlignment="1" applyProtection="1">
      <alignment horizontal="left"/>
      <protection hidden="1"/>
    </xf>
    <xf numFmtId="0" fontId="37" fillId="0" borderId="16" xfId="0" quotePrefix="1" applyFont="1" applyFill="1" applyBorder="1" applyAlignment="1" applyProtection="1">
      <alignment horizontal="left"/>
      <protection hidden="1"/>
    </xf>
    <xf numFmtId="0" fontId="37" fillId="0" borderId="16" xfId="0" applyFont="1" applyFill="1" applyBorder="1" applyAlignment="1" applyProtection="1">
      <alignment horizontal="left"/>
      <protection hidden="1"/>
    </xf>
    <xf numFmtId="165" fontId="27" fillId="11" borderId="12" xfId="0" applyNumberFormat="1" applyFont="1" applyFill="1" applyBorder="1" applyAlignment="1" applyProtection="1">
      <alignment horizontal="right"/>
      <protection hidden="1"/>
    </xf>
    <xf numFmtId="165" fontId="27" fillId="11" borderId="21" xfId="0" applyNumberFormat="1" applyFont="1" applyFill="1" applyBorder="1" applyAlignment="1" applyProtection="1">
      <alignment horizontal="right"/>
      <protection hidden="1"/>
    </xf>
    <xf numFmtId="0" fontId="37" fillId="11" borderId="35" xfId="0" applyFont="1" applyFill="1" applyBorder="1" applyAlignment="1" applyProtection="1">
      <alignment horizontal="center"/>
      <protection hidden="1"/>
    </xf>
    <xf numFmtId="165" fontId="46" fillId="12" borderId="13" xfId="1" applyNumberFormat="1" applyFont="1" applyFill="1" applyBorder="1" applyAlignment="1" applyProtection="1">
      <alignment horizontal="right"/>
      <protection hidden="1"/>
    </xf>
    <xf numFmtId="165" fontId="46" fillId="12" borderId="30" xfId="1" applyNumberFormat="1" applyFont="1" applyFill="1" applyBorder="1" applyAlignment="1" applyProtection="1">
      <alignment horizontal="right"/>
      <protection hidden="1"/>
    </xf>
    <xf numFmtId="165" fontId="46" fillId="12" borderId="12" xfId="1" applyNumberFormat="1" applyFont="1" applyFill="1" applyBorder="1" applyAlignment="1" applyProtection="1">
      <alignment horizontal="right"/>
      <protection hidden="1"/>
    </xf>
    <xf numFmtId="0" fontId="41" fillId="13" borderId="16" xfId="0" applyFont="1" applyFill="1" applyBorder="1" applyAlignment="1" applyProtection="1">
      <alignment horizontal="left"/>
      <protection hidden="1"/>
    </xf>
    <xf numFmtId="165" fontId="27" fillId="13" borderId="12" xfId="0" applyNumberFormat="1" applyFont="1" applyFill="1" applyBorder="1" applyAlignment="1" applyProtection="1">
      <alignment horizontal="right"/>
      <protection hidden="1"/>
    </xf>
    <xf numFmtId="165" fontId="27" fillId="13" borderId="21" xfId="0" applyNumberFormat="1" applyFont="1" applyFill="1" applyBorder="1" applyAlignment="1" applyProtection="1">
      <alignment horizontal="right"/>
      <protection hidden="1"/>
    </xf>
    <xf numFmtId="0" fontId="41" fillId="14" borderId="16" xfId="0" applyFont="1" applyFill="1" applyBorder="1" applyAlignment="1" applyProtection="1">
      <alignment horizontal="left"/>
      <protection hidden="1"/>
    </xf>
    <xf numFmtId="1" fontId="27" fillId="14" borderId="12" xfId="0" applyNumberFormat="1" applyFont="1" applyFill="1" applyBorder="1" applyAlignment="1" applyProtection="1">
      <alignment horizontal="center"/>
      <protection hidden="1"/>
    </xf>
    <xf numFmtId="1" fontId="27" fillId="14" borderId="21" xfId="0" applyNumberFormat="1" applyFont="1" applyFill="1" applyBorder="1" applyAlignment="1" applyProtection="1">
      <alignment horizontal="center"/>
      <protection hidden="1"/>
    </xf>
    <xf numFmtId="0" fontId="41" fillId="14" borderId="9" xfId="0" applyFont="1" applyFill="1" applyBorder="1" applyAlignment="1" applyProtection="1">
      <alignment horizontal="left"/>
      <protection hidden="1"/>
    </xf>
    <xf numFmtId="169" fontId="27" fillId="14" borderId="10" xfId="2" applyNumberFormat="1" applyFont="1" applyFill="1" applyBorder="1" applyAlignment="1" applyProtection="1">
      <alignment horizontal="center"/>
      <protection hidden="1"/>
    </xf>
    <xf numFmtId="169" fontId="27" fillId="14" borderId="11" xfId="2" applyNumberFormat="1" applyFont="1" applyFill="1" applyBorder="1" applyAlignment="1" applyProtection="1">
      <alignment horizontal="center"/>
      <protection hidden="1"/>
    </xf>
    <xf numFmtId="165" fontId="46" fillId="0" borderId="21" xfId="1" applyNumberFormat="1" applyFont="1" applyFill="1" applyBorder="1" applyAlignment="1" applyProtection="1">
      <alignment horizontal="right"/>
      <protection hidden="1"/>
    </xf>
    <xf numFmtId="0" fontId="37" fillId="14" borderId="4" xfId="0" applyFont="1" applyFill="1" applyBorder="1" applyAlignment="1" applyProtection="1">
      <alignment horizontal="left"/>
      <protection hidden="1"/>
    </xf>
    <xf numFmtId="0" fontId="37" fillId="0" borderId="0" xfId="0" applyFont="1" applyFill="1" applyAlignment="1" applyProtection="1">
      <alignment horizontal="right"/>
      <protection hidden="1"/>
    </xf>
    <xf numFmtId="0" fontId="64" fillId="0" borderId="12" xfId="0" applyFont="1" applyBorder="1" applyAlignment="1" applyProtection="1">
      <alignment horizontal="center" vertical="center" textRotation="180"/>
    </xf>
    <xf numFmtId="1" fontId="46" fillId="0" borderId="21" xfId="0" applyNumberFormat="1" applyFont="1" applyBorder="1" applyAlignment="1" applyProtection="1">
      <alignment horizontal="center"/>
      <protection hidden="1"/>
    </xf>
    <xf numFmtId="168" fontId="65" fillId="8" borderId="25" xfId="0" applyNumberFormat="1" applyFont="1" applyFill="1" applyBorder="1" applyAlignment="1" applyProtection="1">
      <alignment horizontal="center"/>
      <protection hidden="1"/>
    </xf>
    <xf numFmtId="9" fontId="41" fillId="0" borderId="0" xfId="0" applyNumberFormat="1" applyFont="1" applyProtection="1">
      <protection hidden="1"/>
    </xf>
    <xf numFmtId="0" fontId="56" fillId="0" borderId="1" xfId="0" applyFont="1" applyBorder="1" applyAlignment="1" applyProtection="1">
      <alignment horizontal="left"/>
      <protection hidden="1"/>
    </xf>
    <xf numFmtId="9" fontId="41" fillId="0" borderId="3" xfId="0" applyNumberFormat="1" applyFont="1" applyBorder="1" applyProtection="1">
      <protection hidden="1"/>
    </xf>
    <xf numFmtId="0" fontId="56" fillId="0" borderId="1" xfId="0" quotePrefix="1" applyFont="1" applyBorder="1" applyAlignment="1" applyProtection="1">
      <alignment horizontal="center"/>
      <protection hidden="1"/>
    </xf>
    <xf numFmtId="0" fontId="45" fillId="0" borderId="4" xfId="0" applyFont="1" applyBorder="1" applyAlignment="1" applyProtection="1">
      <alignment horizontal="left" vertical="center"/>
      <protection hidden="1"/>
    </xf>
    <xf numFmtId="9" fontId="41" fillId="0" borderId="5" xfId="0" applyNumberFormat="1" applyFont="1" applyBorder="1" applyProtection="1">
      <protection hidden="1"/>
    </xf>
    <xf numFmtId="164" fontId="45" fillId="0" borderId="4" xfId="0" applyNumberFormat="1" applyFont="1" applyBorder="1" applyAlignment="1" applyProtection="1">
      <alignment horizontal="left" vertical="center"/>
      <protection hidden="1"/>
    </xf>
    <xf numFmtId="0" fontId="56" fillId="0" borderId="4" xfId="0" applyFont="1" applyBorder="1" applyAlignment="1" applyProtection="1">
      <alignment horizontal="left"/>
      <protection hidden="1"/>
    </xf>
    <xf numFmtId="9" fontId="37" fillId="2" borderId="20" xfId="0" applyNumberFormat="1" applyFont="1" applyFill="1" applyBorder="1" applyProtection="1">
      <protection locked="0" hidden="1"/>
    </xf>
    <xf numFmtId="0" fontId="41" fillId="2" borderId="16" xfId="0" applyFont="1" applyFill="1" applyBorder="1" applyAlignment="1" applyProtection="1">
      <alignment horizontal="left"/>
      <protection locked="0" hidden="1"/>
    </xf>
    <xf numFmtId="9" fontId="37" fillId="2" borderId="21" xfId="0" applyNumberFormat="1" applyFont="1" applyFill="1" applyBorder="1" applyProtection="1">
      <protection locked="0" hidden="1"/>
    </xf>
    <xf numFmtId="164" fontId="45" fillId="0" borderId="6" xfId="0" applyNumberFormat="1" applyFont="1" applyBorder="1" applyAlignment="1" applyProtection="1">
      <alignment horizontal="left" vertical="center"/>
      <protection hidden="1"/>
    </xf>
    <xf numFmtId="9" fontId="41" fillId="0" borderId="8" xfId="0" applyNumberFormat="1" applyFont="1" applyBorder="1" applyProtection="1">
      <protection hidden="1"/>
    </xf>
    <xf numFmtId="0" fontId="37" fillId="2" borderId="21" xfId="0" applyFont="1" applyFill="1" applyBorder="1" applyAlignment="1" applyProtection="1">
      <alignment horizontal="left"/>
      <protection locked="0" hidden="1"/>
    </xf>
    <xf numFmtId="9" fontId="37" fillId="2" borderId="36" xfId="0" applyNumberFormat="1" applyFont="1" applyFill="1" applyBorder="1" applyProtection="1">
      <protection locked="0" hidden="1"/>
    </xf>
    <xf numFmtId="0" fontId="41" fillId="2" borderId="9" xfId="0" applyFont="1" applyFill="1" applyBorder="1" applyAlignment="1" applyProtection="1">
      <alignment horizontal="left"/>
      <protection locked="0" hidden="1"/>
    </xf>
    <xf numFmtId="9" fontId="37" fillId="2" borderId="11" xfId="0" applyNumberFormat="1" applyFont="1" applyFill="1" applyBorder="1" applyProtection="1">
      <protection locked="0" hidden="1"/>
    </xf>
    <xf numFmtId="0" fontId="41" fillId="0" borderId="0" xfId="0" applyFont="1" applyProtection="1"/>
    <xf numFmtId="0" fontId="41" fillId="0" borderId="1" xfId="0" applyFont="1" applyBorder="1" applyProtection="1">
      <protection hidden="1"/>
    </xf>
    <xf numFmtId="0" fontId="44" fillId="0" borderId="2" xfId="0" applyFont="1" applyBorder="1" applyAlignment="1" applyProtection="1">
      <alignment horizontal="right"/>
    </xf>
    <xf numFmtId="0" fontId="41" fillId="0" borderId="37" xfId="0" applyFont="1" applyBorder="1" applyProtection="1"/>
    <xf numFmtId="0" fontId="41" fillId="0" borderId="3" xfId="0" applyFont="1" applyBorder="1" applyProtection="1">
      <protection hidden="1"/>
    </xf>
    <xf numFmtId="0" fontId="41" fillId="0" borderId="4" xfId="0" applyFont="1" applyBorder="1" applyProtection="1">
      <protection hidden="1"/>
    </xf>
    <xf numFmtId="0" fontId="44" fillId="0" borderId="0" xfId="0" applyFont="1" applyBorder="1" applyAlignment="1" applyProtection="1">
      <alignment horizontal="right"/>
    </xf>
    <xf numFmtId="0" fontId="41" fillId="0" borderId="0" xfId="0" applyFont="1" applyBorder="1" applyProtection="1"/>
    <xf numFmtId="0" fontId="41" fillId="0" borderId="0" xfId="0" applyFont="1" applyBorder="1" applyProtection="1">
      <protection hidden="1"/>
    </xf>
    <xf numFmtId="0" fontId="41" fillId="0" borderId="5" xfId="0" applyFont="1" applyBorder="1" applyProtection="1">
      <protection hidden="1"/>
    </xf>
    <xf numFmtId="0" fontId="45" fillId="0" borderId="0" xfId="0" applyFont="1" applyBorder="1" applyAlignment="1" applyProtection="1">
      <alignment horizontal="right"/>
    </xf>
    <xf numFmtId="0" fontId="45" fillId="0" borderId="0" xfId="0" applyFont="1" applyFill="1" applyBorder="1" applyAlignment="1" applyProtection="1"/>
    <xf numFmtId="49" fontId="45" fillId="0" borderId="0" xfId="0" applyNumberFormat="1" applyFont="1" applyFill="1" applyBorder="1" applyAlignment="1" applyProtection="1">
      <alignment vertical="center"/>
    </xf>
    <xf numFmtId="0" fontId="45" fillId="0" borderId="0" xfId="0" applyFont="1" applyBorder="1" applyAlignment="1" applyProtection="1"/>
    <xf numFmtId="0" fontId="41" fillId="0" borderId="5" xfId="0" applyFont="1" applyBorder="1" applyProtection="1"/>
    <xf numFmtId="0" fontId="41" fillId="0" borderId="18" xfId="0" applyFont="1" applyBorder="1" applyAlignment="1" applyProtection="1"/>
    <xf numFmtId="49" fontId="45" fillId="0" borderId="19" xfId="0" applyNumberFormat="1" applyFont="1" applyFill="1" applyBorder="1" applyAlignment="1" applyProtection="1">
      <alignment vertical="center"/>
    </xf>
    <xf numFmtId="0" fontId="41" fillId="0" borderId="0" xfId="0" applyFont="1" applyBorder="1" applyAlignment="1" applyProtection="1"/>
    <xf numFmtId="0" fontId="41" fillId="0" borderId="6" xfId="0" applyFont="1" applyBorder="1" applyProtection="1">
      <protection hidden="1"/>
    </xf>
    <xf numFmtId="0" fontId="44" fillId="0" borderId="7" xfId="0" applyFont="1" applyBorder="1" applyAlignment="1" applyProtection="1">
      <alignment horizontal="right"/>
    </xf>
    <xf numFmtId="0" fontId="45" fillId="0" borderId="18" xfId="0" applyFont="1" applyBorder="1" applyAlignment="1" applyProtection="1"/>
    <xf numFmtId="0" fontId="45" fillId="0" borderId="18" xfId="0" applyFont="1" applyFill="1" applyBorder="1" applyAlignment="1" applyProtection="1"/>
    <xf numFmtId="0" fontId="45" fillId="0" borderId="19" xfId="0" applyFont="1" applyBorder="1" applyProtection="1">
      <protection hidden="1"/>
    </xf>
    <xf numFmtId="165" fontId="37" fillId="0" borderId="0" xfId="0" applyNumberFormat="1" applyFont="1" applyFill="1" applyBorder="1" applyAlignment="1" applyProtection="1">
      <alignment horizontal="center" vertical="center"/>
    </xf>
    <xf numFmtId="8" fontId="37" fillId="0" borderId="0" xfId="0" applyNumberFormat="1" applyFont="1" applyFill="1" applyBorder="1" applyAlignment="1" applyProtection="1">
      <alignment horizontal="center" vertical="center"/>
    </xf>
    <xf numFmtId="0" fontId="37" fillId="0" borderId="0" xfId="0" applyNumberFormat="1" applyFont="1" applyFill="1" applyBorder="1" applyAlignment="1" applyProtection="1">
      <alignment horizontal="center" vertical="center"/>
    </xf>
    <xf numFmtId="165" fontId="51" fillId="0" borderId="0" xfId="0" applyNumberFormat="1" applyFont="1" applyFill="1" applyBorder="1" applyAlignment="1" applyProtection="1">
      <alignment horizontal="center" vertical="center" wrapText="1"/>
    </xf>
    <xf numFmtId="8" fontId="46" fillId="0" borderId="0" xfId="0" applyNumberFormat="1" applyFont="1" applyFill="1" applyBorder="1" applyAlignment="1" applyProtection="1">
      <alignment horizontal="right"/>
      <protection hidden="1"/>
    </xf>
    <xf numFmtId="165" fontId="46" fillId="0" borderId="0" xfId="0" applyNumberFormat="1" applyFont="1" applyFill="1" applyAlignment="1" applyProtection="1">
      <alignment horizontal="center" vertical="center"/>
    </xf>
    <xf numFmtId="165" fontId="37" fillId="0" borderId="0" xfId="0" applyNumberFormat="1" applyFont="1" applyFill="1" applyAlignment="1" applyProtection="1">
      <alignment horizontal="center" vertical="center"/>
    </xf>
    <xf numFmtId="168" fontId="63" fillId="0" borderId="38" xfId="2" applyNumberFormat="1" applyFont="1" applyFill="1" applyBorder="1" applyAlignment="1" applyProtection="1">
      <alignment horizontal="center" vertical="center" wrapText="1"/>
    </xf>
    <xf numFmtId="0" fontId="63" fillId="0" borderId="38" xfId="0" applyFont="1" applyBorder="1" applyAlignment="1" applyProtection="1">
      <alignment horizontal="center" vertical="center" wrapText="1"/>
    </xf>
    <xf numFmtId="8" fontId="37" fillId="12" borderId="2" xfId="0" applyNumberFormat="1" applyFont="1" applyFill="1" applyBorder="1" applyAlignment="1" applyProtection="1">
      <alignment horizontal="center" vertical="center"/>
    </xf>
    <xf numFmtId="8" fontId="37" fillId="12" borderId="3" xfId="0" applyNumberFormat="1" applyFont="1" applyFill="1" applyBorder="1" applyAlignment="1" applyProtection="1">
      <alignment horizontal="center" vertical="center"/>
    </xf>
    <xf numFmtId="0" fontId="41" fillId="0" borderId="37" xfId="0" applyFont="1" applyBorder="1" applyProtection="1">
      <protection hidden="1"/>
    </xf>
    <xf numFmtId="0" fontId="37" fillId="8" borderId="4" xfId="0" applyFont="1" applyFill="1" applyBorder="1" applyAlignment="1" applyProtection="1">
      <alignment horizontal="left"/>
      <protection hidden="1"/>
    </xf>
    <xf numFmtId="165" fontId="46" fillId="8" borderId="12" xfId="1" quotePrefix="1" applyNumberFormat="1" applyFont="1" applyFill="1" applyBorder="1" applyAlignment="1" applyProtection="1">
      <alignment horizontal="right"/>
      <protection hidden="1"/>
    </xf>
    <xf numFmtId="165" fontId="46" fillId="8" borderId="21" xfId="1" applyNumberFormat="1" applyFont="1" applyFill="1" applyBorder="1" applyAlignment="1" applyProtection="1">
      <alignment horizontal="right"/>
      <protection hidden="1"/>
    </xf>
    <xf numFmtId="8" fontId="46" fillId="2" borderId="39" xfId="0" applyNumberFormat="1" applyFont="1" applyFill="1" applyBorder="1" applyAlignment="1" applyProtection="1">
      <alignment horizontal="right"/>
      <protection locked="0"/>
    </xf>
    <xf numFmtId="8" fontId="46" fillId="2" borderId="40" xfId="0" applyNumberFormat="1" applyFont="1" applyFill="1" applyBorder="1" applyAlignment="1" applyProtection="1">
      <alignment horizontal="right"/>
      <protection locked="0"/>
    </xf>
    <xf numFmtId="0" fontId="41" fillId="0" borderId="41" xfId="0" applyFont="1" applyFill="1" applyBorder="1" applyAlignment="1" applyProtection="1">
      <alignment horizontal="left"/>
      <protection hidden="1"/>
    </xf>
    <xf numFmtId="9" fontId="37" fillId="0" borderId="21" xfId="0" applyNumberFormat="1" applyFont="1" applyFill="1" applyBorder="1" applyProtection="1">
      <protection hidden="1"/>
    </xf>
    <xf numFmtId="0" fontId="37" fillId="9" borderId="17" xfId="0" applyNumberFormat="1" applyFont="1" applyFill="1" applyBorder="1" applyAlignment="1" applyProtection="1">
      <alignment horizontal="center" vertical="center"/>
    </xf>
    <xf numFmtId="0" fontId="51" fillId="12" borderId="1" xfId="0" applyFont="1" applyFill="1" applyBorder="1" applyAlignment="1" applyProtection="1">
      <alignment horizontal="center" vertical="center"/>
    </xf>
    <xf numFmtId="0" fontId="37" fillId="2" borderId="1" xfId="0" applyFont="1" applyFill="1" applyBorder="1" applyAlignment="1" applyProtection="1">
      <alignment horizontal="center" vertical="center"/>
    </xf>
    <xf numFmtId="0" fontId="37" fillId="2" borderId="2" xfId="0" applyFont="1" applyFill="1" applyBorder="1" applyAlignment="1" applyProtection="1">
      <alignment horizontal="center" vertical="center"/>
    </xf>
    <xf numFmtId="0" fontId="37" fillId="2" borderId="3" xfId="0" applyFont="1" applyFill="1" applyBorder="1" applyAlignment="1" applyProtection="1">
      <alignment horizontal="center" vertical="center"/>
    </xf>
    <xf numFmtId="0" fontId="43" fillId="2" borderId="9" xfId="0" applyNumberFormat="1" applyFont="1" applyFill="1" applyBorder="1" applyAlignment="1" applyProtection="1">
      <alignment horizontal="center" vertical="center" wrapText="1"/>
    </xf>
    <xf numFmtId="0" fontId="43" fillId="2" borderId="10" xfId="0" applyNumberFormat="1" applyFont="1" applyFill="1" applyBorder="1" applyAlignment="1" applyProtection="1">
      <alignment horizontal="center" vertical="center" wrapText="1"/>
    </xf>
    <xf numFmtId="0" fontId="43" fillId="2" borderId="11" xfId="0" applyNumberFormat="1" applyFont="1" applyFill="1" applyBorder="1" applyAlignment="1" applyProtection="1">
      <alignment horizontal="center" vertical="center" wrapText="1"/>
    </xf>
    <xf numFmtId="168" fontId="63" fillId="0" borderId="42" xfId="2" applyNumberFormat="1" applyFont="1" applyFill="1" applyBorder="1" applyAlignment="1" applyProtection="1">
      <alignment horizontal="center" vertical="center" wrapText="1"/>
    </xf>
    <xf numFmtId="1" fontId="13" fillId="0" borderId="16" xfId="0" applyNumberFormat="1" applyFont="1" applyBorder="1" applyAlignment="1" applyProtection="1">
      <alignment horizontal="right"/>
    </xf>
    <xf numFmtId="1" fontId="13" fillId="0" borderId="9" xfId="0" applyNumberFormat="1" applyFont="1" applyBorder="1" applyAlignment="1" applyProtection="1">
      <alignment horizontal="right"/>
    </xf>
    <xf numFmtId="0" fontId="41" fillId="0" borderId="9" xfId="0" applyFont="1" applyFill="1" applyBorder="1" applyAlignment="1" applyProtection="1">
      <alignment horizontal="left"/>
      <protection hidden="1"/>
    </xf>
    <xf numFmtId="165" fontId="27" fillId="0" borderId="10" xfId="0" applyNumberFormat="1" applyFont="1" applyFill="1" applyBorder="1" applyAlignment="1" applyProtection="1">
      <alignment horizontal="right"/>
      <protection hidden="1"/>
    </xf>
    <xf numFmtId="165" fontId="27" fillId="0" borderId="11" xfId="0" applyNumberFormat="1" applyFont="1" applyFill="1" applyBorder="1" applyAlignment="1" applyProtection="1">
      <alignment horizontal="right"/>
      <protection hidden="1"/>
    </xf>
    <xf numFmtId="1" fontId="46" fillId="5" borderId="15" xfId="0" applyNumberFormat="1" applyFont="1" applyFill="1" applyBorder="1" applyAlignment="1" applyProtection="1">
      <alignment horizontal="right"/>
      <protection hidden="1"/>
    </xf>
    <xf numFmtId="165" fontId="46" fillId="5" borderId="12" xfId="1" applyNumberFormat="1" applyFont="1" applyFill="1" applyBorder="1" applyAlignment="1" applyProtection="1">
      <alignment horizontal="right"/>
      <protection hidden="1"/>
    </xf>
    <xf numFmtId="165" fontId="27" fillId="5" borderId="12" xfId="0" applyNumberFormat="1" applyFont="1" applyFill="1" applyBorder="1" applyAlignment="1" applyProtection="1">
      <alignment horizontal="right"/>
      <protection hidden="1"/>
    </xf>
    <xf numFmtId="165" fontId="46" fillId="12" borderId="12" xfId="0" applyNumberFormat="1" applyFont="1" applyFill="1" applyBorder="1" applyAlignment="1" applyProtection="1">
      <alignment horizontal="right"/>
      <protection hidden="1"/>
    </xf>
    <xf numFmtId="165" fontId="46" fillId="12" borderId="21" xfId="0" applyNumberFormat="1" applyFont="1" applyFill="1" applyBorder="1" applyAlignment="1" applyProtection="1">
      <alignment horizontal="right"/>
      <protection hidden="1"/>
    </xf>
    <xf numFmtId="0" fontId="41" fillId="0" borderId="0" xfId="0" applyFont="1" applyFill="1" applyBorder="1" applyProtection="1"/>
    <xf numFmtId="0" fontId="60" fillId="0" borderId="0" xfId="0" applyFont="1" applyFill="1" applyBorder="1" applyAlignment="1" applyProtection="1">
      <alignment horizontal="left"/>
    </xf>
    <xf numFmtId="49" fontId="62" fillId="0" borderId="0" xfId="0" applyNumberFormat="1" applyFont="1" applyFill="1" applyBorder="1" applyAlignment="1" applyProtection="1">
      <alignment horizontal="left"/>
    </xf>
    <xf numFmtId="0" fontId="41" fillId="0" borderId="0" xfId="0" applyFont="1" applyBorder="1" applyAlignment="1" applyProtection="1">
      <alignment horizontal="right"/>
    </xf>
    <xf numFmtId="1" fontId="41" fillId="2" borderId="37" xfId="2" applyNumberFormat="1" applyFont="1" applyFill="1" applyBorder="1" applyAlignment="1" applyProtection="1">
      <alignment horizontal="center" wrapText="1"/>
      <protection locked="0"/>
    </xf>
    <xf numFmtId="0" fontId="41" fillId="0" borderId="43" xfId="0" applyFont="1" applyBorder="1" applyAlignment="1" applyProtection="1">
      <alignment horizontal="center" wrapText="1"/>
    </xf>
    <xf numFmtId="0" fontId="41" fillId="0" borderId="1" xfId="0" applyFont="1" applyFill="1" applyBorder="1" applyAlignment="1" applyProtection="1">
      <alignment horizontal="center" wrapText="1"/>
    </xf>
    <xf numFmtId="0" fontId="41" fillId="0" borderId="3" xfId="0" applyFont="1" applyFill="1" applyBorder="1" applyAlignment="1" applyProtection="1">
      <alignment horizontal="center" wrapText="1"/>
    </xf>
    <xf numFmtId="168" fontId="41" fillId="2" borderId="35" xfId="2" applyNumberFormat="1" applyFont="1" applyFill="1" applyBorder="1" applyAlignment="1" applyProtection="1">
      <alignment horizontal="right" wrapText="1"/>
      <protection locked="0"/>
    </xf>
    <xf numFmtId="1" fontId="41" fillId="0" borderId="35" xfId="0" applyNumberFormat="1" applyFont="1" applyBorder="1" applyAlignment="1" applyProtection="1">
      <alignment horizontal="center"/>
    </xf>
    <xf numFmtId="7" fontId="41" fillId="0" borderId="23" xfId="0" applyNumberFormat="1" applyFont="1" applyBorder="1" applyAlignment="1" applyProtection="1">
      <alignment horizontal="right" wrapText="1"/>
    </xf>
    <xf numFmtId="168" fontId="41" fillId="2" borderId="44" xfId="2" applyNumberFormat="1" applyFont="1" applyFill="1" applyBorder="1" applyAlignment="1" applyProtection="1">
      <alignment horizontal="right" wrapText="1"/>
      <protection locked="0"/>
    </xf>
    <xf numFmtId="1" fontId="41" fillId="0" borderId="44" xfId="0" applyNumberFormat="1" applyFont="1" applyBorder="1" applyAlignment="1" applyProtection="1">
      <alignment horizontal="center"/>
    </xf>
    <xf numFmtId="7" fontId="41" fillId="0" borderId="25" xfId="0" applyNumberFormat="1" applyFont="1" applyBorder="1" applyAlignment="1" applyProtection="1">
      <alignment horizontal="right" wrapText="1"/>
    </xf>
    <xf numFmtId="0" fontId="27" fillId="7" borderId="44" xfId="0" applyFont="1" applyFill="1" applyBorder="1" applyAlignment="1" applyProtection="1">
      <alignment horizontal="right" wrapText="1"/>
    </xf>
    <xf numFmtId="0" fontId="27" fillId="7" borderId="45" xfId="0" applyFont="1" applyFill="1" applyBorder="1" applyAlignment="1" applyProtection="1">
      <alignment horizontal="right" wrapText="1"/>
    </xf>
    <xf numFmtId="168" fontId="41" fillId="2" borderId="45" xfId="2" applyNumberFormat="1" applyFont="1" applyFill="1" applyBorder="1" applyAlignment="1" applyProtection="1">
      <alignment horizontal="right" wrapText="1"/>
      <protection locked="0"/>
    </xf>
    <xf numFmtId="1" fontId="41" fillId="0" borderId="45" xfId="0" applyNumberFormat="1" applyFont="1" applyBorder="1" applyAlignment="1" applyProtection="1">
      <alignment horizontal="center"/>
    </xf>
    <xf numFmtId="7" fontId="41" fillId="0" borderId="27" xfId="0" applyNumberFormat="1" applyFont="1" applyBorder="1" applyAlignment="1" applyProtection="1">
      <alignment horizontal="right" wrapText="1"/>
    </xf>
    <xf numFmtId="44" fontId="41" fillId="0" borderId="0" xfId="1" applyFont="1" applyFill="1" applyBorder="1" applyAlignment="1" applyProtection="1">
      <alignment horizontal="right" wrapText="1"/>
    </xf>
    <xf numFmtId="0" fontId="60" fillId="0" borderId="0" xfId="0" applyFont="1" applyFill="1" applyBorder="1" applyAlignment="1" applyProtection="1"/>
    <xf numFmtId="49" fontId="60" fillId="0" borderId="0" xfId="0" applyNumberFormat="1" applyFont="1" applyFill="1" applyBorder="1" applyAlignment="1" applyProtection="1"/>
    <xf numFmtId="49" fontId="67" fillId="0" borderId="0" xfId="0" applyNumberFormat="1" applyFont="1" applyFill="1" applyBorder="1" applyAlignment="1" applyProtection="1">
      <alignment horizontal="right"/>
    </xf>
    <xf numFmtId="0" fontId="68" fillId="0" borderId="0" xfId="0" applyFont="1" applyFill="1" applyBorder="1" applyAlignment="1" applyProtection="1"/>
    <xf numFmtId="0" fontId="69" fillId="0" borderId="0" xfId="0" applyFont="1" applyFill="1" applyBorder="1" applyAlignment="1" applyProtection="1">
      <alignment horizontal="center"/>
    </xf>
    <xf numFmtId="0" fontId="41" fillId="7" borderId="41" xfId="0" applyFont="1" applyFill="1" applyBorder="1" applyAlignment="1" applyProtection="1">
      <alignment horizontal="left"/>
      <protection hidden="1"/>
    </xf>
    <xf numFmtId="9" fontId="37" fillId="7" borderId="21" xfId="0" applyNumberFormat="1" applyFont="1" applyFill="1" applyBorder="1" applyProtection="1">
      <protection hidden="1"/>
    </xf>
    <xf numFmtId="0" fontId="41" fillId="7" borderId="46" xfId="0" applyFont="1" applyFill="1" applyBorder="1" applyAlignment="1" applyProtection="1">
      <alignment horizontal="left"/>
      <protection hidden="1"/>
    </xf>
    <xf numFmtId="9" fontId="37" fillId="7" borderId="11" xfId="0" applyNumberFormat="1" applyFont="1" applyFill="1" applyBorder="1" applyProtection="1">
      <protection hidden="1"/>
    </xf>
    <xf numFmtId="0" fontId="37" fillId="7" borderId="4" xfId="0" applyFont="1" applyFill="1" applyBorder="1" applyAlignment="1" applyProtection="1">
      <alignment horizontal="left"/>
      <protection hidden="1"/>
    </xf>
    <xf numFmtId="165" fontId="46" fillId="7" borderId="12" xfId="1" quotePrefix="1" applyNumberFormat="1" applyFont="1" applyFill="1" applyBorder="1" applyAlignment="1" applyProtection="1">
      <alignment horizontal="right"/>
      <protection hidden="1"/>
    </xf>
    <xf numFmtId="0" fontId="27" fillId="7" borderId="35" xfId="0" applyFont="1" applyFill="1" applyBorder="1" applyAlignment="1" applyProtection="1">
      <alignment horizontal="right" wrapText="1"/>
    </xf>
    <xf numFmtId="169" fontId="41" fillId="0" borderId="0" xfId="0" applyNumberFormat="1" applyFont="1" applyFill="1" applyBorder="1" applyAlignment="1" applyProtection="1">
      <alignment horizontal="center"/>
    </xf>
    <xf numFmtId="0" fontId="41" fillId="0" borderId="43" xfId="0" applyFont="1" applyFill="1" applyBorder="1" applyAlignment="1" applyProtection="1">
      <alignment horizontal="center" wrapText="1"/>
    </xf>
    <xf numFmtId="0" fontId="61" fillId="0" borderId="0" xfId="0" applyFont="1" applyFill="1" applyBorder="1" applyAlignment="1" applyProtection="1">
      <alignment horizontal="left"/>
    </xf>
    <xf numFmtId="0" fontId="1" fillId="2" borderId="41" xfId="0" applyFont="1" applyFill="1" applyBorder="1" applyAlignment="1" applyProtection="1">
      <alignment horizontal="left"/>
      <protection locked="0" hidden="1"/>
    </xf>
    <xf numFmtId="0" fontId="1" fillId="2" borderId="14" xfId="0" applyFont="1" applyFill="1" applyBorder="1" applyAlignment="1" applyProtection="1">
      <alignment horizontal="left"/>
      <protection locked="0" hidden="1"/>
    </xf>
    <xf numFmtId="9" fontId="9" fillId="2" borderId="20" xfId="0" applyNumberFormat="1" applyFont="1" applyFill="1" applyBorder="1" applyProtection="1">
      <protection locked="0" hidden="1"/>
    </xf>
    <xf numFmtId="0" fontId="1" fillId="2" borderId="16" xfId="0" applyFont="1" applyFill="1" applyBorder="1" applyAlignment="1" applyProtection="1">
      <alignment horizontal="left"/>
      <protection locked="0" hidden="1"/>
    </xf>
    <xf numFmtId="9" fontId="9" fillId="2" borderId="21" xfId="0" applyNumberFormat="1" applyFont="1" applyFill="1" applyBorder="1" applyProtection="1">
      <protection locked="0" hidden="1"/>
    </xf>
    <xf numFmtId="0" fontId="9" fillId="2" borderId="20" xfId="0" applyFont="1" applyFill="1" applyBorder="1" applyAlignment="1" applyProtection="1">
      <alignment horizontal="left"/>
      <protection locked="0" hidden="1"/>
    </xf>
    <xf numFmtId="0" fontId="4" fillId="2" borderId="44" xfId="0" applyFont="1" applyFill="1" applyBorder="1" applyAlignment="1" applyProtection="1">
      <alignment horizontal="center"/>
      <protection locked="0" hidden="1"/>
    </xf>
    <xf numFmtId="49" fontId="4" fillId="2" borderId="44" xfId="0" applyNumberFormat="1" applyFont="1" applyFill="1" applyBorder="1" applyAlignment="1" applyProtection="1">
      <alignment horizontal="center" vertical="center"/>
      <protection locked="0" hidden="1"/>
    </xf>
    <xf numFmtId="9" fontId="9" fillId="2" borderId="11" xfId="0" applyNumberFormat="1" applyFont="1" applyFill="1" applyBorder="1" applyProtection="1">
      <protection locked="0" hidden="1"/>
    </xf>
    <xf numFmtId="0" fontId="46" fillId="15" borderId="47" xfId="0" applyFont="1" applyFill="1" applyBorder="1" applyAlignment="1" applyProtection="1">
      <protection hidden="1"/>
    </xf>
    <xf numFmtId="0" fontId="46" fillId="15" borderId="22" xfId="0" applyFont="1" applyFill="1" applyBorder="1" applyAlignment="1" applyProtection="1">
      <protection hidden="1"/>
    </xf>
    <xf numFmtId="0" fontId="46" fillId="15" borderId="23" xfId="0" applyFont="1" applyFill="1" applyBorder="1" applyAlignment="1" applyProtection="1">
      <protection hidden="1"/>
    </xf>
    <xf numFmtId="0" fontId="46" fillId="6" borderId="47" xfId="0" applyFont="1" applyFill="1" applyBorder="1" applyAlignment="1" applyProtection="1">
      <protection hidden="1"/>
    </xf>
    <xf numFmtId="0" fontId="46" fillId="6" borderId="22" xfId="0" applyFont="1" applyFill="1" applyBorder="1" applyAlignment="1" applyProtection="1">
      <protection hidden="1"/>
    </xf>
    <xf numFmtId="0" fontId="46" fillId="6" borderId="23" xfId="0" applyFont="1" applyFill="1" applyBorder="1" applyAlignment="1" applyProtection="1">
      <protection hidden="1"/>
    </xf>
    <xf numFmtId="165" fontId="46" fillId="15" borderId="47" xfId="0" applyNumberFormat="1" applyFont="1" applyFill="1" applyBorder="1" applyAlignment="1" applyProtection="1">
      <alignment horizontal="right"/>
      <protection hidden="1"/>
    </xf>
    <xf numFmtId="165" fontId="46" fillId="15" borderId="22" xfId="0" applyNumberFormat="1" applyFont="1" applyFill="1" applyBorder="1" applyAlignment="1" applyProtection="1">
      <alignment horizontal="right"/>
      <protection hidden="1"/>
    </xf>
    <xf numFmtId="165" fontId="46" fillId="15" borderId="23" xfId="0" applyNumberFormat="1" applyFont="1" applyFill="1" applyBorder="1" applyAlignment="1" applyProtection="1">
      <alignment horizontal="right"/>
      <protection hidden="1"/>
    </xf>
    <xf numFmtId="1" fontId="41" fillId="0" borderId="37" xfId="2" applyNumberFormat="1" applyFont="1" applyFill="1" applyBorder="1" applyAlignment="1" applyProtection="1">
      <alignment horizontal="center" wrapText="1"/>
    </xf>
    <xf numFmtId="0" fontId="37" fillId="9" borderId="48" xfId="0" applyFont="1" applyFill="1" applyBorder="1" applyProtection="1">
      <protection hidden="1"/>
    </xf>
    <xf numFmtId="0" fontId="37" fillId="9" borderId="49" xfId="0" applyFont="1" applyFill="1" applyBorder="1" applyProtection="1">
      <protection hidden="1"/>
    </xf>
    <xf numFmtId="0" fontId="37" fillId="9" borderId="50" xfId="0" applyFont="1" applyFill="1" applyBorder="1" applyProtection="1">
      <protection hidden="1"/>
    </xf>
    <xf numFmtId="0" fontId="37" fillId="9" borderId="51" xfId="0" applyFont="1" applyFill="1" applyBorder="1" applyProtection="1">
      <protection hidden="1"/>
    </xf>
    <xf numFmtId="0" fontId="51" fillId="9" borderId="29" xfId="0" applyFont="1" applyFill="1" applyBorder="1" applyAlignment="1" applyProtection="1">
      <alignment horizontal="left"/>
      <protection hidden="1"/>
    </xf>
    <xf numFmtId="0" fontId="37" fillId="9" borderId="52" xfId="0" applyFont="1" applyFill="1" applyBorder="1" applyAlignment="1" applyProtection="1">
      <alignment horizontal="left"/>
      <protection hidden="1"/>
    </xf>
    <xf numFmtId="0" fontId="37" fillId="9" borderId="31" xfId="0" applyFont="1" applyFill="1" applyBorder="1" applyProtection="1">
      <protection hidden="1"/>
    </xf>
    <xf numFmtId="0" fontId="37" fillId="9" borderId="0" xfId="0" applyFont="1" applyFill="1" applyBorder="1" applyProtection="1">
      <protection hidden="1"/>
    </xf>
    <xf numFmtId="0" fontId="51" fillId="9" borderId="0" xfId="0" applyFont="1" applyFill="1" applyBorder="1" applyProtection="1">
      <protection locked="0" hidden="1"/>
    </xf>
    <xf numFmtId="0" fontId="51" fillId="9" borderId="0" xfId="0" applyFont="1" applyFill="1" applyBorder="1" applyProtection="1">
      <protection hidden="1"/>
    </xf>
    <xf numFmtId="0" fontId="37" fillId="9" borderId="32" xfId="0" applyFont="1" applyFill="1" applyBorder="1" applyProtection="1">
      <protection hidden="1"/>
    </xf>
    <xf numFmtId="0" fontId="37" fillId="9" borderId="53" xfId="0" applyFont="1" applyFill="1" applyBorder="1" applyAlignment="1" applyProtection="1">
      <alignment horizontal="left"/>
      <protection hidden="1"/>
    </xf>
    <xf numFmtId="0" fontId="37" fillId="9" borderId="0" xfId="0" applyFont="1" applyFill="1" applyBorder="1" applyAlignment="1" applyProtection="1">
      <alignment horizontal="left"/>
      <protection hidden="1"/>
    </xf>
    <xf numFmtId="0" fontId="37" fillId="9" borderId="54" xfId="0" applyFont="1" applyFill="1" applyBorder="1" applyProtection="1">
      <protection hidden="1"/>
    </xf>
    <xf numFmtId="1" fontId="37" fillId="9" borderId="0" xfId="0" applyNumberFormat="1" applyFont="1" applyFill="1" applyBorder="1" applyAlignment="1" applyProtection="1">
      <alignment horizontal="right"/>
      <protection hidden="1"/>
    </xf>
    <xf numFmtId="0" fontId="47" fillId="9" borderId="0" xfId="0" applyFont="1" applyFill="1" applyBorder="1" applyAlignment="1" applyProtection="1">
      <protection hidden="1"/>
    </xf>
    <xf numFmtId="0" fontId="44" fillId="9" borderId="0" xfId="0" applyFont="1" applyFill="1" applyBorder="1" applyAlignment="1" applyProtection="1">
      <protection hidden="1"/>
    </xf>
    <xf numFmtId="0" fontId="37" fillId="9" borderId="0" xfId="0" applyFont="1" applyFill="1" applyBorder="1" applyAlignment="1" applyProtection="1">
      <alignment horizontal="right"/>
      <protection hidden="1"/>
    </xf>
    <xf numFmtId="49" fontId="41" fillId="9" borderId="0" xfId="0" applyNumberFormat="1" applyFont="1" applyFill="1" applyBorder="1" applyAlignment="1" applyProtection="1">
      <alignment horizontal="left"/>
      <protection hidden="1"/>
    </xf>
    <xf numFmtId="0" fontId="41" fillId="9" borderId="0" xfId="0" applyFont="1" applyFill="1" applyBorder="1" applyAlignment="1" applyProtection="1">
      <alignment horizontal="left"/>
      <protection hidden="1"/>
    </xf>
    <xf numFmtId="0" fontId="37" fillId="9" borderId="55" xfId="0" applyFont="1" applyFill="1" applyBorder="1" applyProtection="1">
      <protection hidden="1"/>
    </xf>
    <xf numFmtId="0" fontId="37" fillId="9" borderId="56" xfId="0" applyFont="1" applyFill="1" applyBorder="1" applyProtection="1">
      <protection hidden="1"/>
    </xf>
    <xf numFmtId="0" fontId="37" fillId="9" borderId="42" xfId="0" applyFont="1" applyFill="1" applyBorder="1" applyProtection="1">
      <protection hidden="1"/>
    </xf>
    <xf numFmtId="0" fontId="37" fillId="9" borderId="29" xfId="0" applyFont="1" applyFill="1" applyBorder="1" applyProtection="1">
      <protection hidden="1"/>
    </xf>
    <xf numFmtId="0" fontId="37" fillId="9" borderId="52" xfId="0" applyFont="1" applyFill="1" applyBorder="1" applyProtection="1">
      <protection hidden="1"/>
    </xf>
    <xf numFmtId="0" fontId="51" fillId="9" borderId="53" xfId="0" applyFont="1" applyFill="1" applyBorder="1" applyProtection="1">
      <protection hidden="1"/>
    </xf>
    <xf numFmtId="0" fontId="37" fillId="9" borderId="53" xfId="0" applyFont="1" applyFill="1" applyBorder="1" applyProtection="1">
      <protection hidden="1"/>
    </xf>
    <xf numFmtId="0" fontId="37" fillId="9" borderId="54" xfId="0" applyFont="1" applyFill="1" applyBorder="1" applyAlignment="1" applyProtection="1">
      <alignment horizontal="center"/>
      <protection hidden="1"/>
    </xf>
    <xf numFmtId="165" fontId="71" fillId="9" borderId="0" xfId="0" applyNumberFormat="1" applyFont="1" applyFill="1" applyBorder="1" applyProtection="1">
      <protection hidden="1"/>
    </xf>
    <xf numFmtId="0" fontId="71" fillId="9" borderId="0" xfId="0" applyFont="1" applyFill="1" applyBorder="1" applyProtection="1">
      <protection hidden="1"/>
    </xf>
    <xf numFmtId="44" fontId="37" fillId="9" borderId="0" xfId="1" applyFont="1" applyFill="1" applyBorder="1" applyProtection="1">
      <protection hidden="1"/>
    </xf>
    <xf numFmtId="165" fontId="71" fillId="9" borderId="56" xfId="0" applyNumberFormat="1" applyFont="1" applyFill="1" applyBorder="1" applyProtection="1">
      <protection hidden="1"/>
    </xf>
    <xf numFmtId="0" fontId="37" fillId="9" borderId="57" xfId="0" applyFont="1" applyFill="1" applyBorder="1" applyProtection="1">
      <protection hidden="1"/>
    </xf>
    <xf numFmtId="0" fontId="37" fillId="9" borderId="58" xfId="0" applyFont="1" applyFill="1" applyBorder="1" applyProtection="1">
      <protection hidden="1"/>
    </xf>
    <xf numFmtId="0" fontId="37" fillId="9" borderId="59" xfId="0" applyFont="1" applyFill="1" applyBorder="1" applyProtection="1">
      <protection hidden="1"/>
    </xf>
    <xf numFmtId="9" fontId="37" fillId="0" borderId="0" xfId="2" applyFont="1" applyBorder="1" applyProtection="1">
      <protection hidden="1"/>
    </xf>
    <xf numFmtId="0" fontId="37" fillId="5" borderId="52" xfId="0" applyFont="1" applyFill="1" applyBorder="1" applyProtection="1">
      <protection hidden="1"/>
    </xf>
    <xf numFmtId="0" fontId="37" fillId="5" borderId="31" xfId="0" applyFont="1" applyFill="1" applyBorder="1" applyProtection="1">
      <protection hidden="1"/>
    </xf>
    <xf numFmtId="0" fontId="37" fillId="5" borderId="53" xfId="0" applyFont="1" applyFill="1" applyBorder="1" applyProtection="1">
      <protection hidden="1"/>
    </xf>
    <xf numFmtId="0" fontId="37" fillId="5" borderId="0" xfId="0" applyFont="1" applyFill="1" applyBorder="1" applyProtection="1">
      <protection hidden="1"/>
    </xf>
    <xf numFmtId="0" fontId="73" fillId="5" borderId="0" xfId="0" applyFont="1" applyFill="1" applyBorder="1" applyProtection="1">
      <protection hidden="1"/>
    </xf>
    <xf numFmtId="9" fontId="37" fillId="5" borderId="0" xfId="2" applyFont="1" applyFill="1" applyBorder="1" applyProtection="1">
      <protection hidden="1"/>
    </xf>
    <xf numFmtId="1" fontId="37" fillId="5" borderId="0" xfId="0" applyNumberFormat="1" applyFont="1" applyFill="1" applyBorder="1" applyProtection="1">
      <protection hidden="1"/>
    </xf>
    <xf numFmtId="9" fontId="37" fillId="5" borderId="53" xfId="2" applyFont="1" applyFill="1" applyBorder="1" applyProtection="1">
      <protection hidden="1"/>
    </xf>
    <xf numFmtId="0" fontId="37" fillId="5" borderId="55" xfId="0" applyFont="1" applyFill="1" applyBorder="1" applyProtection="1">
      <protection hidden="1"/>
    </xf>
    <xf numFmtId="0" fontId="37" fillId="5" borderId="56" xfId="0" applyFont="1" applyFill="1" applyBorder="1" applyProtection="1">
      <protection hidden="1"/>
    </xf>
    <xf numFmtId="0" fontId="9" fillId="5" borderId="0" xfId="0" applyFont="1" applyFill="1" applyBorder="1" applyProtection="1">
      <protection hidden="1"/>
    </xf>
    <xf numFmtId="0" fontId="37" fillId="5" borderId="1" xfId="0" applyFont="1" applyFill="1" applyBorder="1" applyProtection="1">
      <protection hidden="1"/>
    </xf>
    <xf numFmtId="0" fontId="37" fillId="5" borderId="2" xfId="0" applyFont="1" applyFill="1" applyBorder="1" applyProtection="1">
      <protection hidden="1"/>
    </xf>
    <xf numFmtId="0" fontId="9" fillId="5" borderId="3" xfId="0" applyFont="1" applyFill="1" applyBorder="1" applyProtection="1">
      <protection hidden="1"/>
    </xf>
    <xf numFmtId="0" fontId="37" fillId="5" borderId="4" xfId="0" applyFont="1" applyFill="1" applyBorder="1" applyProtection="1">
      <protection hidden="1"/>
    </xf>
    <xf numFmtId="0" fontId="9" fillId="5" borderId="5" xfId="0" applyFont="1" applyFill="1" applyBorder="1" applyProtection="1">
      <protection hidden="1"/>
    </xf>
    <xf numFmtId="165" fontId="37" fillId="5" borderId="5" xfId="0" applyNumberFormat="1" applyFont="1" applyFill="1" applyBorder="1" applyProtection="1">
      <protection hidden="1"/>
    </xf>
    <xf numFmtId="0" fontId="9" fillId="5" borderId="4" xfId="0" applyFont="1" applyFill="1" applyBorder="1" applyProtection="1">
      <protection hidden="1"/>
    </xf>
    <xf numFmtId="0" fontId="9" fillId="5" borderId="6" xfId="0" applyFont="1" applyFill="1" applyBorder="1" applyProtection="1">
      <protection hidden="1"/>
    </xf>
    <xf numFmtId="0" fontId="9" fillId="5" borderId="7" xfId="0" applyFont="1" applyFill="1" applyBorder="1" applyProtection="1">
      <protection hidden="1"/>
    </xf>
    <xf numFmtId="0" fontId="9" fillId="5" borderId="8" xfId="0" applyFont="1" applyFill="1" applyBorder="1" applyProtection="1">
      <protection hidden="1"/>
    </xf>
    <xf numFmtId="0" fontId="9" fillId="5" borderId="2" xfId="0" applyFont="1" applyFill="1" applyBorder="1" applyProtection="1">
      <protection hidden="1"/>
    </xf>
    <xf numFmtId="0" fontId="37" fillId="5" borderId="5" xfId="0" applyFont="1" applyFill="1" applyBorder="1" applyProtection="1">
      <protection hidden="1"/>
    </xf>
    <xf numFmtId="168" fontId="46" fillId="14" borderId="38" xfId="2" applyNumberFormat="1" applyFont="1" applyFill="1" applyBorder="1" applyAlignment="1" applyProtection="1">
      <alignment horizontal="center"/>
      <protection hidden="1"/>
    </xf>
    <xf numFmtId="168" fontId="65" fillId="6" borderId="44" xfId="0" applyNumberFormat="1" applyFont="1" applyFill="1" applyBorder="1" applyAlignment="1" applyProtection="1">
      <alignment horizontal="center"/>
      <protection hidden="1"/>
    </xf>
    <xf numFmtId="168" fontId="65" fillId="16" borderId="45" xfId="0" applyNumberFormat="1" applyFont="1" applyFill="1" applyBorder="1" applyAlignment="1" applyProtection="1">
      <alignment horizontal="center"/>
      <protection hidden="1"/>
    </xf>
    <xf numFmtId="168" fontId="65" fillId="6" borderId="35" xfId="0" applyNumberFormat="1" applyFont="1" applyFill="1" applyBorder="1" applyAlignment="1" applyProtection="1">
      <alignment horizontal="center"/>
      <protection hidden="1"/>
    </xf>
    <xf numFmtId="168" fontId="65" fillId="12" borderId="25" xfId="0" applyNumberFormat="1" applyFont="1" applyFill="1" applyBorder="1" applyAlignment="1" applyProtection="1">
      <alignment horizontal="center"/>
      <protection hidden="1"/>
    </xf>
    <xf numFmtId="168" fontId="65" fillId="12" borderId="60" xfId="0" applyNumberFormat="1" applyFont="1" applyFill="1" applyBorder="1" applyAlignment="1" applyProtection="1">
      <alignment horizontal="center"/>
      <protection hidden="1"/>
    </xf>
    <xf numFmtId="0" fontId="37" fillId="6" borderId="34" xfId="0" applyFont="1" applyFill="1" applyBorder="1" applyAlignment="1" applyProtection="1">
      <alignment horizontal="left"/>
      <protection hidden="1"/>
    </xf>
    <xf numFmtId="165" fontId="46" fillId="6" borderId="12" xfId="1" quotePrefix="1" applyNumberFormat="1" applyFont="1" applyFill="1" applyBorder="1" applyAlignment="1" applyProtection="1">
      <alignment horizontal="right"/>
      <protection hidden="1"/>
    </xf>
    <xf numFmtId="165" fontId="46" fillId="6" borderId="30" xfId="1" applyNumberFormat="1" applyFont="1" applyFill="1" applyBorder="1" applyAlignment="1" applyProtection="1">
      <alignment horizontal="right"/>
      <protection hidden="1"/>
    </xf>
    <xf numFmtId="0" fontId="37" fillId="6" borderId="61" xfId="0" applyFont="1" applyFill="1" applyBorder="1" applyAlignment="1" applyProtection="1">
      <alignment horizontal="left"/>
      <protection hidden="1"/>
    </xf>
    <xf numFmtId="165" fontId="46" fillId="6" borderId="62" xfId="1" applyNumberFormat="1" applyFont="1" applyFill="1" applyBorder="1" applyAlignment="1" applyProtection="1">
      <alignment horizontal="right"/>
      <protection hidden="1"/>
    </xf>
    <xf numFmtId="165" fontId="46" fillId="6" borderId="63" xfId="1" applyNumberFormat="1" applyFont="1" applyFill="1" applyBorder="1" applyAlignment="1" applyProtection="1">
      <alignment horizontal="right"/>
      <protection hidden="1"/>
    </xf>
    <xf numFmtId="0" fontId="37" fillId="6" borderId="16" xfId="0" applyFont="1" applyFill="1" applyBorder="1" applyAlignment="1" applyProtection="1">
      <alignment horizontal="left"/>
      <protection hidden="1"/>
    </xf>
    <xf numFmtId="165" fontId="46" fillId="6" borderId="12" xfId="0" applyNumberFormat="1" applyFont="1" applyFill="1" applyBorder="1" applyAlignment="1" applyProtection="1">
      <alignment horizontal="right"/>
      <protection hidden="1"/>
    </xf>
    <xf numFmtId="165" fontId="46" fillId="6" borderId="21" xfId="0" applyNumberFormat="1" applyFont="1" applyFill="1" applyBorder="1" applyAlignment="1" applyProtection="1">
      <alignment horizontal="right"/>
      <protection hidden="1"/>
    </xf>
    <xf numFmtId="0" fontId="9" fillId="6" borderId="1" xfId="0" applyFont="1" applyFill="1" applyBorder="1" applyAlignment="1" applyProtection="1">
      <alignment horizontal="left"/>
      <protection hidden="1"/>
    </xf>
    <xf numFmtId="0" fontId="9" fillId="6" borderId="22" xfId="0" applyFont="1" applyFill="1" applyBorder="1" applyAlignment="1" applyProtection="1">
      <alignment horizontal="right"/>
      <protection hidden="1"/>
    </xf>
    <xf numFmtId="165" fontId="22" fillId="6" borderId="22" xfId="1" quotePrefix="1" applyNumberFormat="1" applyFont="1" applyFill="1" applyBorder="1" applyAlignment="1" applyProtection="1">
      <alignment horizontal="right"/>
      <protection hidden="1"/>
    </xf>
    <xf numFmtId="0" fontId="9" fillId="6" borderId="6" xfId="0" applyFont="1" applyFill="1" applyBorder="1" applyAlignment="1" applyProtection="1">
      <alignment horizontal="left"/>
      <protection hidden="1"/>
    </xf>
    <xf numFmtId="0" fontId="9" fillId="6" borderId="26" xfId="0" applyFont="1" applyFill="1" applyBorder="1" applyAlignment="1" applyProtection="1">
      <alignment horizontal="right"/>
      <protection hidden="1"/>
    </xf>
    <xf numFmtId="165" fontId="46" fillId="6" borderId="26" xfId="1" applyNumberFormat="1" applyFont="1" applyFill="1" applyBorder="1" applyAlignment="1" applyProtection="1">
      <alignment horizontal="right"/>
      <protection hidden="1"/>
    </xf>
    <xf numFmtId="168" fontId="39" fillId="0" borderId="0" xfId="0" applyNumberFormat="1" applyFont="1" applyFill="1" applyBorder="1" applyAlignment="1" applyProtection="1">
      <alignment horizontal="center"/>
      <protection hidden="1"/>
    </xf>
    <xf numFmtId="0" fontId="39" fillId="0" borderId="0" xfId="0" applyFont="1" applyFill="1" applyProtection="1">
      <protection hidden="1"/>
    </xf>
    <xf numFmtId="0" fontId="39" fillId="0" borderId="0" xfId="0" applyFont="1" applyFill="1" applyAlignment="1" applyProtection="1">
      <alignment horizontal="center"/>
      <protection hidden="1"/>
    </xf>
    <xf numFmtId="0" fontId="39" fillId="0" borderId="0" xfId="0" applyFont="1" applyFill="1" applyBorder="1" applyAlignment="1" applyProtection="1">
      <alignment horizontal="center"/>
      <protection hidden="1"/>
    </xf>
    <xf numFmtId="0" fontId="39" fillId="0" borderId="0" xfId="0" applyFont="1" applyFill="1" applyBorder="1" applyProtection="1">
      <protection hidden="1"/>
    </xf>
    <xf numFmtId="9" fontId="39" fillId="0" borderId="0" xfId="0" applyNumberFormat="1" applyFont="1" applyFill="1" applyBorder="1" applyAlignment="1" applyProtection="1">
      <alignment horizontal="right"/>
      <protection hidden="1"/>
    </xf>
    <xf numFmtId="0" fontId="9" fillId="0" borderId="2" xfId="0" applyFont="1" applyBorder="1" applyAlignment="1" applyProtection="1">
      <alignment horizontal="left"/>
      <protection hidden="1"/>
    </xf>
    <xf numFmtId="0" fontId="22" fillId="0" borderId="22" xfId="0" applyFont="1" applyBorder="1" applyAlignment="1" applyProtection="1">
      <alignment horizontal="right"/>
      <protection hidden="1"/>
    </xf>
    <xf numFmtId="0" fontId="39" fillId="0" borderId="5" xfId="0" applyFont="1" applyFill="1" applyBorder="1" applyAlignment="1" applyProtection="1">
      <alignment horizontal="center"/>
      <protection hidden="1"/>
    </xf>
    <xf numFmtId="168" fontId="22" fillId="0" borderId="24" xfId="2" applyNumberFormat="1" applyFont="1" applyBorder="1" applyAlignment="1" applyProtection="1">
      <alignment horizontal="right"/>
      <protection hidden="1"/>
    </xf>
    <xf numFmtId="168" fontId="22" fillId="0" borderId="25" xfId="2" applyNumberFormat="1" applyFont="1" applyBorder="1" applyAlignment="1" applyProtection="1">
      <alignment horizontal="right"/>
      <protection hidden="1"/>
    </xf>
    <xf numFmtId="168" fontId="46" fillId="0" borderId="24" xfId="2" applyNumberFormat="1" applyFont="1" applyBorder="1" applyAlignment="1" applyProtection="1">
      <alignment horizontal="right"/>
      <protection hidden="1"/>
    </xf>
    <xf numFmtId="168" fontId="46" fillId="0" borderId="25" xfId="2" applyNumberFormat="1" applyFont="1" applyBorder="1" applyAlignment="1" applyProtection="1">
      <alignment horizontal="right"/>
      <protection hidden="1"/>
    </xf>
    <xf numFmtId="1" fontId="24" fillId="2" borderId="16" xfId="0" applyNumberFormat="1" applyFont="1" applyFill="1" applyBorder="1" applyAlignment="1" applyProtection="1">
      <alignment horizontal="center" vertical="center"/>
      <protection locked="0"/>
    </xf>
    <xf numFmtId="1" fontId="24" fillId="2" borderId="12" xfId="0" applyNumberFormat="1" applyFont="1" applyFill="1" applyBorder="1" applyAlignment="1" applyProtection="1">
      <alignment horizontal="center" vertical="center"/>
      <protection locked="0"/>
    </xf>
    <xf numFmtId="1" fontId="24" fillId="2" borderId="21" xfId="0" applyNumberFormat="1" applyFont="1" applyFill="1" applyBorder="1" applyAlignment="1" applyProtection="1">
      <alignment horizontal="center" vertical="center"/>
      <protection locked="0"/>
    </xf>
    <xf numFmtId="165" fontId="22" fillId="6" borderId="22" xfId="1" applyNumberFormat="1" applyFont="1" applyFill="1" applyBorder="1" applyAlignment="1" applyProtection="1">
      <alignment horizontal="right"/>
      <protection hidden="1"/>
    </xf>
    <xf numFmtId="1" fontId="46" fillId="5" borderId="47" xfId="0" applyNumberFormat="1" applyFont="1" applyFill="1" applyBorder="1" applyAlignment="1" applyProtection="1">
      <alignment horizontal="right"/>
      <protection hidden="1"/>
    </xf>
    <xf numFmtId="165" fontId="46" fillId="5" borderId="64" xfId="1" applyNumberFormat="1" applyFont="1" applyFill="1" applyBorder="1" applyAlignment="1" applyProtection="1">
      <alignment horizontal="right"/>
      <protection hidden="1"/>
    </xf>
    <xf numFmtId="165" fontId="27" fillId="5" borderId="64" xfId="0" applyNumberFormat="1" applyFont="1" applyFill="1" applyBorder="1" applyAlignment="1" applyProtection="1">
      <alignment horizontal="right"/>
      <protection hidden="1"/>
    </xf>
    <xf numFmtId="168" fontId="46" fillId="6" borderId="44" xfId="0" applyNumberFormat="1" applyFont="1" applyFill="1" applyBorder="1" applyAlignment="1" applyProtection="1">
      <alignment horizontal="center"/>
      <protection hidden="1"/>
    </xf>
    <xf numFmtId="168" fontId="46" fillId="6" borderId="45" xfId="0" applyNumberFormat="1" applyFont="1" applyFill="1" applyBorder="1" applyAlignment="1" applyProtection="1">
      <alignment horizontal="center"/>
      <protection hidden="1"/>
    </xf>
    <xf numFmtId="168" fontId="46" fillId="6" borderId="35" xfId="0" applyNumberFormat="1" applyFont="1" applyFill="1" applyBorder="1" applyAlignment="1" applyProtection="1">
      <alignment horizontal="center"/>
      <protection hidden="1"/>
    </xf>
    <xf numFmtId="9" fontId="9" fillId="16" borderId="41" xfId="0" applyNumberFormat="1" applyFont="1" applyFill="1" applyBorder="1" applyAlignment="1" applyProtection="1">
      <alignment horizontal="right"/>
      <protection hidden="1"/>
    </xf>
    <xf numFmtId="165" fontId="71" fillId="5" borderId="54" xfId="0" applyNumberFormat="1" applyFont="1" applyFill="1" applyBorder="1" applyProtection="1">
      <protection hidden="1"/>
    </xf>
    <xf numFmtId="0" fontId="71" fillId="5" borderId="42" xfId="0" applyFont="1" applyFill="1" applyBorder="1" applyProtection="1">
      <protection hidden="1"/>
    </xf>
    <xf numFmtId="0" fontId="71" fillId="5" borderId="0" xfId="0" applyFont="1" applyFill="1" applyBorder="1" applyProtection="1">
      <protection hidden="1"/>
    </xf>
    <xf numFmtId="0" fontId="10" fillId="5" borderId="0" xfId="0" applyFont="1" applyFill="1" applyBorder="1" applyProtection="1">
      <protection hidden="1"/>
    </xf>
    <xf numFmtId="0" fontId="73" fillId="5" borderId="29" xfId="0" applyFont="1" applyFill="1" applyBorder="1" applyProtection="1">
      <protection hidden="1"/>
    </xf>
    <xf numFmtId="168" fontId="41" fillId="0" borderId="44" xfId="2" applyNumberFormat="1" applyFont="1" applyFill="1" applyBorder="1" applyAlignment="1" applyProtection="1">
      <alignment horizontal="center" wrapText="1"/>
    </xf>
    <xf numFmtId="168" fontId="41" fillId="0" borderId="45" xfId="2" applyNumberFormat="1" applyFont="1" applyFill="1" applyBorder="1" applyAlignment="1" applyProtection="1">
      <alignment horizontal="center" wrapText="1"/>
    </xf>
    <xf numFmtId="1" fontId="41" fillId="7" borderId="44" xfId="0" applyNumberFormat="1" applyFont="1" applyFill="1" applyBorder="1" applyAlignment="1" applyProtection="1">
      <alignment horizontal="center"/>
    </xf>
    <xf numFmtId="7" fontId="41" fillId="7" borderId="44" xfId="0" applyNumberFormat="1" applyFont="1" applyFill="1" applyBorder="1" applyAlignment="1" applyProtection="1">
      <alignment horizontal="right" wrapText="1"/>
    </xf>
    <xf numFmtId="1" fontId="41" fillId="7" borderId="45" xfId="0" applyNumberFormat="1" applyFont="1" applyFill="1" applyBorder="1" applyAlignment="1" applyProtection="1">
      <alignment horizontal="center"/>
    </xf>
    <xf numFmtId="7" fontId="41" fillId="7" borderId="45" xfId="0" applyNumberFormat="1" applyFont="1" applyFill="1" applyBorder="1" applyAlignment="1" applyProtection="1">
      <alignment horizontal="right" wrapText="1"/>
    </xf>
    <xf numFmtId="0" fontId="13" fillId="0" borderId="1" xfId="0" applyFont="1" applyBorder="1" applyProtection="1"/>
    <xf numFmtId="0" fontId="13" fillId="0" borderId="2" xfId="0" applyFont="1" applyBorder="1" applyAlignment="1" applyProtection="1">
      <alignment horizontal="center"/>
    </xf>
    <xf numFmtId="0" fontId="25" fillId="0" borderId="2" xfId="0" applyFont="1" applyBorder="1" applyAlignment="1" applyProtection="1">
      <alignment horizontal="right"/>
    </xf>
    <xf numFmtId="0" fontId="25" fillId="0" borderId="2" xfId="0" applyFont="1" applyBorder="1" applyProtection="1"/>
    <xf numFmtId="0" fontId="13" fillId="0" borderId="2" xfId="0" applyFont="1" applyBorder="1" applyProtection="1"/>
    <xf numFmtId="8" fontId="25" fillId="0" borderId="3" xfId="1" applyNumberFormat="1" applyFont="1" applyBorder="1" applyAlignment="1" applyProtection="1">
      <alignment horizontal="right"/>
    </xf>
    <xf numFmtId="0" fontId="13" fillId="0" borderId="4" xfId="0" applyFont="1" applyBorder="1" applyProtection="1"/>
    <xf numFmtId="0" fontId="25" fillId="0" borderId="5" xfId="0" applyFont="1" applyBorder="1" applyAlignment="1" applyProtection="1"/>
    <xf numFmtId="0" fontId="13" fillId="0" borderId="6" xfId="0" applyFont="1" applyBorder="1" applyProtection="1"/>
    <xf numFmtId="0" fontId="13" fillId="0" borderId="7" xfId="0" applyFont="1" applyBorder="1" applyAlignment="1" applyProtection="1">
      <alignment horizontal="center"/>
    </xf>
    <xf numFmtId="0" fontId="25" fillId="0" borderId="7" xfId="0" applyFont="1" applyBorder="1" applyAlignment="1" applyProtection="1">
      <alignment horizontal="right"/>
    </xf>
    <xf numFmtId="0" fontId="13" fillId="0" borderId="7" xfId="0" applyFont="1" applyBorder="1" applyProtection="1"/>
    <xf numFmtId="0" fontId="25" fillId="0" borderId="7" xfId="0" applyFont="1" applyBorder="1" applyAlignment="1" applyProtection="1">
      <alignment horizontal="right" indent="1"/>
    </xf>
    <xf numFmtId="0" fontId="12" fillId="0" borderId="8" xfId="0" applyFont="1" applyBorder="1" applyAlignment="1" applyProtection="1"/>
    <xf numFmtId="8" fontId="41" fillId="0" borderId="30" xfId="0" applyNumberFormat="1" applyFont="1" applyFill="1" applyBorder="1" applyAlignment="1" applyProtection="1">
      <alignment horizontal="right" wrapText="1"/>
    </xf>
    <xf numFmtId="165" fontId="71" fillId="5" borderId="0" xfId="0" applyNumberFormat="1" applyFont="1" applyFill="1" applyBorder="1" applyProtection="1">
      <protection hidden="1"/>
    </xf>
    <xf numFmtId="0" fontId="78" fillId="2" borderId="14" xfId="0" applyFont="1" applyFill="1" applyBorder="1" applyAlignment="1" applyProtection="1">
      <alignment horizontal="left"/>
      <protection locked="0" hidden="1"/>
    </xf>
    <xf numFmtId="0" fontId="78" fillId="2" borderId="16" xfId="0" applyFont="1" applyFill="1" applyBorder="1" applyAlignment="1" applyProtection="1">
      <alignment horizontal="left"/>
      <protection locked="0" hidden="1"/>
    </xf>
    <xf numFmtId="0" fontId="78" fillId="2" borderId="9" xfId="0" applyFont="1" applyFill="1" applyBorder="1" applyAlignment="1" applyProtection="1">
      <alignment horizontal="left"/>
      <protection locked="0" hidden="1"/>
    </xf>
    <xf numFmtId="0" fontId="41" fillId="13" borderId="16" xfId="0" applyFont="1" applyFill="1" applyBorder="1" applyProtection="1">
      <protection hidden="1"/>
    </xf>
    <xf numFmtId="9" fontId="41" fillId="13" borderId="21" xfId="0" applyNumberFormat="1" applyFont="1" applyFill="1" applyBorder="1" applyProtection="1">
      <protection hidden="1"/>
    </xf>
    <xf numFmtId="0" fontId="41" fillId="13" borderId="9" xfId="0" applyFont="1" applyFill="1" applyBorder="1" applyProtection="1">
      <protection hidden="1"/>
    </xf>
    <xf numFmtId="9" fontId="41" fillId="13" borderId="11" xfId="0" applyNumberFormat="1" applyFont="1" applyFill="1" applyBorder="1" applyProtection="1">
      <protection hidden="1"/>
    </xf>
    <xf numFmtId="168" fontId="37" fillId="0" borderId="45" xfId="2" applyNumberFormat="1" applyFont="1" applyFill="1" applyBorder="1" applyAlignment="1" applyProtection="1">
      <alignment horizontal="center" wrapText="1"/>
    </xf>
    <xf numFmtId="0" fontId="46" fillId="0" borderId="0" xfId="0" applyFont="1" applyFill="1" applyBorder="1" applyAlignment="1" applyProtection="1">
      <alignment horizontal="right" wrapText="1"/>
    </xf>
    <xf numFmtId="44" fontId="37" fillId="0" borderId="0" xfId="1" applyFont="1" applyFill="1" applyBorder="1" applyAlignment="1" applyProtection="1">
      <alignment horizontal="right" wrapText="1"/>
    </xf>
    <xf numFmtId="0" fontId="37" fillId="0" borderId="0" xfId="0" applyFont="1" applyBorder="1" applyAlignment="1" applyProtection="1">
      <alignment horizontal="right"/>
    </xf>
    <xf numFmtId="168" fontId="37" fillId="0" borderId="14" xfId="0" applyNumberFormat="1" applyFont="1" applyFill="1" applyBorder="1" applyAlignment="1" applyProtection="1">
      <alignment horizontal="center"/>
    </xf>
    <xf numFmtId="168" fontId="37" fillId="0" borderId="16" xfId="2" applyNumberFormat="1" applyFont="1" applyFill="1" applyBorder="1" applyAlignment="1" applyProtection="1">
      <alignment horizontal="center"/>
    </xf>
    <xf numFmtId="8" fontId="37" fillId="7" borderId="13" xfId="0" applyNumberFormat="1" applyFont="1" applyFill="1" applyBorder="1" applyAlignment="1" applyProtection="1">
      <alignment horizontal="center" vertical="center"/>
    </xf>
    <xf numFmtId="1" fontId="37" fillId="7" borderId="28" xfId="0" applyNumberFormat="1" applyFont="1" applyFill="1" applyBorder="1" applyAlignment="1" applyProtection="1">
      <alignment horizontal="center" vertical="center"/>
    </xf>
    <xf numFmtId="1" fontId="37" fillId="7" borderId="13" xfId="0" applyNumberFormat="1" applyFont="1" applyFill="1" applyBorder="1" applyAlignment="1" applyProtection="1">
      <alignment horizontal="center" vertical="center"/>
    </xf>
    <xf numFmtId="1" fontId="37" fillId="7" borderId="30" xfId="0" applyNumberFormat="1" applyFont="1" applyFill="1" applyBorder="1" applyAlignment="1" applyProtection="1">
      <alignment horizontal="center" vertical="center"/>
    </xf>
    <xf numFmtId="0" fontId="37" fillId="9" borderId="5" xfId="0" applyNumberFormat="1" applyFont="1" applyFill="1" applyBorder="1" applyAlignment="1" applyProtection="1">
      <alignment horizontal="center" vertical="center"/>
    </xf>
    <xf numFmtId="0" fontId="37" fillId="16" borderId="33" xfId="0" applyFont="1" applyFill="1" applyBorder="1" applyAlignment="1" applyProtection="1">
      <alignment horizontal="center" vertical="center"/>
    </xf>
    <xf numFmtId="0" fontId="51" fillId="3" borderId="65" xfId="0" applyFont="1" applyFill="1" applyBorder="1" applyAlignment="1" applyProtection="1">
      <alignment horizontal="center" vertical="center"/>
    </xf>
    <xf numFmtId="0" fontId="51" fillId="3" borderId="65" xfId="0" applyFont="1" applyFill="1" applyBorder="1" applyAlignment="1" applyProtection="1">
      <alignment horizontal="center" vertical="center" wrapText="1"/>
    </xf>
    <xf numFmtId="166" fontId="51" fillId="3" borderId="65" xfId="0" quotePrefix="1" applyNumberFormat="1" applyFont="1" applyFill="1" applyBorder="1" applyAlignment="1" applyProtection="1">
      <alignment horizontal="center" vertical="center"/>
    </xf>
    <xf numFmtId="0" fontId="51" fillId="3" borderId="65" xfId="0" applyFont="1" applyFill="1" applyBorder="1" applyAlignment="1" applyProtection="1">
      <alignment horizontal="center" vertical="center" textRotation="180" wrapText="1"/>
    </xf>
    <xf numFmtId="0" fontId="51" fillId="3" borderId="66" xfId="0" applyFont="1" applyFill="1" applyBorder="1" applyAlignment="1" applyProtection="1">
      <alignment horizontal="center" vertical="center"/>
    </xf>
    <xf numFmtId="165" fontId="51" fillId="3" borderId="33" xfId="0" applyNumberFormat="1" applyFont="1" applyFill="1" applyBorder="1" applyAlignment="1" applyProtection="1">
      <alignment horizontal="center" vertical="center" wrapText="1"/>
    </xf>
    <xf numFmtId="165" fontId="51" fillId="3" borderId="65" xfId="0" applyNumberFormat="1" applyFont="1" applyFill="1" applyBorder="1" applyAlignment="1" applyProtection="1">
      <alignment horizontal="center" vertical="center" wrapText="1"/>
    </xf>
    <xf numFmtId="49" fontId="51" fillId="3" borderId="65" xfId="0" applyNumberFormat="1" applyFont="1" applyFill="1" applyBorder="1" applyAlignment="1" applyProtection="1">
      <alignment horizontal="center" vertical="center" wrapText="1"/>
    </xf>
    <xf numFmtId="165" fontId="51" fillId="3" borderId="67" xfId="0" applyNumberFormat="1" applyFont="1" applyFill="1" applyBorder="1" applyAlignment="1" applyProtection="1">
      <alignment horizontal="center" vertical="center" wrapText="1"/>
    </xf>
    <xf numFmtId="166" fontId="51" fillId="3" borderId="68" xfId="0" applyNumberFormat="1" applyFont="1" applyFill="1" applyBorder="1" applyAlignment="1" applyProtection="1">
      <alignment horizontal="center" vertical="center" wrapText="1"/>
    </xf>
    <xf numFmtId="168" fontId="37" fillId="0" borderId="35" xfId="2" applyNumberFormat="1" applyFont="1" applyFill="1" applyBorder="1" applyAlignment="1" applyProtection="1">
      <alignment horizontal="center" wrapText="1"/>
    </xf>
    <xf numFmtId="0" fontId="79" fillId="3" borderId="20" xfId="0" applyFont="1" applyFill="1" applyBorder="1" applyAlignment="1" applyProtection="1">
      <alignment horizontal="center" vertical="center"/>
    </xf>
    <xf numFmtId="0" fontId="46" fillId="0" borderId="12" xfId="0" applyFont="1" applyBorder="1" applyAlignment="1" applyProtection="1">
      <alignment horizontal="center"/>
      <protection hidden="1"/>
    </xf>
    <xf numFmtId="0" fontId="46" fillId="0" borderId="12" xfId="0" quotePrefix="1" applyFont="1" applyBorder="1" applyAlignment="1" applyProtection="1">
      <alignment horizontal="center"/>
      <protection hidden="1"/>
    </xf>
    <xf numFmtId="0" fontId="47" fillId="0" borderId="14" xfId="0" applyFont="1" applyBorder="1" applyAlignment="1" applyProtection="1">
      <alignment horizontal="left"/>
      <protection hidden="1"/>
    </xf>
    <xf numFmtId="0" fontId="46" fillId="0" borderId="15" xfId="0" applyFont="1" applyBorder="1" applyAlignment="1" applyProtection="1">
      <alignment horizontal="center"/>
      <protection hidden="1"/>
    </xf>
    <xf numFmtId="0" fontId="46" fillId="0" borderId="15" xfId="0" quotePrefix="1" applyFont="1" applyBorder="1" applyAlignment="1" applyProtection="1">
      <alignment horizontal="center"/>
      <protection hidden="1"/>
    </xf>
    <xf numFmtId="0" fontId="46" fillId="0" borderId="20" xfId="0" applyFont="1" applyBorder="1" applyAlignment="1" applyProtection="1">
      <alignment horizontal="center"/>
      <protection hidden="1"/>
    </xf>
    <xf numFmtId="0" fontId="47" fillId="0" borderId="16" xfId="0" applyFont="1" applyBorder="1" applyAlignment="1" applyProtection="1">
      <alignment horizontal="left"/>
      <protection hidden="1"/>
    </xf>
    <xf numFmtId="0" fontId="46" fillId="0" borderId="21" xfId="0" applyFont="1" applyBorder="1" applyAlignment="1" applyProtection="1">
      <alignment horizontal="center"/>
      <protection hidden="1"/>
    </xf>
    <xf numFmtId="0" fontId="47" fillId="0" borderId="9" xfId="0" applyFont="1" applyBorder="1" applyAlignment="1" applyProtection="1">
      <alignment horizontal="left"/>
      <protection hidden="1"/>
    </xf>
    <xf numFmtId="0" fontId="47" fillId="6" borderId="14" xfId="0" applyFont="1" applyFill="1" applyBorder="1" applyProtection="1">
      <protection hidden="1"/>
    </xf>
    <xf numFmtId="0" fontId="9" fillId="0" borderId="12" xfId="0" applyFont="1" applyBorder="1" applyProtection="1">
      <protection hidden="1"/>
    </xf>
    <xf numFmtId="0" fontId="22" fillId="0" borderId="12" xfId="0" applyFont="1" applyBorder="1" applyAlignment="1" applyProtection="1">
      <alignment horizontal="right"/>
      <protection hidden="1"/>
    </xf>
    <xf numFmtId="0" fontId="22" fillId="0" borderId="12" xfId="0" quotePrefix="1" applyFont="1" applyBorder="1" applyAlignment="1" applyProtection="1">
      <alignment horizontal="right"/>
      <protection hidden="1"/>
    </xf>
    <xf numFmtId="0" fontId="9" fillId="0" borderId="16" xfId="0" applyFont="1" applyBorder="1" applyAlignment="1" applyProtection="1">
      <alignment horizontal="left"/>
      <protection hidden="1"/>
    </xf>
    <xf numFmtId="0" fontId="22" fillId="0" borderId="21" xfId="0" applyFont="1" applyBorder="1" applyAlignment="1" applyProtection="1">
      <alignment horizontal="right"/>
      <protection hidden="1"/>
    </xf>
    <xf numFmtId="0" fontId="10"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xf>
    <xf numFmtId="0" fontId="10" fillId="3" borderId="15" xfId="0" applyFont="1" applyFill="1" applyBorder="1" applyAlignment="1" applyProtection="1">
      <alignment horizontal="center" vertical="center" wrapText="1"/>
    </xf>
    <xf numFmtId="165" fontId="27" fillId="12" borderId="12" xfId="0" applyNumberFormat="1" applyFont="1" applyFill="1" applyBorder="1" applyAlignment="1" applyProtection="1">
      <alignment horizontal="right"/>
      <protection hidden="1"/>
    </xf>
    <xf numFmtId="165" fontId="27" fillId="12" borderId="21" xfId="0" applyNumberFormat="1" applyFont="1" applyFill="1" applyBorder="1" applyAlignment="1" applyProtection="1">
      <alignment horizontal="right"/>
      <protection hidden="1"/>
    </xf>
    <xf numFmtId="0" fontId="37" fillId="5" borderId="14" xfId="0" applyFont="1" applyFill="1" applyBorder="1" applyAlignment="1" applyProtection="1">
      <alignment horizontal="right"/>
      <protection hidden="1"/>
    </xf>
    <xf numFmtId="0" fontId="37" fillId="5" borderId="16" xfId="0" applyFont="1" applyFill="1" applyBorder="1" applyAlignment="1" applyProtection="1">
      <alignment horizontal="right"/>
      <protection hidden="1"/>
    </xf>
    <xf numFmtId="0" fontId="41" fillId="5" borderId="16" xfId="0" applyFont="1" applyFill="1" applyBorder="1" applyAlignment="1" applyProtection="1">
      <alignment horizontal="right"/>
      <protection hidden="1"/>
    </xf>
    <xf numFmtId="0" fontId="37" fillId="12" borderId="16" xfId="0" applyFont="1" applyFill="1" applyBorder="1" applyAlignment="1" applyProtection="1">
      <alignment horizontal="right"/>
      <protection hidden="1"/>
    </xf>
    <xf numFmtId="169" fontId="46" fillId="12" borderId="12" xfId="2" applyNumberFormat="1" applyFont="1" applyFill="1" applyBorder="1" applyAlignment="1" applyProtection="1">
      <alignment horizontal="right"/>
      <protection hidden="1"/>
    </xf>
    <xf numFmtId="169" fontId="46" fillId="12" borderId="21" xfId="2" applyNumberFormat="1" applyFont="1" applyFill="1" applyBorder="1" applyAlignment="1" applyProtection="1">
      <alignment horizontal="right"/>
      <protection hidden="1"/>
    </xf>
    <xf numFmtId="0" fontId="43" fillId="12" borderId="16" xfId="0" applyFont="1" applyFill="1" applyBorder="1" applyAlignment="1" applyProtection="1">
      <alignment horizontal="right"/>
      <protection hidden="1"/>
    </xf>
    <xf numFmtId="0" fontId="43" fillId="12" borderId="9" xfId="0" applyFont="1" applyFill="1" applyBorder="1" applyAlignment="1" applyProtection="1">
      <alignment horizontal="right"/>
      <protection hidden="1"/>
    </xf>
    <xf numFmtId="165" fontId="46" fillId="12" borderId="10" xfId="0" applyNumberFormat="1" applyFont="1" applyFill="1" applyBorder="1" applyAlignment="1" applyProtection="1">
      <alignment horizontal="right"/>
      <protection hidden="1"/>
    </xf>
    <xf numFmtId="165" fontId="46" fillId="12" borderId="11" xfId="0" applyNumberFormat="1" applyFont="1" applyFill="1" applyBorder="1" applyAlignment="1" applyProtection="1">
      <alignment horizontal="right"/>
      <protection hidden="1"/>
    </xf>
    <xf numFmtId="10" fontId="63" fillId="11" borderId="69" xfId="2" applyNumberFormat="1" applyFont="1" applyFill="1" applyBorder="1" applyAlignment="1" applyProtection="1">
      <alignment horizontal="center" vertical="center" wrapText="1"/>
    </xf>
    <xf numFmtId="10" fontId="63" fillId="11" borderId="70" xfId="2" applyNumberFormat="1" applyFont="1" applyFill="1" applyBorder="1" applyAlignment="1" applyProtection="1">
      <alignment horizontal="center" vertical="center" wrapText="1"/>
    </xf>
    <xf numFmtId="10" fontId="63" fillId="11" borderId="71" xfId="2" applyNumberFormat="1" applyFont="1" applyFill="1" applyBorder="1" applyAlignment="1" applyProtection="1">
      <alignment horizontal="center" vertical="center" wrapText="1"/>
    </xf>
    <xf numFmtId="0" fontId="52" fillId="11" borderId="12" xfId="0" applyFont="1" applyFill="1" applyBorder="1" applyAlignment="1" applyProtection="1">
      <alignment horizontal="center" vertical="center"/>
    </xf>
    <xf numFmtId="0" fontId="46" fillId="11" borderId="12" xfId="0" applyFont="1" applyFill="1" applyBorder="1" applyAlignment="1" applyProtection="1">
      <alignment horizontal="center" vertical="center"/>
    </xf>
    <xf numFmtId="0" fontId="37" fillId="11" borderId="12" xfId="0" applyFont="1" applyFill="1" applyBorder="1" applyAlignment="1" applyProtection="1">
      <alignment horizontal="center" vertical="center"/>
    </xf>
    <xf numFmtId="0" fontId="53" fillId="11" borderId="12" xfId="0" applyFont="1" applyFill="1" applyBorder="1" applyAlignment="1" applyProtection="1">
      <alignment horizontal="center" vertical="center"/>
    </xf>
    <xf numFmtId="0" fontId="51" fillId="9" borderId="0" xfId="0" applyFont="1" applyFill="1" applyProtection="1"/>
    <xf numFmtId="0" fontId="48" fillId="10" borderId="0" xfId="0" applyFont="1" applyFill="1" applyProtection="1"/>
    <xf numFmtId="0" fontId="48" fillId="0" borderId="0" xfId="0" applyFont="1" applyFill="1" applyProtection="1"/>
    <xf numFmtId="1" fontId="37" fillId="7" borderId="44" xfId="0" applyNumberFormat="1" applyFont="1" applyFill="1" applyBorder="1" applyAlignment="1" applyProtection="1">
      <alignment horizontal="center"/>
    </xf>
    <xf numFmtId="172" fontId="37" fillId="7" borderId="44" xfId="0" applyNumberFormat="1" applyFont="1" applyFill="1" applyBorder="1" applyAlignment="1" applyProtection="1">
      <alignment horizontal="center"/>
    </xf>
    <xf numFmtId="168" fontId="37" fillId="7" borderId="44" xfId="0" applyNumberFormat="1" applyFont="1" applyFill="1" applyBorder="1" applyAlignment="1" applyProtection="1">
      <alignment horizontal="center"/>
    </xf>
    <xf numFmtId="168" fontId="37" fillId="0" borderId="28" xfId="0" applyNumberFormat="1" applyFont="1" applyFill="1" applyBorder="1" applyAlignment="1" applyProtection="1">
      <alignment horizontal="center"/>
    </xf>
    <xf numFmtId="168" fontId="37" fillId="0" borderId="16" xfId="0" applyNumberFormat="1" applyFont="1" applyFill="1" applyBorder="1" applyAlignment="1" applyProtection="1">
      <alignment horizontal="center"/>
    </xf>
    <xf numFmtId="167" fontId="37" fillId="0" borderId="35" xfId="2" applyNumberFormat="1" applyFont="1" applyFill="1" applyBorder="1" applyAlignment="1" applyProtection="1">
      <alignment horizontal="center" wrapText="1"/>
    </xf>
    <xf numFmtId="169" fontId="37" fillId="0" borderId="44" xfId="0" applyNumberFormat="1" applyFont="1" applyFill="1" applyBorder="1" applyAlignment="1" applyProtection="1">
      <alignment horizontal="center"/>
    </xf>
    <xf numFmtId="1" fontId="24" fillId="0" borderId="0" xfId="0" applyNumberFormat="1" applyFont="1" applyFill="1" applyBorder="1" applyAlignment="1" applyProtection="1">
      <alignment horizontal="center" vertical="center"/>
    </xf>
    <xf numFmtId="164" fontId="2" fillId="0" borderId="0" xfId="0" applyNumberFormat="1" applyFont="1" applyProtection="1">
      <protection hidden="1"/>
    </xf>
    <xf numFmtId="0" fontId="9" fillId="0" borderId="0" xfId="0" applyFont="1" applyFill="1" applyProtection="1">
      <protection hidden="1"/>
    </xf>
    <xf numFmtId="0" fontId="79" fillId="0" borderId="0" xfId="0" applyFont="1" applyFill="1" applyBorder="1" applyAlignment="1" applyProtection="1">
      <alignment horizontal="center" vertical="center"/>
    </xf>
    <xf numFmtId="9" fontId="9" fillId="0" borderId="0" xfId="0" applyNumberFormat="1" applyFont="1" applyFill="1" applyBorder="1" applyAlignment="1" applyProtection="1">
      <alignment horizontal="right"/>
      <protection hidden="1"/>
    </xf>
    <xf numFmtId="168" fontId="46" fillId="0" borderId="0" xfId="0" applyNumberFormat="1" applyFont="1" applyFill="1" applyBorder="1" applyAlignment="1" applyProtection="1">
      <alignment horizontal="center"/>
      <protection hidden="1"/>
    </xf>
    <xf numFmtId="9" fontId="75" fillId="0" borderId="0" xfId="0" applyNumberFormat="1" applyFont="1" applyFill="1" applyBorder="1" applyAlignment="1" applyProtection="1">
      <alignment horizontal="center" wrapText="1"/>
      <protection hidden="1"/>
    </xf>
    <xf numFmtId="0" fontId="37" fillId="0" borderId="0" xfId="0" applyFont="1" applyFill="1" applyBorder="1" applyProtection="1">
      <protection hidden="1"/>
    </xf>
    <xf numFmtId="0" fontId="74" fillId="5" borderId="0" xfId="0" applyFont="1" applyFill="1" applyBorder="1" applyAlignment="1" applyProtection="1">
      <alignment horizontal="center"/>
      <protection hidden="1"/>
    </xf>
    <xf numFmtId="0" fontId="37" fillId="5" borderId="0" xfId="0" applyFont="1" applyFill="1" applyBorder="1" applyAlignment="1" applyProtection="1">
      <alignment horizontal="center"/>
      <protection hidden="1"/>
    </xf>
    <xf numFmtId="0" fontId="37" fillId="5" borderId="52" xfId="0" applyFont="1" applyFill="1" applyBorder="1" applyAlignment="1" applyProtection="1">
      <alignment horizontal="center"/>
      <protection hidden="1"/>
    </xf>
    <xf numFmtId="1" fontId="37" fillId="5" borderId="0" xfId="0" applyNumberFormat="1" applyFont="1" applyFill="1" applyBorder="1" applyAlignment="1" applyProtection="1">
      <alignment horizontal="center"/>
      <protection hidden="1"/>
    </xf>
    <xf numFmtId="1" fontId="37" fillId="5" borderId="72" xfId="0" applyNumberFormat="1" applyFont="1" applyFill="1" applyBorder="1" applyAlignment="1" applyProtection="1">
      <alignment horizontal="center"/>
      <protection hidden="1"/>
    </xf>
    <xf numFmtId="1" fontId="37" fillId="5" borderId="56" xfId="0" applyNumberFormat="1" applyFont="1" applyFill="1" applyBorder="1" applyAlignment="1" applyProtection="1">
      <alignment horizontal="center"/>
      <protection hidden="1"/>
    </xf>
    <xf numFmtId="0" fontId="37" fillId="5" borderId="56" xfId="0" applyFont="1" applyFill="1" applyBorder="1" applyAlignment="1" applyProtection="1">
      <alignment horizontal="center"/>
      <protection hidden="1"/>
    </xf>
    <xf numFmtId="165" fontId="71" fillId="5" borderId="54" xfId="0" applyNumberFormat="1" applyFont="1" applyFill="1" applyBorder="1" applyAlignment="1" applyProtection="1">
      <alignment horizontal="center"/>
      <protection hidden="1"/>
    </xf>
    <xf numFmtId="165" fontId="71" fillId="5" borderId="73" xfId="0" applyNumberFormat="1" applyFont="1" applyFill="1" applyBorder="1" applyAlignment="1" applyProtection="1">
      <alignment horizontal="center"/>
      <protection hidden="1"/>
    </xf>
    <xf numFmtId="0" fontId="71" fillId="5" borderId="0" xfId="0" applyFont="1" applyFill="1" applyBorder="1" applyAlignment="1" applyProtection="1">
      <alignment horizontal="center"/>
      <protection hidden="1"/>
    </xf>
    <xf numFmtId="0" fontId="71" fillId="5" borderId="31" xfId="0" applyFont="1" applyFill="1" applyBorder="1" applyAlignment="1" applyProtection="1">
      <alignment horizontal="center"/>
      <protection hidden="1"/>
    </xf>
    <xf numFmtId="165" fontId="71" fillId="5" borderId="42" xfId="0" applyNumberFormat="1" applyFont="1" applyFill="1" applyBorder="1" applyAlignment="1" applyProtection="1">
      <alignment horizontal="center"/>
      <protection hidden="1"/>
    </xf>
    <xf numFmtId="0" fontId="11" fillId="3" borderId="35" xfId="0" applyFont="1" applyFill="1" applyBorder="1" applyAlignment="1" applyProtection="1">
      <alignment horizontal="center" vertical="center" wrapText="1"/>
    </xf>
    <xf numFmtId="1" fontId="24" fillId="2" borderId="44" xfId="0" applyNumberFormat="1" applyFont="1" applyFill="1" applyBorder="1" applyAlignment="1" applyProtection="1">
      <alignment horizontal="center" vertical="center"/>
      <protection locked="0"/>
    </xf>
    <xf numFmtId="1" fontId="24" fillId="2" borderId="45" xfId="0" applyNumberFormat="1" applyFont="1" applyFill="1" applyBorder="1" applyAlignment="1" applyProtection="1">
      <alignment horizontal="center" vertical="center"/>
      <protection locked="0"/>
    </xf>
    <xf numFmtId="0" fontId="0" fillId="0" borderId="0" xfId="0" applyFill="1"/>
    <xf numFmtId="0" fontId="17" fillId="0" borderId="0" xfId="0" applyFont="1" applyFill="1"/>
    <xf numFmtId="0" fontId="23" fillId="0" borderId="0" xfId="0" applyFont="1" applyAlignment="1">
      <alignment horizontal="left" vertical="top" wrapText="1"/>
    </xf>
    <xf numFmtId="0" fontId="23" fillId="5" borderId="0" xfId="0" applyFont="1" applyFill="1" applyAlignment="1">
      <alignment horizontal="left" vertical="top" wrapText="1"/>
    </xf>
    <xf numFmtId="0" fontId="0" fillId="2" borderId="14" xfId="0" applyFont="1" applyFill="1" applyBorder="1" applyAlignment="1" applyProtection="1">
      <alignment horizontal="left"/>
      <protection locked="0" hidden="1"/>
    </xf>
    <xf numFmtId="49" fontId="4" fillId="2" borderId="45" xfId="0" applyNumberFormat="1" applyFont="1" applyFill="1" applyBorder="1" applyAlignment="1" applyProtection="1">
      <alignment horizontal="center"/>
      <protection locked="0" hidden="1"/>
    </xf>
    <xf numFmtId="49" fontId="4" fillId="0" borderId="45" xfId="0" applyNumberFormat="1" applyFont="1" applyFill="1" applyBorder="1" applyAlignment="1" applyProtection="1">
      <alignment horizontal="center"/>
      <protection locked="0" hidden="1"/>
    </xf>
    <xf numFmtId="0" fontId="0" fillId="2" borderId="41" xfId="0" applyFont="1" applyFill="1" applyBorder="1" applyAlignment="1" applyProtection="1">
      <alignment horizontal="left"/>
      <protection locked="0" hidden="1"/>
    </xf>
    <xf numFmtId="0" fontId="45" fillId="0" borderId="17" xfId="0" applyFont="1" applyBorder="1" applyAlignment="1" applyProtection="1">
      <protection locked="0"/>
    </xf>
    <xf numFmtId="0" fontId="41" fillId="0" borderId="17" xfId="0" applyFont="1" applyBorder="1" applyAlignment="1" applyProtection="1">
      <alignment vertical="center"/>
      <protection locked="0"/>
    </xf>
    <xf numFmtId="0" fontId="44" fillId="9" borderId="0" xfId="0" applyFont="1" applyFill="1" applyBorder="1" applyAlignment="1" applyProtection="1">
      <alignment horizontal="right" vertical="center"/>
    </xf>
    <xf numFmtId="8" fontId="37" fillId="9" borderId="18" xfId="0" applyNumberFormat="1" applyFont="1" applyFill="1" applyBorder="1" applyAlignment="1" applyProtection="1">
      <alignment horizontal="center" vertical="center"/>
    </xf>
    <xf numFmtId="0" fontId="37" fillId="9" borderId="19" xfId="0" applyNumberFormat="1" applyFont="1" applyFill="1" applyBorder="1" applyAlignment="1" applyProtection="1">
      <alignment horizontal="center" vertical="center"/>
    </xf>
    <xf numFmtId="7" fontId="41" fillId="0" borderId="74" xfId="1" applyNumberFormat="1" applyFont="1" applyFill="1" applyBorder="1" applyAlignment="1" applyProtection="1">
      <alignment horizontal="center" wrapText="1"/>
    </xf>
    <xf numFmtId="7" fontId="41" fillId="0" borderId="25" xfId="1" applyNumberFormat="1" applyFont="1" applyFill="1" applyBorder="1" applyAlignment="1" applyProtection="1">
      <alignment horizontal="center" wrapText="1"/>
    </xf>
    <xf numFmtId="5" fontId="41" fillId="2" borderId="74" xfId="1" applyNumberFormat="1" applyFont="1" applyFill="1" applyBorder="1" applyAlignment="1" applyProtection="1">
      <alignment horizontal="center" wrapText="1"/>
      <protection locked="0"/>
    </xf>
    <xf numFmtId="5" fontId="41" fillId="2" borderId="25" xfId="1" applyNumberFormat="1" applyFont="1" applyFill="1" applyBorder="1" applyAlignment="1" applyProtection="1">
      <alignment horizontal="center" wrapText="1"/>
      <protection locked="0"/>
    </xf>
    <xf numFmtId="5" fontId="41" fillId="2" borderId="74" xfId="1" applyNumberFormat="1" applyFont="1" applyFill="1" applyBorder="1" applyAlignment="1" applyProtection="1">
      <alignment horizontal="center" vertical="center" wrapText="1"/>
      <protection locked="0"/>
    </xf>
    <xf numFmtId="5" fontId="41" fillId="2" borderId="25" xfId="1" applyNumberFormat="1" applyFont="1" applyFill="1" applyBorder="1" applyAlignment="1" applyProtection="1">
      <alignment horizontal="center" vertical="center" wrapText="1"/>
      <protection locked="0"/>
    </xf>
    <xf numFmtId="5" fontId="41" fillId="2" borderId="76" xfId="1" applyNumberFormat="1" applyFont="1" applyFill="1" applyBorder="1" applyAlignment="1" applyProtection="1">
      <alignment horizontal="center" wrapText="1"/>
      <protection locked="0"/>
    </xf>
    <xf numFmtId="5" fontId="41" fillId="2" borderId="27" xfId="1" applyNumberFormat="1" applyFont="1" applyFill="1" applyBorder="1" applyAlignment="1" applyProtection="1">
      <alignment horizontal="center" wrapText="1"/>
      <protection locked="0"/>
    </xf>
    <xf numFmtId="7" fontId="41" fillId="0" borderId="17" xfId="1" applyNumberFormat="1" applyFont="1" applyFill="1" applyBorder="1" applyAlignment="1" applyProtection="1">
      <alignment horizontal="center" wrapText="1"/>
    </xf>
    <xf numFmtId="7" fontId="41" fillId="0" borderId="19" xfId="1" applyNumberFormat="1" applyFont="1" applyFill="1" applyBorder="1" applyAlignment="1" applyProtection="1">
      <alignment horizontal="center" wrapText="1"/>
    </xf>
    <xf numFmtId="7" fontId="47" fillId="0" borderId="76" xfId="1" applyNumberFormat="1" applyFont="1" applyFill="1" applyBorder="1" applyAlignment="1" applyProtection="1">
      <alignment horizontal="center" vertical="center" wrapText="1"/>
    </xf>
    <xf numFmtId="7" fontId="47" fillId="0" borderId="27" xfId="1" applyNumberFormat="1" applyFont="1" applyFill="1" applyBorder="1" applyAlignment="1" applyProtection="1">
      <alignment horizontal="center" vertical="center" wrapText="1"/>
    </xf>
    <xf numFmtId="7" fontId="41" fillId="0" borderId="76" xfId="1" applyNumberFormat="1" applyFont="1" applyFill="1" applyBorder="1" applyAlignment="1" applyProtection="1">
      <alignment horizontal="center" wrapText="1"/>
    </xf>
    <xf numFmtId="7" fontId="41" fillId="0" borderId="27" xfId="1" applyNumberFormat="1" applyFont="1" applyFill="1" applyBorder="1" applyAlignment="1" applyProtection="1">
      <alignment horizontal="center" wrapText="1"/>
    </xf>
    <xf numFmtId="0" fontId="41" fillId="0" borderId="17" xfId="0" applyFont="1" applyBorder="1" applyAlignment="1" applyProtection="1">
      <alignment horizontal="center" wrapText="1"/>
    </xf>
    <xf numFmtId="0" fontId="41" fillId="0" borderId="19" xfId="0" applyFont="1" applyBorder="1" applyAlignment="1" applyProtection="1">
      <alignment horizontal="center" wrapText="1"/>
    </xf>
    <xf numFmtId="0" fontId="41" fillId="0" borderId="1" xfId="0" applyFont="1" applyBorder="1" applyAlignment="1" applyProtection="1">
      <alignment horizontal="center" wrapText="1"/>
    </xf>
    <xf numFmtId="0" fontId="41" fillId="0" borderId="3" xfId="0" applyFont="1" applyBorder="1" applyAlignment="1" applyProtection="1">
      <alignment horizontal="center" wrapText="1"/>
    </xf>
    <xf numFmtId="5" fontId="41" fillId="2" borderId="75" xfId="1" applyNumberFormat="1" applyFont="1" applyFill="1" applyBorder="1" applyAlignment="1" applyProtection="1">
      <alignment horizontal="center" wrapText="1"/>
      <protection locked="0"/>
    </xf>
    <xf numFmtId="5" fontId="41" fillId="2" borderId="23" xfId="1" applyNumberFormat="1" applyFont="1" applyFill="1" applyBorder="1" applyAlignment="1" applyProtection="1">
      <alignment horizontal="center" wrapText="1"/>
      <protection locked="0"/>
    </xf>
    <xf numFmtId="49" fontId="5" fillId="0" borderId="0" xfId="0" applyNumberFormat="1" applyFont="1" applyAlignment="1" applyProtection="1">
      <alignment horizontal="center"/>
      <protection hidden="1"/>
    </xf>
    <xf numFmtId="0" fontId="5" fillId="0" borderId="0" xfId="0" applyFont="1" applyAlignment="1" applyProtection="1">
      <alignment horizontal="center"/>
      <protection hidden="1"/>
    </xf>
    <xf numFmtId="49" fontId="7" fillId="0" borderId="0" xfId="0" applyNumberFormat="1" applyFont="1" applyAlignment="1" applyProtection="1">
      <alignment horizontal="center"/>
      <protection hidden="1"/>
    </xf>
    <xf numFmtId="0" fontId="7" fillId="0" borderId="0" xfId="0" applyFont="1" applyAlignment="1" applyProtection="1">
      <alignment horizontal="center"/>
      <protection hidden="1"/>
    </xf>
    <xf numFmtId="0" fontId="28" fillId="0" borderId="0" xfId="0" applyFont="1" applyFill="1" applyBorder="1" applyAlignment="1" applyProtection="1">
      <alignment horizontal="right"/>
      <protection hidden="1"/>
    </xf>
    <xf numFmtId="164" fontId="80" fillId="2" borderId="5" xfId="0" applyNumberFormat="1" applyFont="1" applyFill="1" applyBorder="1" applyAlignment="1" applyProtection="1">
      <alignment horizontal="center" vertical="center"/>
      <protection hidden="1"/>
    </xf>
    <xf numFmtId="164" fontId="80" fillId="2" borderId="8" xfId="0" applyNumberFormat="1" applyFont="1" applyFill="1" applyBorder="1" applyAlignment="1" applyProtection="1">
      <alignment horizontal="center" vertical="center"/>
      <protection hidden="1"/>
    </xf>
    <xf numFmtId="0" fontId="45" fillId="0" borderId="20" xfId="0" applyFont="1" applyBorder="1" applyAlignment="1" applyProtection="1">
      <alignment horizontal="center" vertical="center" wrapText="1"/>
      <protection hidden="1"/>
    </xf>
    <xf numFmtId="0" fontId="45" fillId="0" borderId="30" xfId="0" quotePrefix="1" applyFont="1" applyBorder="1" applyAlignment="1" applyProtection="1">
      <alignment horizontal="center" vertical="center" wrapText="1"/>
      <protection hidden="1"/>
    </xf>
    <xf numFmtId="0" fontId="45" fillId="0" borderId="15" xfId="0" applyFont="1" applyFill="1" applyBorder="1" applyAlignment="1" applyProtection="1">
      <alignment horizontal="center" vertical="center" wrapText="1"/>
      <protection hidden="1"/>
    </xf>
    <xf numFmtId="0" fontId="45" fillId="0" borderId="13" xfId="0" applyFont="1" applyFill="1" applyBorder="1" applyAlignment="1" applyProtection="1">
      <alignment horizontal="center" vertical="center" wrapText="1"/>
      <protection hidden="1"/>
    </xf>
    <xf numFmtId="0" fontId="45" fillId="0" borderId="14" xfId="0" applyFont="1" applyFill="1" applyBorder="1" applyAlignment="1" applyProtection="1">
      <alignment horizontal="center" vertical="center" wrapText="1"/>
      <protection hidden="1"/>
    </xf>
    <xf numFmtId="0" fontId="45" fillId="0" borderId="28" xfId="0" quotePrefix="1" applyFont="1" applyFill="1" applyBorder="1" applyAlignment="1" applyProtection="1">
      <alignment horizontal="center" vertical="center" wrapText="1"/>
      <protection hidden="1"/>
    </xf>
    <xf numFmtId="0" fontId="45" fillId="0" borderId="13" xfId="0" quotePrefix="1" applyFont="1" applyFill="1" applyBorder="1" applyAlignment="1" applyProtection="1">
      <alignment horizontal="center" vertical="center" wrapText="1"/>
      <protection hidden="1"/>
    </xf>
    <xf numFmtId="0" fontId="45" fillId="0" borderId="65" xfId="0" applyFont="1" applyFill="1" applyBorder="1" applyAlignment="1" applyProtection="1">
      <alignment horizontal="center" vertical="center" wrapText="1"/>
      <protection hidden="1"/>
    </xf>
    <xf numFmtId="0" fontId="45" fillId="0" borderId="77" xfId="0" applyFont="1" applyFill="1" applyBorder="1" applyAlignment="1" applyProtection="1">
      <alignment horizontal="center" vertical="center" wrapText="1"/>
      <protection hidden="1"/>
    </xf>
    <xf numFmtId="49" fontId="5" fillId="0" borderId="7" xfId="0" applyNumberFormat="1" applyFont="1" applyFill="1" applyBorder="1" applyAlignment="1" applyProtection="1">
      <alignment horizontal="center"/>
      <protection hidden="1"/>
    </xf>
    <xf numFmtId="0" fontId="37" fillId="12" borderId="43" xfId="0" applyFont="1" applyFill="1" applyBorder="1" applyAlignment="1" applyProtection="1">
      <alignment horizontal="center" vertical="center"/>
      <protection hidden="1"/>
    </xf>
    <xf numFmtId="0" fontId="37" fillId="12" borderId="41" xfId="0" applyFont="1" applyFill="1" applyBorder="1" applyAlignment="1" applyProtection="1">
      <alignment horizontal="center" vertical="center"/>
      <protection hidden="1"/>
    </xf>
    <xf numFmtId="0" fontId="37" fillId="12" borderId="46" xfId="0" applyFont="1" applyFill="1" applyBorder="1" applyAlignment="1" applyProtection="1">
      <alignment horizontal="center" vertical="center"/>
      <protection hidden="1"/>
    </xf>
    <xf numFmtId="0" fontId="4" fillId="0" borderId="34" xfId="0" applyFont="1" applyBorder="1" applyAlignment="1" applyProtection="1">
      <alignment horizontal="center" vertical="center" wrapText="1"/>
      <protection hidden="1"/>
    </xf>
    <xf numFmtId="0" fontId="0" fillId="0" borderId="34" xfId="0" applyBorder="1"/>
    <xf numFmtId="0" fontId="4" fillId="0" borderId="77" xfId="0" applyFont="1" applyBorder="1" applyAlignment="1" applyProtection="1">
      <alignment horizontal="center" vertical="center" wrapText="1"/>
      <protection hidden="1"/>
    </xf>
    <xf numFmtId="0" fontId="0" fillId="0" borderId="77" xfId="0" applyBorder="1"/>
    <xf numFmtId="0" fontId="70" fillId="9" borderId="80" xfId="0" applyFont="1" applyFill="1" applyBorder="1" applyAlignment="1" applyProtection="1">
      <alignment horizontal="center" vertical="center" textRotation="90"/>
      <protection hidden="1"/>
    </xf>
    <xf numFmtId="0" fontId="4" fillId="0" borderId="81" xfId="0" applyFont="1" applyBorder="1" applyAlignment="1" applyProtection="1">
      <alignment horizontal="center" vertical="center" wrapText="1"/>
      <protection hidden="1"/>
    </xf>
    <xf numFmtId="0" fontId="0" fillId="0" borderId="81" xfId="0" applyBorder="1"/>
    <xf numFmtId="49" fontId="5" fillId="0" borderId="0" xfId="0" applyNumberFormat="1" applyFont="1"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72" fillId="5" borderId="4" xfId="0" applyFont="1" applyFill="1" applyBorder="1" applyAlignment="1" applyProtection="1">
      <alignment horizontal="center" vertical="center" textRotation="90"/>
      <protection hidden="1"/>
    </xf>
    <xf numFmtId="9" fontId="75" fillId="16" borderId="78" xfId="0" applyNumberFormat="1" applyFont="1" applyFill="1" applyBorder="1" applyAlignment="1" applyProtection="1">
      <alignment horizontal="center" wrapText="1"/>
      <protection hidden="1"/>
    </xf>
    <xf numFmtId="9" fontId="75" fillId="16" borderId="41" xfId="0" applyNumberFormat="1" applyFont="1" applyFill="1" applyBorder="1" applyAlignment="1" applyProtection="1">
      <alignment horizontal="center" wrapText="1"/>
      <protection hidden="1"/>
    </xf>
    <xf numFmtId="9" fontId="75" fillId="16" borderId="79" xfId="0" applyNumberFormat="1" applyFont="1" applyFill="1" applyBorder="1" applyAlignment="1" applyProtection="1">
      <alignment horizontal="center" wrapText="1"/>
      <protection hidden="1"/>
    </xf>
    <xf numFmtId="0" fontId="37" fillId="5" borderId="43" xfId="0" applyFont="1" applyFill="1" applyBorder="1" applyAlignment="1" applyProtection="1">
      <alignment horizontal="center" vertical="center"/>
      <protection hidden="1"/>
    </xf>
    <xf numFmtId="0" fontId="37" fillId="5" borderId="41" xfId="0" applyFont="1" applyFill="1" applyBorder="1" applyAlignment="1" applyProtection="1">
      <alignment horizontal="center" vertical="center"/>
      <protection hidden="1"/>
    </xf>
    <xf numFmtId="0" fontId="37" fillId="5" borderId="46" xfId="0" applyFont="1" applyFill="1" applyBorder="1" applyAlignment="1" applyProtection="1">
      <alignment horizontal="center" vertical="center"/>
      <protection hidden="1"/>
    </xf>
    <xf numFmtId="0" fontId="45" fillId="11" borderId="15" xfId="0" applyFont="1" applyFill="1" applyBorder="1" applyAlignment="1" applyProtection="1">
      <alignment horizontal="center" vertical="center" wrapText="1"/>
      <protection locked="0" hidden="1"/>
    </xf>
    <xf numFmtId="0" fontId="45" fillId="11" borderId="13" xfId="0" applyFont="1" applyFill="1" applyBorder="1" applyAlignment="1" applyProtection="1">
      <alignment horizontal="center" vertical="center" wrapText="1"/>
      <protection locked="0" hidden="1"/>
    </xf>
    <xf numFmtId="0" fontId="45" fillId="11" borderId="14" xfId="0" applyFont="1" applyFill="1" applyBorder="1" applyAlignment="1" applyProtection="1">
      <alignment horizontal="center" vertical="center" wrapText="1"/>
      <protection locked="0" hidden="1"/>
    </xf>
    <xf numFmtId="0" fontId="45" fillId="11" borderId="28" xfId="0" quotePrefix="1" applyFont="1" applyFill="1" applyBorder="1" applyAlignment="1" applyProtection="1">
      <alignment horizontal="center" vertical="center" wrapText="1"/>
      <protection locked="0" hidden="1"/>
    </xf>
    <xf numFmtId="0" fontId="45" fillId="11" borderId="13" xfId="0" quotePrefix="1" applyFont="1" applyFill="1" applyBorder="1" applyAlignment="1" applyProtection="1">
      <alignment horizontal="center" vertical="center" wrapText="1"/>
      <protection locked="0" hidden="1"/>
    </xf>
    <xf numFmtId="0" fontId="45" fillId="11" borderId="65" xfId="0" applyFont="1" applyFill="1" applyBorder="1" applyAlignment="1" applyProtection="1">
      <alignment horizontal="center" vertical="center" wrapText="1"/>
      <protection locked="0" hidden="1"/>
    </xf>
    <xf numFmtId="0" fontId="45" fillId="11" borderId="77" xfId="0" applyFont="1" applyFill="1" applyBorder="1" applyAlignment="1" applyProtection="1">
      <alignment horizontal="center" vertical="center" wrapText="1"/>
      <protection locked="0" hidden="1"/>
    </xf>
    <xf numFmtId="0" fontId="66" fillId="11" borderId="17" xfId="0" applyFont="1" applyFill="1" applyBorder="1" applyAlignment="1" applyProtection="1">
      <alignment horizontal="center"/>
      <protection hidden="1"/>
    </xf>
    <xf numFmtId="0" fontId="66" fillId="11" borderId="19" xfId="0" applyFont="1" applyFill="1" applyBorder="1" applyAlignment="1" applyProtection="1">
      <alignment horizontal="center"/>
      <protection hidden="1"/>
    </xf>
    <xf numFmtId="0" fontId="45" fillId="17" borderId="75" xfId="0" applyFont="1" applyFill="1" applyBorder="1" applyAlignment="1" applyProtection="1">
      <alignment horizontal="center"/>
      <protection hidden="1"/>
    </xf>
    <xf numFmtId="0" fontId="45" fillId="17" borderId="23" xfId="0" applyFont="1" applyFill="1" applyBorder="1" applyAlignment="1" applyProtection="1">
      <alignment horizontal="center"/>
      <protection hidden="1"/>
    </xf>
    <xf numFmtId="0" fontId="23" fillId="0" borderId="0" xfId="0" applyFont="1" applyAlignment="1">
      <alignment horizontal="left" vertical="top" wrapText="1"/>
    </xf>
    <xf numFmtId="0" fontId="19" fillId="0" borderId="0" xfId="0" applyFont="1" applyAlignment="1">
      <alignment horizontal="left" vertical="top" wrapText="1"/>
    </xf>
    <xf numFmtId="0" fontId="17" fillId="0" borderId="0" xfId="0" applyFont="1" applyAlignment="1">
      <alignment horizontal="center"/>
    </xf>
    <xf numFmtId="0" fontId="34" fillId="0" borderId="0" xfId="0" applyFont="1" applyAlignment="1">
      <alignment horizontal="center"/>
    </xf>
  </cellXfs>
  <cellStyles count="3">
    <cellStyle name="Currency" xfId="1" builtinId="4"/>
    <cellStyle name="Normal" xfId="0" builtinId="0"/>
    <cellStyle name="Percent" xfId="2" builtinId="5"/>
  </cellStyles>
  <dxfs count="17">
    <dxf>
      <font>
        <condense val="0"/>
        <extend val="0"/>
        <color indexed="9"/>
      </font>
      <fill>
        <patternFill>
          <bgColor indexed="10"/>
        </patternFill>
      </fill>
    </dxf>
    <dxf>
      <font>
        <b val="0"/>
        <i val="0"/>
        <condense val="0"/>
        <extend val="0"/>
        <color indexed="8"/>
      </font>
      <fill>
        <patternFill>
          <bgColor indexed="11"/>
        </patternFill>
      </fill>
    </dxf>
    <dxf>
      <font>
        <condense val="0"/>
        <extend val="0"/>
        <color indexed="9"/>
      </font>
      <fill>
        <patternFill>
          <bgColor indexed="10"/>
        </patternFill>
      </fill>
    </dxf>
    <dxf>
      <font>
        <b val="0"/>
        <i val="0"/>
        <condense val="0"/>
        <extend val="0"/>
        <color indexed="8"/>
      </font>
      <fill>
        <patternFill>
          <bgColor indexed="11"/>
        </patternFill>
      </fill>
    </dxf>
    <dxf>
      <font>
        <condense val="0"/>
        <extend val="0"/>
        <color indexed="9"/>
      </font>
      <fill>
        <patternFill>
          <bgColor indexed="10"/>
        </patternFill>
      </fill>
    </dxf>
    <dxf>
      <font>
        <b val="0"/>
        <i val="0"/>
        <condense val="0"/>
        <extend val="0"/>
        <color indexed="8"/>
      </font>
      <fill>
        <patternFill>
          <bgColor indexed="11"/>
        </patternFill>
      </fill>
    </dxf>
    <dxf>
      <font>
        <condense val="0"/>
        <extend val="0"/>
        <color indexed="9"/>
      </font>
      <fill>
        <patternFill>
          <bgColor indexed="10"/>
        </patternFill>
      </fill>
    </dxf>
    <dxf>
      <font>
        <b val="0"/>
        <i val="0"/>
        <condense val="0"/>
        <extend val="0"/>
        <color indexed="8"/>
      </font>
      <fill>
        <patternFill>
          <bgColor indexed="11"/>
        </patternFill>
      </fill>
    </dxf>
    <dxf>
      <font>
        <condense val="0"/>
        <extend val="0"/>
        <color indexed="9"/>
      </font>
      <fill>
        <patternFill>
          <bgColor indexed="10"/>
        </patternFill>
      </fill>
    </dxf>
    <dxf>
      <font>
        <b val="0"/>
        <i val="0"/>
        <condense val="0"/>
        <extend val="0"/>
        <color indexed="8"/>
      </font>
      <fill>
        <patternFill>
          <bgColor indexed="11"/>
        </patternFill>
      </fill>
    </dxf>
    <dxf>
      <font>
        <condense val="0"/>
        <extend val="0"/>
        <color indexed="9"/>
      </font>
      <fill>
        <patternFill>
          <bgColor indexed="10"/>
        </patternFill>
      </fill>
    </dxf>
    <dxf>
      <font>
        <b val="0"/>
        <i val="0"/>
        <condense val="0"/>
        <extend val="0"/>
        <color indexed="8"/>
      </font>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Total Income by Category</a:t>
            </a:r>
          </a:p>
        </c:rich>
      </c:tx>
      <c:layout>
        <c:manualLayout>
          <c:xMode val="edge"/>
          <c:yMode val="edge"/>
          <c:x val="0.42603550295857989"/>
          <c:y val="3.3898305084745763E-2"/>
        </c:manualLayout>
      </c:layout>
      <c:overlay val="0"/>
      <c:spPr>
        <a:noFill/>
        <a:ln w="25400">
          <a:noFill/>
        </a:ln>
      </c:spPr>
    </c:title>
    <c:autoTitleDeleted val="0"/>
    <c:plotArea>
      <c:layout>
        <c:manualLayout>
          <c:layoutTarget val="inner"/>
          <c:xMode val="edge"/>
          <c:yMode val="edge"/>
          <c:x val="2.2485207100591716E-2"/>
          <c:y val="0.11299466199533786"/>
          <c:w val="0.93609467455621298"/>
          <c:h val="0.7429399026193465"/>
        </c:manualLayout>
      </c:layout>
      <c:barChart>
        <c:barDir val="col"/>
        <c:grouping val="clustered"/>
        <c:varyColors val="1"/>
        <c:ser>
          <c:idx val="0"/>
          <c:order val="0"/>
          <c:tx>
            <c:strRef>
              <c:f>CatFocusFI_1!$A$44</c:f>
              <c:strCache>
                <c:ptCount val="1"/>
                <c:pt idx="0">
                  <c:v>Income</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CatFocusFI_1!$A$45:$A$57</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CatFocusFI_1!$G$45:$G$57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163644928"/>
        <c:axId val="163646464"/>
      </c:barChart>
      <c:catAx>
        <c:axId val="163644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63646464"/>
        <c:crosses val="autoZero"/>
        <c:auto val="1"/>
        <c:lblAlgn val="ctr"/>
        <c:lblOffset val="100"/>
        <c:tickLblSkip val="1"/>
        <c:tickMarkSkip val="1"/>
        <c:noMultiLvlLbl val="0"/>
      </c:catAx>
      <c:valAx>
        <c:axId val="163646464"/>
        <c:scaling>
          <c:orientation val="minMax"/>
        </c:scaling>
        <c:delete val="1"/>
        <c:axPos val="l"/>
        <c:majorGridlines>
          <c:spPr>
            <a:ln w="3175">
              <a:solidFill>
                <a:srgbClr val="000000"/>
              </a:solidFill>
              <a:prstDash val="solid"/>
            </a:ln>
          </c:spPr>
        </c:majorGridlines>
        <c:numFmt formatCode="&quot;$&quot;#,##0.00" sourceLinked="1"/>
        <c:majorTickMark val="out"/>
        <c:minorTickMark val="none"/>
        <c:tickLblPos val="nextTo"/>
        <c:crossAx val="163644928"/>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3"/>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84134615384615385"/>
          <c:y val="3.0878859857482184E-2"/>
        </c:manualLayout>
      </c:layout>
      <c:overlay val="0"/>
      <c:spPr>
        <a:noFill/>
        <a:ln w="25400">
          <a:noFill/>
        </a:ln>
      </c:spPr>
      <c:txPr>
        <a:bodyPr/>
        <a:lstStyle/>
        <a:p>
          <a:pPr>
            <a:defRPr sz="850" b="1" i="0" u="sng" strike="noStrike" baseline="0">
              <a:solidFill>
                <a:srgbClr val="000000"/>
              </a:solidFill>
              <a:latin typeface="Tahoma"/>
              <a:ea typeface="Tahoma"/>
              <a:cs typeface="Tahoma"/>
            </a:defRPr>
          </a:pPr>
          <a:endParaRPr lang="en-US"/>
        </a:p>
      </c:txPr>
    </c:title>
    <c:autoTitleDeleted val="0"/>
    <c:plotArea>
      <c:layout>
        <c:manualLayout>
          <c:layoutTarget val="inner"/>
          <c:xMode val="edge"/>
          <c:yMode val="edge"/>
          <c:x val="0.19711538461538461"/>
          <c:y val="0.29928775804418195"/>
          <c:w val="0.48798076923076922"/>
          <c:h val="0.4821858324045154"/>
        </c:manualLayout>
      </c:layout>
      <c:pieChart>
        <c:varyColors val="1"/>
        <c:ser>
          <c:idx val="0"/>
          <c:order val="0"/>
          <c:tx>
            <c:v>Deal Mix</c:v>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numFmt formatCode="0%" sourceLinked="0"/>
            <c:spPr>
              <a:noFill/>
              <a:ln w="25400">
                <a:noFill/>
              </a:ln>
            </c:spPr>
            <c:txPr>
              <a:bodyPr/>
              <a:lstStyle/>
              <a:p>
                <a:pPr>
                  <a:defRPr sz="800" b="0" i="0" u="none" strike="noStrike" baseline="0">
                    <a:solidFill>
                      <a:srgbClr val="000000"/>
                    </a:solidFill>
                    <a:latin typeface="Tahoma"/>
                    <a:ea typeface="Tahoma"/>
                    <a:cs typeface="Tahoma"/>
                  </a:defRPr>
                </a:pPr>
                <a:endParaRPr lang="en-US"/>
              </a:p>
            </c:txPr>
            <c:showLegendKey val="0"/>
            <c:showVal val="1"/>
            <c:showCatName val="1"/>
            <c:showSerName val="0"/>
            <c:showPercent val="1"/>
            <c:showBubbleSize val="0"/>
            <c:separator>
</c:separator>
            <c:showLeaderLines val="1"/>
          </c:dLbls>
          <c:cat>
            <c:strRef>
              <c:f>ProdFocusDLR!$D$6:$H$7</c:f>
              <c:strCache>
                <c:ptCount val="5"/>
                <c:pt idx="0">
                  <c:v>NewCar</c:v>
                </c:pt>
                <c:pt idx="1">
                  <c:v>NewTruck</c:v>
                </c:pt>
                <c:pt idx="2">
                  <c:v>UsedCar</c:v>
                </c:pt>
                <c:pt idx="3">
                  <c:v>UsedTruck</c:v>
                </c:pt>
                <c:pt idx="4">
                  <c:v>Misc</c:v>
                </c:pt>
              </c:strCache>
            </c:strRef>
          </c:cat>
          <c:val>
            <c:numRef>
              <c:f>ProdFocusDLR!$D$10:$H$10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85576923076923073"/>
          <c:y val="0.82185372909146448"/>
          <c:w val="0.12980769230769229"/>
          <c:h val="0.15676984557452878"/>
        </c:manualLayout>
      </c:layout>
      <c:overlay val="0"/>
      <c:spPr>
        <a:solidFill>
          <a:srgbClr val="FFFFFF"/>
        </a:solidFill>
        <a:ln w="3175">
          <a:solidFill>
            <a:srgbClr val="000000"/>
          </a:solidFill>
          <a:prstDash val="solid"/>
        </a:ln>
      </c:spPr>
      <c:txPr>
        <a:bodyPr/>
        <a:lstStyle/>
        <a:p>
          <a:pPr>
            <a:defRPr sz="525" b="0" i="0" u="none" strike="noStrike" baseline="0">
              <a:solidFill>
                <a:srgbClr val="000000"/>
              </a:solidFill>
              <a:latin typeface="Arial"/>
              <a:ea typeface="Arial"/>
              <a:cs typeface="Arial"/>
            </a:defRPr>
          </a:pPr>
          <a:endParaRPr lang="en-US"/>
        </a:p>
      </c:txPr>
    </c:legend>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Total Income by Category</a:t>
            </a:r>
          </a:p>
        </c:rich>
      </c:tx>
      <c:layout>
        <c:manualLayout>
          <c:xMode val="edge"/>
          <c:yMode val="edge"/>
          <c:x val="0.42603550295857989"/>
          <c:y val="3.3898305084745763E-2"/>
        </c:manualLayout>
      </c:layout>
      <c:overlay val="0"/>
      <c:spPr>
        <a:noFill/>
        <a:ln w="25400">
          <a:noFill/>
        </a:ln>
      </c:spPr>
    </c:title>
    <c:autoTitleDeleted val="0"/>
    <c:plotArea>
      <c:layout>
        <c:manualLayout>
          <c:layoutTarget val="inner"/>
          <c:xMode val="edge"/>
          <c:yMode val="edge"/>
          <c:x val="2.2485207100591716E-2"/>
          <c:y val="0.11299466199533786"/>
          <c:w val="0.93609467455621298"/>
          <c:h val="0.7429399026193465"/>
        </c:manualLayout>
      </c:layout>
      <c:barChart>
        <c:barDir val="col"/>
        <c:grouping val="clustered"/>
        <c:varyColors val="1"/>
        <c:ser>
          <c:idx val="0"/>
          <c:order val="0"/>
          <c:tx>
            <c:strRef>
              <c:f>CatFocusDLR!$A$44</c:f>
              <c:strCache>
                <c:ptCount val="1"/>
                <c:pt idx="0">
                  <c:v>Income</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CatFocusDLR!$A$45:$A$57</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CatFocusDLR!$G$45:$G$57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121050624"/>
        <c:axId val="121052160"/>
      </c:barChart>
      <c:catAx>
        <c:axId val="12105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52160"/>
        <c:crosses val="autoZero"/>
        <c:auto val="1"/>
        <c:lblAlgn val="ctr"/>
        <c:lblOffset val="100"/>
        <c:tickLblSkip val="1"/>
        <c:tickMarkSkip val="1"/>
        <c:noMultiLvlLbl val="0"/>
      </c:catAx>
      <c:valAx>
        <c:axId val="121052160"/>
        <c:scaling>
          <c:orientation val="minMax"/>
        </c:scaling>
        <c:delete val="1"/>
        <c:axPos val="l"/>
        <c:majorGridlines>
          <c:spPr>
            <a:ln w="3175">
              <a:solidFill>
                <a:srgbClr val="000000"/>
              </a:solidFill>
              <a:prstDash val="solid"/>
            </a:ln>
          </c:spPr>
        </c:majorGridlines>
        <c:numFmt formatCode="&quot;$&quot;#,##0.00" sourceLinked="1"/>
        <c:majorTickMark val="out"/>
        <c:minorTickMark val="none"/>
        <c:tickLblPos val="nextTo"/>
        <c:crossAx val="1210506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3"/>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Average per Copy Sold</a:t>
            </a:r>
          </a:p>
        </c:rich>
      </c:tx>
      <c:layout>
        <c:manualLayout>
          <c:xMode val="edge"/>
          <c:yMode val="edge"/>
          <c:x val="0.43364953788359395"/>
          <c:y val="2.1472392638036811E-2"/>
        </c:manualLayout>
      </c:layout>
      <c:overlay val="0"/>
      <c:spPr>
        <a:noFill/>
        <a:ln w="25400">
          <a:noFill/>
        </a:ln>
      </c:spPr>
    </c:title>
    <c:autoTitleDeleted val="0"/>
    <c:plotArea>
      <c:layout>
        <c:manualLayout>
          <c:layoutTarget val="inner"/>
          <c:xMode val="edge"/>
          <c:yMode val="edge"/>
          <c:x val="2.251186136507086E-2"/>
          <c:y val="6.7484662576687116E-2"/>
          <c:w val="0.96445553427198327"/>
          <c:h val="0.80368098159509205"/>
        </c:manualLayout>
      </c:layout>
      <c:barChart>
        <c:barDir val="col"/>
        <c:grouping val="clustered"/>
        <c:varyColors val="1"/>
        <c:ser>
          <c:idx val="0"/>
          <c:order val="0"/>
          <c:tx>
            <c:strRef>
              <c:f>CatFocusDLR!$A$63</c:f>
              <c:strCache>
                <c:ptCount val="1"/>
                <c:pt idx="0">
                  <c:v>Averages</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CatFocusDLR!$A$64:$A$76</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CatFocusDLR!$G$64:$G$76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121069568"/>
        <c:axId val="121071104"/>
      </c:barChart>
      <c:catAx>
        <c:axId val="121069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71104"/>
        <c:crosses val="autoZero"/>
        <c:auto val="1"/>
        <c:lblAlgn val="ctr"/>
        <c:lblOffset val="100"/>
        <c:tickLblSkip val="1"/>
        <c:tickMarkSkip val="1"/>
        <c:noMultiLvlLbl val="0"/>
      </c:catAx>
      <c:valAx>
        <c:axId val="121071104"/>
        <c:scaling>
          <c:orientation val="minMax"/>
        </c:scaling>
        <c:delete val="1"/>
        <c:axPos val="l"/>
        <c:majorGridlines>
          <c:spPr>
            <a:ln w="3175">
              <a:solidFill>
                <a:srgbClr val="000000"/>
              </a:solidFill>
              <a:prstDash val="solid"/>
            </a:ln>
          </c:spPr>
        </c:majorGridlines>
        <c:numFmt formatCode="&quot;$&quot;#,##0.00" sourceLinked="1"/>
        <c:majorTickMark val="out"/>
        <c:minorTickMark val="none"/>
        <c:tickLblPos val="nextTo"/>
        <c:crossAx val="12106956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3"/>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Penetration Percentages </a:t>
            </a:r>
          </a:p>
        </c:rich>
      </c:tx>
      <c:layout>
        <c:manualLayout>
          <c:xMode val="edge"/>
          <c:yMode val="edge"/>
          <c:x val="0.40572817419302298"/>
          <c:y val="1.968503937007874E-2"/>
        </c:manualLayout>
      </c:layout>
      <c:overlay val="0"/>
      <c:spPr>
        <a:noFill/>
        <a:ln w="25400">
          <a:noFill/>
        </a:ln>
      </c:spPr>
    </c:title>
    <c:autoTitleDeleted val="0"/>
    <c:plotArea>
      <c:layout>
        <c:manualLayout>
          <c:layoutTarget val="inner"/>
          <c:xMode val="edge"/>
          <c:yMode val="edge"/>
          <c:x val="2.0286408001757347E-2"/>
          <c:y val="7.874015748031496E-2"/>
          <c:w val="0.94868790361159361"/>
          <c:h val="0.74015748031496065"/>
        </c:manualLayout>
      </c:layout>
      <c:barChart>
        <c:barDir val="col"/>
        <c:grouping val="clustered"/>
        <c:varyColors val="1"/>
        <c:ser>
          <c:idx val="0"/>
          <c:order val="0"/>
          <c:tx>
            <c:strRef>
              <c:f>CatFocusDLR!$A$28</c:f>
              <c:strCache>
                <c:ptCount val="1"/>
                <c:pt idx="0">
                  <c:v>Penetration Percentages</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Pt>
            <c:idx val="13"/>
            <c:invertIfNegative val="0"/>
            <c:bubble3D val="0"/>
            <c:spPr>
              <a:solidFill>
                <a:srgbClr val="80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CatFocusDLR!$A$29:$A$42</c:f>
              <c:strCache>
                <c:ptCount val="14"/>
                <c:pt idx="0">
                  <c:v>Finance Penetration</c:v>
                </c:pt>
                <c:pt idx="1">
                  <c:v>VSA</c:v>
                </c:pt>
                <c:pt idx="2">
                  <c:v>ENV</c:v>
                </c:pt>
                <c:pt idx="3">
                  <c:v>T&amp;W</c:v>
                </c:pt>
                <c:pt idx="4">
                  <c:v>Other2</c:v>
                </c:pt>
                <c:pt idx="5">
                  <c:v>Other3</c:v>
                </c:pt>
                <c:pt idx="6">
                  <c:v>Other4</c:v>
                </c:pt>
                <c:pt idx="7">
                  <c:v>Other5</c:v>
                </c:pt>
                <c:pt idx="8">
                  <c:v>Other6</c:v>
                </c:pt>
                <c:pt idx="9">
                  <c:v>Other7</c:v>
                </c:pt>
                <c:pt idx="10">
                  <c:v>GAP Qual Deals</c:v>
                </c:pt>
                <c:pt idx="11">
                  <c:v>GAP Fin Deals</c:v>
                </c:pt>
                <c:pt idx="12">
                  <c:v>AH</c:v>
                </c:pt>
                <c:pt idx="13">
                  <c:v>CL</c:v>
                </c:pt>
              </c:strCache>
            </c:strRef>
          </c:cat>
          <c:val>
            <c:numRef>
              <c:f>CatFocusDLR!$G$29:$G$42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00"/>
        <c:axId val="121092736"/>
        <c:axId val="121098624"/>
      </c:barChart>
      <c:catAx>
        <c:axId val="12109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098624"/>
        <c:crosses val="autoZero"/>
        <c:auto val="1"/>
        <c:lblAlgn val="ctr"/>
        <c:lblOffset val="100"/>
        <c:tickLblSkip val="2"/>
        <c:tickMarkSkip val="1"/>
        <c:noMultiLvlLbl val="0"/>
      </c:catAx>
      <c:valAx>
        <c:axId val="121098624"/>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extTo"/>
        <c:crossAx val="12109273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&amp;LConfidential&amp;RPrinted on &amp;D</c:oddHeader>
      <c:oddFooter>&amp;L&amp;F&amp;R&amp;A</c:oddFooter>
    </c:headerFooter>
    <c:pageMargins b="1" l="0.75" r="0.75" t="1" header="0.5" footer="0.5"/>
    <c:pageSetup orientation="landscape" horizontalDpi="-3" verticalDpi="-3"/>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en-US"/>
              <a:t>Total F&amp;I Income Mix</a:t>
            </a:r>
          </a:p>
        </c:rich>
      </c:tx>
      <c:layout>
        <c:manualLayout>
          <c:xMode val="edge"/>
          <c:yMode val="edge"/>
          <c:x val="0.74451834967997421"/>
          <c:y val="2.584493041749503E-2"/>
        </c:manualLayout>
      </c:layout>
      <c:overlay val="0"/>
      <c:spPr>
        <a:noFill/>
        <a:ln w="25400">
          <a:noFill/>
        </a:ln>
      </c:spPr>
    </c:title>
    <c:autoTitleDeleted val="0"/>
    <c:plotArea>
      <c:layout>
        <c:manualLayout>
          <c:layoutTarget val="inner"/>
          <c:xMode val="edge"/>
          <c:yMode val="edge"/>
          <c:x val="0.30701787261199698"/>
          <c:y val="0.15705765407554673"/>
          <c:w val="0.36732495473221066"/>
          <c:h val="0.66600397614314111"/>
        </c:manualLayout>
      </c:layout>
      <c:pieChart>
        <c:varyColors val="1"/>
        <c:ser>
          <c:idx val="0"/>
          <c:order val="0"/>
          <c:tx>
            <c:strRef>
              <c:f>CatFocusDLR!$H$44</c:f>
              <c:strCache>
                <c:ptCount val="1"/>
                <c:pt idx="0">
                  <c:v>FI MIX</c:v>
                </c:pt>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numFmt formatCode="0%" sourceLinked="0"/>
              <c:spPr>
                <a:noFill/>
                <a:ln w="25400">
                  <a:noFill/>
                </a:ln>
              </c:spPr>
              <c:txPr>
                <a:bodyPr/>
                <a:lstStyle/>
                <a:p>
                  <a:pPr algn="l" rtl="0">
                    <a:defRPr sz="800" b="0" i="0" u="none" strike="noStrike" baseline="0">
                      <a:solidFill>
                        <a:srgbClr val="FF0000"/>
                      </a:solidFill>
                      <a:latin typeface="Verdana"/>
                      <a:ea typeface="Verdana"/>
                      <a:cs typeface="Verdana"/>
                    </a:defRPr>
                  </a:pPr>
                  <a:endParaRPr lang="en-US"/>
                </a:p>
              </c:txPr>
              <c:dLblPos val="bestFit"/>
              <c:showLegendKey val="0"/>
              <c:showVal val="1"/>
              <c:showCatName val="1"/>
              <c:showSerName val="0"/>
              <c:showPercent val="1"/>
              <c:showBubbleSize val="0"/>
            </c:dLbl>
            <c:numFmt formatCode="0%" sourceLinked="0"/>
            <c:spPr>
              <a:noFill/>
              <a:ln w="25400">
                <a:noFill/>
              </a:ln>
            </c:spPr>
            <c:txPr>
              <a:bodyPr/>
              <a:lstStyle/>
              <a:p>
                <a:pPr algn="l" rtl="0">
                  <a:defRPr sz="800" b="0" i="0" u="none" strike="noStrike" baseline="0">
                    <a:solidFill>
                      <a:srgbClr val="000000"/>
                    </a:solidFill>
                    <a:latin typeface="Verdana"/>
                    <a:ea typeface="Verdana"/>
                    <a:cs typeface="Verdana"/>
                  </a:defRPr>
                </a:pPr>
                <a:endParaRPr lang="en-US"/>
              </a:p>
            </c:txPr>
            <c:dLblPos val="bestFit"/>
            <c:showLegendKey val="0"/>
            <c:showVal val="1"/>
            <c:showCatName val="1"/>
            <c:showSerName val="0"/>
            <c:showPercent val="1"/>
            <c:showBubbleSize val="0"/>
            <c:showLeaderLines val="1"/>
          </c:dLbls>
          <c:cat>
            <c:strRef>
              <c:f>CatFocusDLR!$A$45:$A$57</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CatFocusDLR!$G$45:$G$57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layout>
        <c:manualLayout>
          <c:xMode val="edge"/>
          <c:yMode val="edge"/>
          <c:x val="7.6754385964912276E-3"/>
          <c:y val="0.26441351888667991"/>
          <c:w val="5.8114150204908593E-2"/>
          <c:h val="0.52683896620278325"/>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DDDDDD" mc:Ignorable="a14" a14:legacySpreadsheetColorIndex="65">
            <a:gamma/>
            <a:shade val="86667"/>
            <a:invGamma/>
          </a:srgbClr>
        </a:gs>
        <a:gs pos="5000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DDDDD" mc:Ignorable="a14" a14:legacySpreadsheetColorIndex="65">
            <a:gamma/>
            <a:shade val="86667"/>
            <a:invGamma/>
          </a:srgbClr>
        </a:gs>
      </a:gsLst>
      <a:lin ang="5400000" scaled="1"/>
    </a:gradFill>
    <a:ln w="3175">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Total Count</a:t>
            </a:r>
          </a:p>
        </c:rich>
      </c:tx>
      <c:layout>
        <c:manualLayout>
          <c:xMode val="edge"/>
          <c:yMode val="edge"/>
          <c:x val="0.44457687723480332"/>
          <c:y val="1.7667844522968199E-2"/>
        </c:manualLayout>
      </c:layout>
      <c:overlay val="0"/>
      <c:spPr>
        <a:noFill/>
        <a:ln w="25400">
          <a:noFill/>
        </a:ln>
      </c:spPr>
    </c:title>
    <c:autoTitleDeleted val="0"/>
    <c:plotArea>
      <c:layout>
        <c:manualLayout>
          <c:layoutTarget val="inner"/>
          <c:xMode val="edge"/>
          <c:yMode val="edge"/>
          <c:x val="2.0262216924910609E-2"/>
          <c:y val="7.4205075028080533E-2"/>
          <c:w val="0.9487485101311085"/>
          <c:h val="0.76325220028882834"/>
        </c:manualLayout>
      </c:layout>
      <c:barChart>
        <c:barDir val="col"/>
        <c:grouping val="clustered"/>
        <c:varyColors val="1"/>
        <c:ser>
          <c:idx val="0"/>
          <c:order val="0"/>
          <c:tx>
            <c:strRef>
              <c:f>CatFocusDLR!$A$12</c:f>
              <c:strCache>
                <c:ptCount val="1"/>
                <c:pt idx="0">
                  <c:v>Product Count</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CatFocusDLR!$A$13:$A$25</c:f>
              <c:strCache>
                <c:ptCount val="13"/>
                <c:pt idx="0">
                  <c:v>Financed Deals</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CatFocusDLR!$G$13:$G$25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121169024"/>
        <c:axId val="121170560"/>
      </c:barChart>
      <c:catAx>
        <c:axId val="1211690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170560"/>
        <c:crosses val="autoZero"/>
        <c:auto val="1"/>
        <c:lblAlgn val="ctr"/>
        <c:lblOffset val="100"/>
        <c:tickLblSkip val="1"/>
        <c:tickMarkSkip val="1"/>
        <c:noMultiLvlLbl val="0"/>
      </c:catAx>
      <c:valAx>
        <c:axId val="121170560"/>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extTo"/>
        <c:crossAx val="1211690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Total Deal
Mix</a:t>
            </a:r>
          </a:p>
        </c:rich>
      </c:tx>
      <c:layout>
        <c:manualLayout>
          <c:xMode val="edge"/>
          <c:yMode val="edge"/>
          <c:x val="0.82535985633374775"/>
          <c:y val="4.8275862068965517E-2"/>
        </c:manualLayout>
      </c:layout>
      <c:overlay val="0"/>
      <c:spPr>
        <a:noFill/>
        <a:ln w="25400">
          <a:noFill/>
        </a:ln>
      </c:spPr>
    </c:title>
    <c:autoTitleDeleted val="0"/>
    <c:plotArea>
      <c:layout>
        <c:manualLayout>
          <c:layoutTarget val="inner"/>
          <c:xMode val="edge"/>
          <c:yMode val="edge"/>
          <c:x val="0.20095717254454404"/>
          <c:y val="0.28735696694721385"/>
          <c:w val="0.53349344615992045"/>
          <c:h val="0.51264482903382957"/>
        </c:manualLayout>
      </c:layout>
      <c:pieChart>
        <c:varyColors val="1"/>
        <c:ser>
          <c:idx val="0"/>
          <c:order val="0"/>
          <c:tx>
            <c:v>Store Deal Mix</c:v>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numFmt formatCode="0%" sourceLinked="0"/>
              <c:spPr>
                <a:noFill/>
                <a:ln w="25400">
                  <a:noFill/>
                </a:ln>
              </c:spPr>
              <c:txPr>
                <a:bodyPr/>
                <a:lstStyle/>
                <a:p>
                  <a:pPr>
                    <a:defRPr sz="800" b="0" i="0" u="none" strike="noStrike" baseline="0">
                      <a:solidFill>
                        <a:srgbClr val="FF0000"/>
                      </a:solidFill>
                      <a:latin typeface="Arial"/>
                      <a:ea typeface="Arial"/>
                      <a:cs typeface="Arial"/>
                    </a:defRPr>
                  </a:pPr>
                  <a:endParaRPr lang="en-US"/>
                </a:p>
              </c:txPr>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CatFocusDLR!$B$6:$F$7</c:f>
              <c:strCache>
                <c:ptCount val="5"/>
                <c:pt idx="0">
                  <c:v>NewCar</c:v>
                </c:pt>
                <c:pt idx="1">
                  <c:v>NewTruck</c:v>
                </c:pt>
                <c:pt idx="2">
                  <c:v>UsedCar</c:v>
                </c:pt>
                <c:pt idx="3">
                  <c:v>UsedTruck</c:v>
                </c:pt>
                <c:pt idx="4">
                  <c:v>Misc</c:v>
                </c:pt>
              </c:strCache>
            </c:strRef>
          </c:cat>
          <c:val>
            <c:numRef>
              <c:f>CatFocusDLR!$B$8:$F$8</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CCFFCC"/>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Qualified Deal
Mix</a:t>
            </a:r>
          </a:p>
        </c:rich>
      </c:tx>
      <c:layout>
        <c:manualLayout>
          <c:xMode val="edge"/>
          <c:yMode val="edge"/>
          <c:x val="0.76201923076923073"/>
          <c:y val="4.7835990888382689E-2"/>
        </c:manualLayout>
      </c:layout>
      <c:overlay val="0"/>
      <c:spPr>
        <a:noFill/>
        <a:ln w="25400">
          <a:noFill/>
        </a:ln>
      </c:spPr>
    </c:title>
    <c:autoTitleDeleted val="0"/>
    <c:plotArea>
      <c:layout>
        <c:manualLayout>
          <c:layoutTarget val="inner"/>
          <c:xMode val="edge"/>
          <c:yMode val="edge"/>
          <c:x val="0.26442307692307693"/>
          <c:y val="0.26651510281168006"/>
          <c:w val="0.51201923076923073"/>
          <c:h val="0.485194161528956"/>
        </c:manualLayout>
      </c:layout>
      <c:pieChart>
        <c:varyColors val="1"/>
        <c:ser>
          <c:idx val="0"/>
          <c:order val="0"/>
          <c:tx>
            <c:v>Focus Deal Mix</c:v>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numFmt formatCode="0%" sourceLinked="0"/>
              <c:spPr>
                <a:noFill/>
                <a:ln w="25400">
                  <a:noFill/>
                </a:ln>
              </c:spPr>
              <c:txPr>
                <a:bodyPr/>
                <a:lstStyle/>
                <a:p>
                  <a:pPr>
                    <a:defRPr sz="800" b="0" i="0" u="none" strike="noStrike" baseline="0">
                      <a:solidFill>
                        <a:srgbClr val="FF0000"/>
                      </a:solidFill>
                      <a:latin typeface="Arial"/>
                      <a:ea typeface="Arial"/>
                      <a:cs typeface="Arial"/>
                    </a:defRPr>
                  </a:pPr>
                  <a:endParaRPr lang="en-US"/>
                </a:p>
              </c:txPr>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CatFocusDLR!$B$6:$F$7</c:f>
              <c:strCache>
                <c:ptCount val="5"/>
                <c:pt idx="0">
                  <c:v>NewCar</c:v>
                </c:pt>
                <c:pt idx="1">
                  <c:v>NewTruck</c:v>
                </c:pt>
                <c:pt idx="2">
                  <c:v>UsedCar</c:v>
                </c:pt>
                <c:pt idx="3">
                  <c:v>UsedTruck</c:v>
                </c:pt>
                <c:pt idx="4">
                  <c:v>Misc</c:v>
                </c:pt>
              </c:strCache>
            </c:strRef>
          </c:cat>
          <c:val>
            <c:numRef>
              <c:f>CatFocusDLR!$B$10:$F$10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1" i="0" u="none" strike="noStrike" baseline="0">
              <a:solidFill>
                <a:srgbClr val="000000"/>
              </a:solidFill>
              <a:latin typeface="Verdana"/>
              <a:ea typeface="Verdana"/>
              <a:cs typeface="Verdana"/>
            </a:defRPr>
          </a:pPr>
          <a:endParaRPr lang="en-US"/>
        </a:p>
      </c:txPr>
    </c:title>
    <c:autoTitleDeleted val="0"/>
    <c:plotArea>
      <c:layout/>
      <c:pieChart>
        <c:varyColors val="0"/>
        <c:ser>
          <c:idx val="0"/>
          <c:order val="0"/>
          <c:tx>
            <c:v>TO Type</c:v>
          </c:tx>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1"/>
            <c:showCatName val="1"/>
            <c:showSerName val="0"/>
            <c:showPercent val="1"/>
            <c:showBubbleSize val="0"/>
            <c:separator>, </c:separator>
            <c:showLeaderLines val="1"/>
          </c:dLbls>
          <c:cat>
            <c:multiLvlStrRef>
              <c:f>CatFocusDLR!$AM$8:$AM$12</c:f>
            </c:multiLvlStrRef>
          </c:cat>
          <c:val>
            <c:numRef>
              <c:f>CatFocusDLR!$AS$8:$AS$12</c:f>
            </c:numRef>
          </c:val>
        </c:ser>
        <c:dLbls>
          <c:showLegendKey val="0"/>
          <c:showVal val="0"/>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CCFFFF"/>
        </a:gs>
        <a:gs pos="50000">
          <a:srgbClr val="C0C0C0"/>
        </a:gs>
        <a:gs pos="100000">
          <a:srgbClr val="CCFFFF"/>
        </a:gs>
      </a:gsLst>
      <a:lin ang="5400000" scaled="1"/>
    </a:gra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03891750777543E-2"/>
          <c:y val="7.7236078966903932E-2"/>
          <c:w val="0.9163926236685056"/>
          <c:h val="0.73984033536718496"/>
        </c:manualLayout>
      </c:layout>
      <c:barChart>
        <c:barDir val="bar"/>
        <c:grouping val="clustered"/>
        <c:varyColors val="0"/>
        <c:ser>
          <c:idx val="0"/>
          <c:order val="0"/>
          <c:tx>
            <c:v>Reserve %</c:v>
          </c:tx>
          <c:spPr>
            <a:solidFill>
              <a:srgbClr val="FF0000"/>
            </a:solidFill>
            <a:ln w="12700">
              <a:solidFill>
                <a:srgbClr val="FF0000"/>
              </a:solidFill>
              <a:prstDash val="solid"/>
            </a:ln>
            <a:effectLst>
              <a:outerShdw dist="35921" dir="2700000" algn="br">
                <a:srgbClr val="000000"/>
              </a:outerShdw>
            </a:effectLst>
          </c:spPr>
          <c:invertIfNegative val="0"/>
          <c:dLbls>
            <c:spPr>
              <a:noFill/>
              <a:ln w="25400">
                <a:noFill/>
              </a:ln>
            </c:spPr>
            <c:txPr>
              <a:bodyPr/>
              <a:lstStyle/>
              <a:p>
                <a:pPr>
                  <a:defRPr sz="1200" b="1" i="0" u="none" strike="noStrike" baseline="0">
                    <a:solidFill>
                      <a:srgbClr val="FFFFFF"/>
                    </a:solidFill>
                    <a:latin typeface="Verdana"/>
                    <a:ea typeface="Verdana"/>
                    <a:cs typeface="Verdana"/>
                  </a:defRPr>
                </a:pPr>
                <a:endParaRPr lang="en-US"/>
              </a:p>
            </c:txPr>
            <c:dLblPos val="ctr"/>
            <c:showLegendKey val="0"/>
            <c:showVal val="1"/>
            <c:showCatName val="1"/>
            <c:showSerName val="0"/>
            <c:showPercent val="0"/>
            <c:showBubbleSize val="0"/>
            <c:showLeaderLines val="0"/>
          </c:dLbls>
          <c:cat>
            <c:strRef>
              <c:f>CatFocusDLR!$A$45</c:f>
              <c:strCache>
                <c:ptCount val="1"/>
                <c:pt idx="0">
                  <c:v>Reserve</c:v>
                </c:pt>
              </c:strCache>
            </c:strRef>
          </c:cat>
          <c:val>
            <c:numRef>
              <c:f>CatFocusDLR!$H$45</c:f>
              <c:numCache>
                <c:formatCode>0.0%</c:formatCode>
                <c:ptCount val="1"/>
                <c:pt idx="0">
                  <c:v>0</c:v>
                </c:pt>
              </c:numCache>
            </c:numRef>
          </c:val>
        </c:ser>
        <c:dLbls>
          <c:showLegendKey val="0"/>
          <c:showVal val="0"/>
          <c:showCatName val="0"/>
          <c:showSerName val="0"/>
          <c:showPercent val="0"/>
          <c:showBubbleSize val="0"/>
        </c:dLbls>
        <c:gapWidth val="150"/>
        <c:axId val="121358592"/>
        <c:axId val="121360384"/>
      </c:barChart>
      <c:catAx>
        <c:axId val="121358592"/>
        <c:scaling>
          <c:orientation val="minMax"/>
        </c:scaling>
        <c:delete val="1"/>
        <c:axPos val="l"/>
        <c:majorTickMark val="out"/>
        <c:minorTickMark val="none"/>
        <c:tickLblPos val="nextTo"/>
        <c:crossAx val="121360384"/>
        <c:crosses val="autoZero"/>
        <c:auto val="1"/>
        <c:lblAlgn val="ctr"/>
        <c:lblOffset val="100"/>
        <c:noMultiLvlLbl val="0"/>
      </c:catAx>
      <c:valAx>
        <c:axId val="121360384"/>
        <c:scaling>
          <c:orientation val="minMax"/>
          <c:max val="1"/>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121358592"/>
        <c:crosses val="autoZero"/>
        <c:crossBetween val="between"/>
        <c:majorUnit val="0.1"/>
      </c:valAx>
      <c:spPr>
        <a:gradFill rotWithShape="0">
          <a:gsLst>
            <a:gs pos="0">
              <a:srgbClr xmlns:mc="http://schemas.openxmlformats.org/markup-compatibility/2006" xmlns:a14="http://schemas.microsoft.com/office/drawing/2010/main" val="C0C0C0" mc:Ignorable="a14" a14:legacySpreadsheetColorIndex="22"/>
            </a:gs>
            <a:gs pos="50000">
              <a:srgbClr xmlns:mc="http://schemas.openxmlformats.org/markup-compatibility/2006" xmlns:a14="http://schemas.microsoft.com/office/drawing/2010/main" val="939393" mc:Ignorable="a14" a14:legacySpreadsheetColorIndex="22">
                <a:gamma/>
                <a:shade val="76471"/>
                <a:invGamma/>
              </a:srgbClr>
            </a:gs>
            <a:gs pos="100000">
              <a:srgbClr xmlns:mc="http://schemas.openxmlformats.org/markup-compatibility/2006" xmlns:a14="http://schemas.microsoft.com/office/drawing/2010/main" val="C0C0C0" mc:Ignorable="a14" a14:legacySpreadsheetColorIndex="22"/>
            </a:gs>
          </a:gsLst>
          <a:lin ang="0" scaled="1"/>
        </a:gradFill>
        <a:ln w="12700">
          <a:solidFill>
            <a:srgbClr val="C0C0C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Average per Copy Sold</a:t>
            </a:r>
          </a:p>
        </c:rich>
      </c:tx>
      <c:layout>
        <c:manualLayout>
          <c:xMode val="edge"/>
          <c:yMode val="edge"/>
          <c:x val="0.43364953788359395"/>
          <c:y val="2.1472392638036811E-2"/>
        </c:manualLayout>
      </c:layout>
      <c:overlay val="0"/>
      <c:spPr>
        <a:noFill/>
        <a:ln w="25400">
          <a:noFill/>
        </a:ln>
      </c:spPr>
    </c:title>
    <c:autoTitleDeleted val="0"/>
    <c:plotArea>
      <c:layout>
        <c:manualLayout>
          <c:layoutTarget val="inner"/>
          <c:xMode val="edge"/>
          <c:yMode val="edge"/>
          <c:x val="2.251186136507086E-2"/>
          <c:y val="6.4417177914110432E-2"/>
          <c:w val="0.96445553427198327"/>
          <c:h val="0.80061349693251538"/>
        </c:manualLayout>
      </c:layout>
      <c:barChart>
        <c:barDir val="col"/>
        <c:grouping val="clustered"/>
        <c:varyColors val="1"/>
        <c:ser>
          <c:idx val="0"/>
          <c:order val="0"/>
          <c:tx>
            <c:strRef>
              <c:f>CatFocusFI_1!$A$63</c:f>
              <c:strCache>
                <c:ptCount val="1"/>
                <c:pt idx="0">
                  <c:v>Averages</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CatFocusFI_1!$A$64:$A$76</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CatFocusFI_1!$G$64:$G$76</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175772032"/>
        <c:axId val="175773568"/>
      </c:barChart>
      <c:catAx>
        <c:axId val="175772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5773568"/>
        <c:crosses val="autoZero"/>
        <c:auto val="1"/>
        <c:lblAlgn val="ctr"/>
        <c:lblOffset val="100"/>
        <c:tickLblSkip val="1"/>
        <c:tickMarkSkip val="1"/>
        <c:noMultiLvlLbl val="0"/>
      </c:catAx>
      <c:valAx>
        <c:axId val="175773568"/>
        <c:scaling>
          <c:orientation val="minMax"/>
        </c:scaling>
        <c:delete val="1"/>
        <c:axPos val="l"/>
        <c:majorGridlines>
          <c:spPr>
            <a:ln w="3175">
              <a:solidFill>
                <a:srgbClr val="000000"/>
              </a:solidFill>
              <a:prstDash val="solid"/>
            </a:ln>
          </c:spPr>
        </c:majorGridlines>
        <c:numFmt formatCode="&quot;$&quot;#,##0.00" sourceLinked="1"/>
        <c:majorTickMark val="out"/>
        <c:minorTickMark val="none"/>
        <c:tickLblPos val="nextTo"/>
        <c:crossAx val="1757720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verticalDpi="-3"/>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406876790830944"/>
          <c:y val="3.266331658291457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5.8739255014326648E-2"/>
          <c:y val="0.10050251256281408"/>
          <c:w val="0.90830945558739251"/>
          <c:h val="0.79145728643216084"/>
        </c:manualLayout>
      </c:layout>
      <c:barChart>
        <c:barDir val="col"/>
        <c:grouping val="clustered"/>
        <c:varyColors val="1"/>
        <c:ser>
          <c:idx val="0"/>
          <c:order val="0"/>
          <c:tx>
            <c:strRef>
              <c:f>LenderMix!$E$7</c:f>
              <c:strCache>
                <c:ptCount val="1"/>
                <c:pt idx="0">
                  <c:v>Lenders - Top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(LenderMix!$B$8,LenderMix!$E$8,LenderMix!$H$8,LenderMix!$B$15,LenderMix!$E$15,LenderMix!$H$15,LenderMix!$B$22,LenderMix!$E$22,LenderMix!$H$22,LenderMix!$B$29,LenderMix!$E$29,LenderMix!$H$29)</c:f>
              <c:strCache>
                <c:ptCount val="12"/>
                <c:pt idx="0">
                  <c:v>FMC</c:v>
                </c:pt>
                <c:pt idx="1">
                  <c:v>WF</c:v>
                </c:pt>
                <c:pt idx="2">
                  <c:v>MMFCU</c:v>
                </c:pt>
                <c:pt idx="3">
                  <c:v>FF</c:v>
                </c:pt>
                <c:pt idx="4">
                  <c:v>CN</c:v>
                </c:pt>
                <c:pt idx="5">
                  <c:v>BB</c:v>
                </c:pt>
                <c:pt idx="6">
                  <c:v>M &amp; I</c:v>
                </c:pt>
                <c:pt idx="7">
                  <c:v>MRB</c:v>
                </c:pt>
                <c:pt idx="8">
                  <c:v>FNB</c:v>
                </c:pt>
                <c:pt idx="9">
                  <c:v>Cash</c:v>
                </c:pt>
                <c:pt idx="10">
                  <c:v>OSF</c:v>
                </c:pt>
                <c:pt idx="11">
                  <c:v>BOW</c:v>
                </c:pt>
              </c:strCache>
            </c:strRef>
          </c:cat>
          <c:val>
            <c:numRef>
              <c:f>(LenderMix!$C$8,LenderMix!$F$8,LenderMix!$I$8,LenderMix!$C$15,LenderMix!$F$15,LenderMix!$I$15,LenderMix!$C$22,LenderMix!$F$22,LenderMix!$I$22,LenderMix!$C$29,LenderMix!$F$29,LenderMix!$I$29)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1533952"/>
        <c:axId val="121535488"/>
      </c:barChart>
      <c:catAx>
        <c:axId val="12153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35488"/>
        <c:crosses val="autoZero"/>
        <c:auto val="1"/>
        <c:lblAlgn val="ctr"/>
        <c:lblOffset val="100"/>
        <c:tickLblSkip val="1"/>
        <c:tickMarkSkip val="1"/>
        <c:noMultiLvlLbl val="0"/>
      </c:catAx>
      <c:valAx>
        <c:axId val="1215354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339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318901441667617"/>
          <c:y val="3.1862745098039214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3768206193679511E-2"/>
          <c:y val="8.5784519053785271E-2"/>
          <c:w val="0.90724766084644026"/>
          <c:h val="0.81617842414029984"/>
        </c:manualLayout>
      </c:layout>
      <c:barChart>
        <c:barDir val="col"/>
        <c:grouping val="clustered"/>
        <c:varyColors val="1"/>
        <c:ser>
          <c:idx val="0"/>
          <c:order val="0"/>
          <c:tx>
            <c:strRef>
              <c:f>LenderMix!$E$36</c:f>
              <c:strCache>
                <c:ptCount val="1"/>
                <c:pt idx="0">
                  <c:v>Lenders - 2nd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(LenderMix!$B$37,LenderMix!$E$37,LenderMix!$H$37,LenderMix!$B$44,LenderMix!$E$44,LenderMix!$H$44,LenderMix!$B$51,LenderMix!$E$51,LenderMix!$H$51,LenderMix!$B$58,LenderMix!$E$58,LenderMix!$H$58)</c:f>
              <c:strCache>
                <c:ptCount val="12"/>
                <c:pt idx="0">
                  <c:v>CAPONE</c:v>
                </c:pt>
                <c:pt idx="1">
                  <c:v>UB</c:v>
                </c:pt>
                <c:pt idx="2">
                  <c:v>Bank15</c:v>
                </c:pt>
                <c:pt idx="3">
                  <c:v>Bank16</c:v>
                </c:pt>
                <c:pt idx="4">
                  <c:v>Bank17</c:v>
                </c:pt>
                <c:pt idx="5">
                  <c:v>Bank18</c:v>
                </c:pt>
                <c:pt idx="6">
                  <c:v>Bank19</c:v>
                </c:pt>
                <c:pt idx="7">
                  <c:v>Bank20</c:v>
                </c:pt>
                <c:pt idx="8">
                  <c:v>Bank21</c:v>
                </c:pt>
                <c:pt idx="9">
                  <c:v>Bank22</c:v>
                </c:pt>
                <c:pt idx="10">
                  <c:v>Bank23</c:v>
                </c:pt>
                <c:pt idx="11">
                  <c:v>Bank24</c:v>
                </c:pt>
              </c:strCache>
            </c:strRef>
          </c:cat>
          <c:val>
            <c:numRef>
              <c:f>(LenderMix!$C$37,LenderMix!$F$37,LenderMix!$I$37,LenderMix!$C$44,LenderMix!$F$44,LenderMix!$I$44,LenderMix!$C$51,LenderMix!$F$51,LenderMix!$I$51,LenderMix!$C$58,LenderMix!$F$58,LenderMix!$I$58)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1588352"/>
        <c:axId val="121590144"/>
      </c:barChart>
      <c:catAx>
        <c:axId val="121588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90144"/>
        <c:crosses val="autoZero"/>
        <c:auto val="1"/>
        <c:lblAlgn val="ctr"/>
        <c:lblOffset val="100"/>
        <c:tickLblSkip val="1"/>
        <c:tickMarkSkip val="1"/>
        <c:noMultiLvlLbl val="0"/>
      </c:catAx>
      <c:valAx>
        <c:axId val="121590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5883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736277852433463"/>
          <c:y val="3.3333333333333333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4.7954899034524746E-2"/>
          <c:y val="0.10000025040126803"/>
          <c:w val="0.92383702551805025"/>
          <c:h val="0.77948913133296105"/>
        </c:manualLayout>
      </c:layout>
      <c:barChart>
        <c:barDir val="col"/>
        <c:grouping val="clustered"/>
        <c:varyColors val="1"/>
        <c:ser>
          <c:idx val="0"/>
          <c:order val="0"/>
          <c:tx>
            <c:strRef>
              <c:f>LenderMix!$U$7</c:f>
              <c:strCache>
                <c:ptCount val="1"/>
                <c:pt idx="0">
                  <c:v>Lenders - 3rd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(LenderMix!$R$8,LenderMix!$U$8,LenderMix!$X$8,LenderMix!$R$15,LenderMix!$U$15,LenderMix!$X$15,LenderMix!$R$22,LenderMix!$U$22,LenderMix!$X$22,LenderMix!$R$29,LenderMix!$U$29,LenderMix!$X$29)</c:f>
              <c:strCache>
                <c:ptCount val="12"/>
                <c:pt idx="0">
                  <c:v>Bank25</c:v>
                </c:pt>
                <c:pt idx="1">
                  <c:v>bank26</c:v>
                </c:pt>
                <c:pt idx="2">
                  <c:v>bank27</c:v>
                </c:pt>
                <c:pt idx="3">
                  <c:v>bank28</c:v>
                </c:pt>
                <c:pt idx="4">
                  <c:v>bank29</c:v>
                </c:pt>
                <c:pt idx="5">
                  <c:v>bank30</c:v>
                </c:pt>
                <c:pt idx="6">
                  <c:v>bank31</c:v>
                </c:pt>
                <c:pt idx="7">
                  <c:v>bank32</c:v>
                </c:pt>
                <c:pt idx="8">
                  <c:v>bank33</c:v>
                </c:pt>
                <c:pt idx="9">
                  <c:v>bank34</c:v>
                </c:pt>
                <c:pt idx="10">
                  <c:v>bank34</c:v>
                </c:pt>
                <c:pt idx="11">
                  <c:v>bank36</c:v>
                </c:pt>
              </c:strCache>
            </c:strRef>
          </c:cat>
          <c:val>
            <c:numRef>
              <c:f>(LenderMix!$S$8,LenderMix!$V$8,LenderMix!$Y$8,LenderMix!$S$15,LenderMix!$V$15,LenderMix!$Y$15,LenderMix!$S$22,LenderMix!$V$22,LenderMix!$Y$22,LenderMix!$S$29,LenderMix!$V$29,LenderMix!$Y$29)</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1636352"/>
        <c:axId val="121637888"/>
      </c:barChart>
      <c:catAx>
        <c:axId val="1216363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637888"/>
        <c:crosses val="autoZero"/>
        <c:auto val="1"/>
        <c:lblAlgn val="ctr"/>
        <c:lblOffset val="100"/>
        <c:tickLblSkip val="1"/>
        <c:tickMarkSkip val="1"/>
        <c:noMultiLvlLbl val="0"/>
      </c:catAx>
      <c:valAx>
        <c:axId val="12163788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6363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446043165467628"/>
          <c:y val="3.0701754385964911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6.6187050359712229E-2"/>
          <c:y val="8.9912473256907155E-2"/>
          <c:w val="0.9050359712230216"/>
          <c:h val="0.80044031070173449"/>
        </c:manualLayout>
      </c:layout>
      <c:barChart>
        <c:barDir val="col"/>
        <c:grouping val="clustered"/>
        <c:varyColors val="1"/>
        <c:ser>
          <c:idx val="0"/>
          <c:order val="0"/>
          <c:tx>
            <c:strRef>
              <c:f>LenderMix!$E$7</c:f>
              <c:strCache>
                <c:ptCount val="1"/>
                <c:pt idx="0">
                  <c:v>Lenders - Top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(LenderMix!$B$8,LenderMix!$E$8,LenderMix!$H$8,LenderMix!$B$15,LenderMix!$E$15,LenderMix!$H$15,LenderMix!$B$22,LenderMix!$E$22,LenderMix!$H$22,LenderMix!$B$29,LenderMix!$E$29,LenderMix!$H$29)</c:f>
              <c:strCache>
                <c:ptCount val="12"/>
                <c:pt idx="0">
                  <c:v>FMC</c:v>
                </c:pt>
                <c:pt idx="1">
                  <c:v>WF</c:v>
                </c:pt>
                <c:pt idx="2">
                  <c:v>MMFCU</c:v>
                </c:pt>
                <c:pt idx="3">
                  <c:v>FF</c:v>
                </c:pt>
                <c:pt idx="4">
                  <c:v>CN</c:v>
                </c:pt>
                <c:pt idx="5">
                  <c:v>BB</c:v>
                </c:pt>
                <c:pt idx="6">
                  <c:v>M &amp; I</c:v>
                </c:pt>
                <c:pt idx="7">
                  <c:v>MRB</c:v>
                </c:pt>
                <c:pt idx="8">
                  <c:v>FNB</c:v>
                </c:pt>
                <c:pt idx="9">
                  <c:v>Cash</c:v>
                </c:pt>
                <c:pt idx="10">
                  <c:v>OSF</c:v>
                </c:pt>
                <c:pt idx="11">
                  <c:v>BOW</c:v>
                </c:pt>
              </c:strCache>
            </c:strRef>
          </c:cat>
          <c:val>
            <c:numRef>
              <c:f>(LenderMix!$D$8,LenderMix!$G$8,LenderMix!$J$8,LenderMix!$D$15,LenderMix!$G$15,LenderMix!$J$15,LenderMix!$D$22,LenderMix!$G$22,LenderMix!$J$22,LenderMix!$D$29,LenderMix!$G$29,LenderMix!$J$29)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1978240"/>
        <c:axId val="121980032"/>
      </c:barChart>
      <c:catAx>
        <c:axId val="1219782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980032"/>
        <c:crosses val="autoZero"/>
        <c:auto val="1"/>
        <c:lblAlgn val="ctr"/>
        <c:lblOffset val="100"/>
        <c:tickLblSkip val="1"/>
        <c:tickMarkSkip val="1"/>
        <c:noMultiLvlLbl val="0"/>
      </c:catAx>
      <c:valAx>
        <c:axId val="12198003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97824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318901441667617"/>
          <c:y val="3.2110091743119268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7.3913148088128516E-2"/>
          <c:y val="8.7156060909794414E-2"/>
          <c:w val="0.91594332532739653"/>
          <c:h val="0.83715690084407801"/>
        </c:manualLayout>
      </c:layout>
      <c:barChart>
        <c:barDir val="col"/>
        <c:grouping val="clustered"/>
        <c:varyColors val="1"/>
        <c:ser>
          <c:idx val="0"/>
          <c:order val="0"/>
          <c:tx>
            <c:strRef>
              <c:f>LenderMix!$E$36</c:f>
              <c:strCache>
                <c:ptCount val="1"/>
                <c:pt idx="0">
                  <c:v>Lenders - 2nd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(LenderMix!$B$37,LenderMix!$E$37,LenderMix!$H$37,LenderMix!$B$44,LenderMix!$E$44,LenderMix!$H$44,LenderMix!$B$51,LenderMix!$E$51,LenderMix!$H$51,LenderMix!$B$58,LenderMix!$E$58,LenderMix!$H$58)</c:f>
              <c:strCache>
                <c:ptCount val="12"/>
                <c:pt idx="0">
                  <c:v>CAPONE</c:v>
                </c:pt>
                <c:pt idx="1">
                  <c:v>UB</c:v>
                </c:pt>
                <c:pt idx="2">
                  <c:v>Bank15</c:v>
                </c:pt>
                <c:pt idx="3">
                  <c:v>Bank16</c:v>
                </c:pt>
                <c:pt idx="4">
                  <c:v>Bank17</c:v>
                </c:pt>
                <c:pt idx="5">
                  <c:v>Bank18</c:v>
                </c:pt>
                <c:pt idx="6">
                  <c:v>Bank19</c:v>
                </c:pt>
                <c:pt idx="7">
                  <c:v>Bank20</c:v>
                </c:pt>
                <c:pt idx="8">
                  <c:v>Bank21</c:v>
                </c:pt>
                <c:pt idx="9">
                  <c:v>Bank22</c:v>
                </c:pt>
                <c:pt idx="10">
                  <c:v>Bank23</c:v>
                </c:pt>
                <c:pt idx="11">
                  <c:v>Bank24</c:v>
                </c:pt>
              </c:strCache>
            </c:strRef>
          </c:cat>
          <c:val>
            <c:numRef>
              <c:f>(LenderMix!$D$37,LenderMix!$G$37,LenderMix!$J$37,LenderMix!$D$44,LenderMix!$G$44,LenderMix!$J$44,LenderMix!$D$51,LenderMix!$G$51,LenderMix!$J$51,LenderMix!$D$58,LenderMix!$G$58,LenderMix!$J$58)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1996032"/>
        <c:axId val="121997568"/>
      </c:barChart>
      <c:catAx>
        <c:axId val="121996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997568"/>
        <c:crosses val="autoZero"/>
        <c:auto val="1"/>
        <c:lblAlgn val="ctr"/>
        <c:lblOffset val="100"/>
        <c:tickLblSkip val="1"/>
        <c:tickMarkSkip val="1"/>
        <c:noMultiLvlLbl val="0"/>
      </c:catAx>
      <c:valAx>
        <c:axId val="12199756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19960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2634590647840409"/>
          <c:y val="3.0973451327433628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title>
    <c:autoTitleDeleted val="0"/>
    <c:plotArea>
      <c:layout>
        <c:manualLayout>
          <c:layoutTarget val="inner"/>
          <c:xMode val="edge"/>
          <c:yMode val="edge"/>
          <c:x val="9.63173470679244E-2"/>
          <c:y val="8.628318584070796E-2"/>
          <c:w val="0.87818757620754595"/>
          <c:h val="0.79424778761061943"/>
        </c:manualLayout>
      </c:layout>
      <c:barChart>
        <c:barDir val="col"/>
        <c:grouping val="clustered"/>
        <c:varyColors val="1"/>
        <c:ser>
          <c:idx val="0"/>
          <c:order val="0"/>
          <c:tx>
            <c:strRef>
              <c:f>LenderMix!$U$7</c:f>
              <c:strCache>
                <c:ptCount val="1"/>
                <c:pt idx="0">
                  <c:v>Lenders - 3rd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(LenderMix!$R$8,LenderMix!$U$8,LenderMix!$X$8,LenderMix!$R$15,LenderMix!$U$15,LenderMix!$X$15,LenderMix!$R$22,LenderMix!$U$22,LenderMix!$X$22,LenderMix!$R$29,LenderMix!$U$29,LenderMix!$X$29)</c:f>
              <c:strCache>
                <c:ptCount val="12"/>
                <c:pt idx="0">
                  <c:v>Bank25</c:v>
                </c:pt>
                <c:pt idx="1">
                  <c:v>bank26</c:v>
                </c:pt>
                <c:pt idx="2">
                  <c:v>bank27</c:v>
                </c:pt>
                <c:pt idx="3">
                  <c:v>bank28</c:v>
                </c:pt>
                <c:pt idx="4">
                  <c:v>bank29</c:v>
                </c:pt>
                <c:pt idx="5">
                  <c:v>bank30</c:v>
                </c:pt>
                <c:pt idx="6">
                  <c:v>bank31</c:v>
                </c:pt>
                <c:pt idx="7">
                  <c:v>bank32</c:v>
                </c:pt>
                <c:pt idx="8">
                  <c:v>bank33</c:v>
                </c:pt>
                <c:pt idx="9">
                  <c:v>bank34</c:v>
                </c:pt>
                <c:pt idx="10">
                  <c:v>bank34</c:v>
                </c:pt>
                <c:pt idx="11">
                  <c:v>bank36</c:v>
                </c:pt>
              </c:strCache>
            </c:strRef>
          </c:cat>
          <c:val>
            <c:numRef>
              <c:f>(LenderMix!$T$8,LenderMix!$W$8,LenderMix!$Z$8,LenderMix!$T$15,LenderMix!$W$15,LenderMix!$Z$15,LenderMix!$T$22,LenderMix!$W$22,LenderMix!$Z$22,LenderMix!$T$29,LenderMix!$W$29,LenderMix!$Z$29)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2862976"/>
        <c:axId val="122946688"/>
      </c:barChart>
      <c:catAx>
        <c:axId val="122862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946688"/>
        <c:crosses val="autoZero"/>
        <c:auto val="1"/>
        <c:lblAlgn val="ctr"/>
        <c:lblOffset val="100"/>
        <c:tickLblSkip val="1"/>
        <c:tickMarkSkip val="1"/>
        <c:noMultiLvlLbl val="0"/>
      </c:catAx>
      <c:valAx>
        <c:axId val="1229466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2862976"/>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Lenders - 4th Dozen</a:t>
            </a:r>
          </a:p>
        </c:rich>
      </c:tx>
      <c:layout>
        <c:manualLayout>
          <c:xMode val="edge"/>
          <c:yMode val="edge"/>
          <c:x val="0.42651327085555224"/>
          <c:y val="3.0232558139534883E-2"/>
        </c:manualLayout>
      </c:layout>
      <c:overlay val="0"/>
      <c:spPr>
        <a:noFill/>
        <a:ln w="25400">
          <a:noFill/>
        </a:ln>
      </c:spPr>
    </c:title>
    <c:autoTitleDeleted val="0"/>
    <c:plotArea>
      <c:layout>
        <c:manualLayout>
          <c:layoutTarget val="inner"/>
          <c:xMode val="edge"/>
          <c:yMode val="edge"/>
          <c:x val="9.798277787197876E-2"/>
          <c:y val="8.8372193373221039E-2"/>
          <c:w val="0.87608130803181006"/>
          <c:h val="0.79767532439512667"/>
        </c:manualLayout>
      </c:layout>
      <c:barChart>
        <c:barDir val="col"/>
        <c:grouping val="clustered"/>
        <c:varyColors val="1"/>
        <c:ser>
          <c:idx val="0"/>
          <c:order val="0"/>
          <c:tx>
            <c:strRef>
              <c:f>LenderMix!$U$7</c:f>
              <c:strCache>
                <c:ptCount val="1"/>
                <c:pt idx="0">
                  <c:v>Lenders - 3rd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(LenderMix!$R$37,LenderMix!$U$37,LenderMix!$X$37,LenderMix!$R$44,LenderMix!$U$44,LenderMix!$X$44,LenderMix!$R$51,LenderMix!$U$51,LenderMix!$X$51,LenderMix!$R$58,LenderMix!$U$58,LenderMix!$X$58)</c:f>
              <c:strCache>
                <c:ptCount val="12"/>
                <c:pt idx="0">
                  <c:v>bank37</c:v>
                </c:pt>
                <c:pt idx="1">
                  <c:v>bank38</c:v>
                </c:pt>
                <c:pt idx="2">
                  <c:v>bank39</c:v>
                </c:pt>
                <c:pt idx="3">
                  <c:v>bank40</c:v>
                </c:pt>
                <c:pt idx="4">
                  <c:v>bank41</c:v>
                </c:pt>
                <c:pt idx="5">
                  <c:v>bank42</c:v>
                </c:pt>
                <c:pt idx="6">
                  <c:v>bank43</c:v>
                </c:pt>
                <c:pt idx="7">
                  <c:v>bank44</c:v>
                </c:pt>
                <c:pt idx="8">
                  <c:v>bank45</c:v>
                </c:pt>
                <c:pt idx="9">
                  <c:v>bank46</c:v>
                </c:pt>
                <c:pt idx="10">
                  <c:v>bank47</c:v>
                </c:pt>
                <c:pt idx="11">
                  <c:v>bank48</c:v>
                </c:pt>
              </c:strCache>
            </c:strRef>
          </c:cat>
          <c:val>
            <c:numRef>
              <c:f>(LenderMix!$T$37,LenderMix!$W$37,LenderMix!$Z$37,LenderMix!$T$44,LenderMix!$W$44,LenderMix!$Z$44,LenderMix!$T$51,LenderMix!$W$51,LenderMix!$Z$51,LenderMix!$T$58,LenderMix!$W$58,LenderMix!$Z$58)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23081472"/>
        <c:axId val="123083008"/>
      </c:barChart>
      <c:catAx>
        <c:axId val="123081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083008"/>
        <c:crosses val="autoZero"/>
        <c:auto val="1"/>
        <c:lblAlgn val="ctr"/>
        <c:lblOffset val="100"/>
        <c:tickLblSkip val="1"/>
        <c:tickMarkSkip val="1"/>
        <c:noMultiLvlLbl val="0"/>
      </c:catAx>
      <c:valAx>
        <c:axId val="1230830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2308147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Lenders - 4th Dozen</a:t>
            </a:r>
          </a:p>
        </c:rich>
      </c:tx>
      <c:layout>
        <c:manualLayout>
          <c:xMode val="edge"/>
          <c:yMode val="edge"/>
          <c:x val="0.42712903311328504"/>
          <c:y val="3.2828282828282832E-2"/>
        </c:manualLayout>
      </c:layout>
      <c:overlay val="0"/>
      <c:spPr>
        <a:noFill/>
        <a:ln w="25400">
          <a:noFill/>
        </a:ln>
      </c:spPr>
    </c:title>
    <c:autoTitleDeleted val="0"/>
    <c:plotArea>
      <c:layout>
        <c:manualLayout>
          <c:layoutTarget val="inner"/>
          <c:xMode val="edge"/>
          <c:yMode val="edge"/>
          <c:x val="4.7619114723003925E-2"/>
          <c:y val="9.5959832602964715E-2"/>
          <c:w val="0.92207922145453058"/>
          <c:h val="0.78535547209268486"/>
        </c:manualLayout>
      </c:layout>
      <c:barChart>
        <c:barDir val="col"/>
        <c:grouping val="clustered"/>
        <c:varyColors val="1"/>
        <c:ser>
          <c:idx val="0"/>
          <c:order val="0"/>
          <c:tx>
            <c:strRef>
              <c:f>LenderMix!$U$7</c:f>
              <c:strCache>
                <c:ptCount val="1"/>
                <c:pt idx="0">
                  <c:v>Lenders - 3rd Dozen</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(LenderMix!$R$37,LenderMix!$U$37,LenderMix!$X$37,LenderMix!$R$44,LenderMix!$U$44,LenderMix!$X$44,LenderMix!$R$51,LenderMix!$U$51,LenderMix!$X$51,LenderMix!$R$58,LenderMix!$U$58,LenderMix!$X$58)</c:f>
              <c:strCache>
                <c:ptCount val="12"/>
                <c:pt idx="0">
                  <c:v>bank37</c:v>
                </c:pt>
                <c:pt idx="1">
                  <c:v>bank38</c:v>
                </c:pt>
                <c:pt idx="2">
                  <c:v>bank39</c:v>
                </c:pt>
                <c:pt idx="3">
                  <c:v>bank40</c:v>
                </c:pt>
                <c:pt idx="4">
                  <c:v>bank41</c:v>
                </c:pt>
                <c:pt idx="5">
                  <c:v>bank42</c:v>
                </c:pt>
                <c:pt idx="6">
                  <c:v>bank43</c:v>
                </c:pt>
                <c:pt idx="7">
                  <c:v>bank44</c:v>
                </c:pt>
                <c:pt idx="8">
                  <c:v>bank45</c:v>
                </c:pt>
                <c:pt idx="9">
                  <c:v>bank46</c:v>
                </c:pt>
                <c:pt idx="10">
                  <c:v>bank47</c:v>
                </c:pt>
                <c:pt idx="11">
                  <c:v>bank48</c:v>
                </c:pt>
              </c:strCache>
            </c:strRef>
          </c:cat>
          <c:val>
            <c:numRef>
              <c:f>(LenderMix!$S$37,LenderMix!$V$37,LenderMix!$Y$37,LenderMix!$S$44,LenderMix!$V$44,LenderMix!$Y$44,LenderMix!$S$51,LenderMix!$V$51,LenderMix!$Y$51,LenderMix!$S$58,LenderMix!$V$58,LenderMix!$Y$58)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154487424"/>
        <c:axId val="154489216"/>
      </c:barChart>
      <c:catAx>
        <c:axId val="154487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489216"/>
        <c:crosses val="autoZero"/>
        <c:auto val="1"/>
        <c:lblAlgn val="ctr"/>
        <c:lblOffset val="100"/>
        <c:tickLblSkip val="1"/>
        <c:tickMarkSkip val="1"/>
        <c:noMultiLvlLbl val="0"/>
      </c:catAx>
      <c:valAx>
        <c:axId val="154489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5448742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Penetration Percentages </a:t>
            </a:r>
          </a:p>
        </c:rich>
      </c:tx>
      <c:layout>
        <c:manualLayout>
          <c:xMode val="edge"/>
          <c:yMode val="edge"/>
          <c:x val="0.40572817419302298"/>
          <c:y val="1.968503937007874E-2"/>
        </c:manualLayout>
      </c:layout>
      <c:overlay val="0"/>
      <c:spPr>
        <a:noFill/>
        <a:ln w="25400">
          <a:noFill/>
        </a:ln>
      </c:spPr>
    </c:title>
    <c:autoTitleDeleted val="0"/>
    <c:plotArea>
      <c:layout>
        <c:manualLayout>
          <c:layoutTarget val="inner"/>
          <c:xMode val="edge"/>
          <c:yMode val="edge"/>
          <c:x val="2.0286408001757347E-2"/>
          <c:y val="7.874015748031496E-2"/>
          <c:w val="0.94868790361159361"/>
          <c:h val="0.74015748031496065"/>
        </c:manualLayout>
      </c:layout>
      <c:barChart>
        <c:barDir val="col"/>
        <c:grouping val="clustered"/>
        <c:varyColors val="1"/>
        <c:ser>
          <c:idx val="0"/>
          <c:order val="0"/>
          <c:tx>
            <c:strRef>
              <c:f>CatFocusFI_1!$A$28</c:f>
              <c:strCache>
                <c:ptCount val="1"/>
                <c:pt idx="0">
                  <c:v>Penetration Percentages</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Pt>
            <c:idx val="13"/>
            <c:invertIfNegative val="0"/>
            <c:bubble3D val="0"/>
            <c:spPr>
              <a:solidFill>
                <a:srgbClr val="80000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CatFocusFI_1!$A$29:$A$42</c:f>
              <c:strCache>
                <c:ptCount val="14"/>
                <c:pt idx="0">
                  <c:v>Finance Penetration</c:v>
                </c:pt>
                <c:pt idx="1">
                  <c:v>VSA</c:v>
                </c:pt>
                <c:pt idx="2">
                  <c:v>ENV</c:v>
                </c:pt>
                <c:pt idx="3">
                  <c:v>T&amp;W</c:v>
                </c:pt>
                <c:pt idx="4">
                  <c:v>Other2</c:v>
                </c:pt>
                <c:pt idx="5">
                  <c:v>Other3</c:v>
                </c:pt>
                <c:pt idx="6">
                  <c:v>Other4</c:v>
                </c:pt>
                <c:pt idx="7">
                  <c:v>Other5</c:v>
                </c:pt>
                <c:pt idx="8">
                  <c:v>Other6</c:v>
                </c:pt>
                <c:pt idx="9">
                  <c:v>Other7</c:v>
                </c:pt>
                <c:pt idx="10">
                  <c:v>GAP Qual Deals</c:v>
                </c:pt>
                <c:pt idx="11">
                  <c:v>GAP Fin Deals</c:v>
                </c:pt>
                <c:pt idx="12">
                  <c:v>AH</c:v>
                </c:pt>
                <c:pt idx="13">
                  <c:v>CL</c:v>
                </c:pt>
              </c:strCache>
            </c:strRef>
          </c:cat>
          <c:val>
            <c:numRef>
              <c:f>CatFocusFI_1!$G$29:$G$42</c:f>
              <c:numCache>
                <c:formatCode>0%</c:formatCod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er>
        <c:dLbls>
          <c:showLegendKey val="0"/>
          <c:showVal val="0"/>
          <c:showCatName val="0"/>
          <c:showSerName val="0"/>
          <c:showPercent val="0"/>
          <c:showBubbleSize val="0"/>
        </c:dLbls>
        <c:gapWidth val="100"/>
        <c:axId val="176817664"/>
        <c:axId val="176819584"/>
      </c:barChart>
      <c:catAx>
        <c:axId val="176817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176819584"/>
        <c:crosses val="autoZero"/>
        <c:auto val="1"/>
        <c:lblAlgn val="ctr"/>
        <c:lblOffset val="100"/>
        <c:tickLblSkip val="2"/>
        <c:tickMarkSkip val="1"/>
        <c:noMultiLvlLbl val="0"/>
      </c:catAx>
      <c:valAx>
        <c:axId val="176819584"/>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extTo"/>
        <c:crossAx val="176817664"/>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oddHeader>&amp;LConfidential&amp;RPrinted on &amp;D</c:oddHeader>
      <c:oddFooter>&amp;L&amp;F&amp;R&amp;A</c:oddFooter>
    </c:headerFooter>
    <c:pageMargins b="1" l="0.75" r="0.75" t="1" header="0.5" footer="0.5"/>
    <c:pageSetup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Verdana"/>
                <a:ea typeface="Verdana"/>
                <a:cs typeface="Verdana"/>
              </a:defRPr>
            </a:pPr>
            <a:r>
              <a:rPr lang="en-US"/>
              <a:t>Total F&amp;I Income Mix</a:t>
            </a:r>
          </a:p>
        </c:rich>
      </c:tx>
      <c:layout>
        <c:manualLayout>
          <c:xMode val="edge"/>
          <c:yMode val="edge"/>
          <c:x val="0.7447977162767031"/>
          <c:y val="2.4896265560165973E-2"/>
        </c:manualLayout>
      </c:layout>
      <c:overlay val="0"/>
      <c:spPr>
        <a:noFill/>
        <a:ln w="25400">
          <a:noFill/>
        </a:ln>
      </c:spPr>
    </c:title>
    <c:autoTitleDeleted val="0"/>
    <c:plotArea>
      <c:layout>
        <c:manualLayout>
          <c:layoutTarget val="inner"/>
          <c:xMode val="edge"/>
          <c:yMode val="edge"/>
          <c:x val="0.38444708402880912"/>
          <c:y val="0.23443983402489627"/>
          <c:w val="0.31982492460516315"/>
          <c:h val="0.60580912863070535"/>
        </c:manualLayout>
      </c:layout>
      <c:pieChart>
        <c:varyColors val="1"/>
        <c:ser>
          <c:idx val="0"/>
          <c:order val="0"/>
          <c:tx>
            <c:strRef>
              <c:f>CatFocusFI_1!$H$44</c:f>
              <c:strCache>
                <c:ptCount val="1"/>
                <c:pt idx="0">
                  <c:v>FI MIX</c:v>
                </c:pt>
              </c:strCache>
            </c:strRef>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FF00FF"/>
              </a:solidFill>
              <a:ln w="12700">
                <a:solidFill>
                  <a:srgbClr val="000000"/>
                </a:solidFill>
                <a:prstDash val="solid"/>
              </a:ln>
            </c:spPr>
          </c:dPt>
          <c:dPt>
            <c:idx val="10"/>
            <c:bubble3D val="0"/>
            <c:spPr>
              <a:solidFill>
                <a:srgbClr val="FFFF00"/>
              </a:solidFill>
              <a:ln w="12700">
                <a:solidFill>
                  <a:srgbClr val="000000"/>
                </a:solidFill>
                <a:prstDash val="solid"/>
              </a:ln>
            </c:spPr>
          </c:dPt>
          <c:dPt>
            <c:idx val="11"/>
            <c:bubble3D val="0"/>
            <c:spPr>
              <a:solidFill>
                <a:srgbClr val="00FFFF"/>
              </a:solidFill>
              <a:ln w="12700">
                <a:solidFill>
                  <a:srgbClr val="000000"/>
                </a:solidFill>
                <a:prstDash val="solid"/>
              </a:ln>
            </c:spPr>
          </c:dPt>
          <c:dPt>
            <c:idx val="12"/>
            <c:bubble3D val="0"/>
            <c:spPr>
              <a:solidFill>
                <a:srgbClr val="800080"/>
              </a:solidFill>
              <a:ln w="12700">
                <a:solidFill>
                  <a:srgbClr val="000000"/>
                </a:solidFill>
                <a:prstDash val="solid"/>
              </a:ln>
            </c:spPr>
          </c:dPt>
          <c:dLbls>
            <c:dLbl>
              <c:idx val="0"/>
              <c:numFmt formatCode="0.0%" sourceLinked="0"/>
              <c:spPr>
                <a:noFill/>
                <a:ln w="25400">
                  <a:noFill/>
                </a:ln>
              </c:spPr>
              <c:txPr>
                <a:bodyPr/>
                <a:lstStyle/>
                <a:p>
                  <a:pPr>
                    <a:defRPr sz="800" b="0" i="0" u="none" strike="noStrike" baseline="0">
                      <a:solidFill>
                        <a:srgbClr val="FF0000"/>
                      </a:solidFill>
                      <a:latin typeface="Verdana"/>
                      <a:ea typeface="Verdana"/>
                      <a:cs typeface="Verdana"/>
                    </a:defRPr>
                  </a:pPr>
                  <a:endParaRPr lang="en-US"/>
                </a:p>
              </c:txPr>
              <c:dLblPos val="bestFit"/>
              <c:showLegendKey val="0"/>
              <c:showVal val="1"/>
              <c:showCatName val="1"/>
              <c:showSerName val="0"/>
              <c:showPercent val="1"/>
              <c:showBubbleSize val="0"/>
            </c:dLbl>
            <c:dLbl>
              <c:idx val="2"/>
              <c:layout>
                <c:manualLayout>
                  <c:x val="-8.1153379097407941E-2"/>
                  <c:y val="0.14455407804314924"/>
                </c:manualLayout>
              </c:layout>
              <c:dLblPos val="bestFit"/>
              <c:showLegendKey val="0"/>
              <c:showVal val="1"/>
              <c:showCatName val="1"/>
              <c:showSerName val="0"/>
              <c:showPercent val="1"/>
              <c:showBubbleSize val="0"/>
            </c:dLbl>
            <c:dLbl>
              <c:idx val="10"/>
              <c:layout>
                <c:manualLayout>
                  <c:x val="1.038316887375065E-2"/>
                  <c:y val="-9.2269088770542684E-2"/>
                </c:manualLayout>
              </c:layout>
              <c:dLblPos val="bestFit"/>
              <c:showLegendKey val="0"/>
              <c:showVal val="1"/>
              <c:showCatName val="1"/>
              <c:showSerName val="0"/>
              <c:showPercent val="1"/>
              <c:showBubbleSize val="0"/>
            </c:dLbl>
            <c:numFmt formatCode="0.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1"/>
            <c:showCatName val="1"/>
            <c:showSerName val="0"/>
            <c:showPercent val="1"/>
            <c:showBubbleSize val="0"/>
            <c:showLeaderLines val="1"/>
          </c:dLbls>
          <c:cat>
            <c:strRef>
              <c:f>CatFocusFI_1!$A$45:$A$57</c:f>
              <c:strCache>
                <c:ptCount val="13"/>
                <c:pt idx="0">
                  <c:v>Reserve</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CatFocusFI_1!$G$45:$G$57</c:f>
              <c:numCache>
                <c:formatCode>"$"#,##0.00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showLeaderLines val="1"/>
        </c:dLbls>
        <c:firstSliceAng val="0"/>
      </c:pieChart>
      <c:spPr>
        <a:noFill/>
        <a:ln w="25400">
          <a:noFill/>
        </a:ln>
      </c:spPr>
    </c:plotArea>
    <c:legend>
      <c:legendPos val="l"/>
      <c:layout>
        <c:manualLayout>
          <c:xMode val="edge"/>
          <c:yMode val="edge"/>
          <c:x val="8.7623220153340634E-3"/>
          <c:y val="0.23236514522821577"/>
          <c:w val="5.8050383351588165E-2"/>
          <c:h val="0.54979253112033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DDDDDD" mc:Ignorable="a14" a14:legacySpreadsheetColorIndex="65">
            <a:gamma/>
            <a:shade val="86667"/>
            <a:invGamma/>
          </a:srgbClr>
        </a:gs>
        <a:gs pos="50000">
          <a:srgbClr xmlns:mc="http://schemas.openxmlformats.org/markup-compatibility/2006" xmlns:a14="http://schemas.microsoft.com/office/drawing/2010/main" val="FFFFFF" mc:Ignorable="a14" a14:legacySpreadsheetColorIndex="65"/>
        </a:gs>
        <a:gs pos="100000">
          <a:srgbClr xmlns:mc="http://schemas.openxmlformats.org/markup-compatibility/2006" xmlns:a14="http://schemas.microsoft.com/office/drawing/2010/main" val="DDDDDD" mc:Ignorable="a14" a14:legacySpreadsheetColorIndex="65">
            <a:gamma/>
            <a:shade val="86667"/>
            <a:invGamma/>
          </a:srgbClr>
        </a:gs>
      </a:gsLst>
      <a:lin ang="5400000" scaled="1"/>
    </a:gradFill>
    <a:ln w="3175">
      <a:solidFill>
        <a:srgbClr val="000000"/>
      </a:solidFill>
      <a:prstDash val="solid"/>
    </a:ln>
    <a:effectLst>
      <a:outerShdw dist="35921" dir="2700000" algn="br">
        <a:srgbClr val="000000"/>
      </a:outerShdw>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n-US"/>
              <a:t>Total Count</a:t>
            </a:r>
          </a:p>
        </c:rich>
      </c:tx>
      <c:layout>
        <c:manualLayout>
          <c:xMode val="edge"/>
          <c:yMode val="edge"/>
          <c:x val="0.44457687723480332"/>
          <c:y val="1.7667844522968199E-2"/>
        </c:manualLayout>
      </c:layout>
      <c:overlay val="0"/>
      <c:spPr>
        <a:noFill/>
        <a:ln w="25400">
          <a:noFill/>
        </a:ln>
      </c:spPr>
    </c:title>
    <c:autoTitleDeleted val="0"/>
    <c:plotArea>
      <c:layout>
        <c:manualLayout>
          <c:layoutTarget val="inner"/>
          <c:xMode val="edge"/>
          <c:yMode val="edge"/>
          <c:x val="2.0262216924910609E-2"/>
          <c:y val="7.4205075028080533E-2"/>
          <c:w val="0.9487485101311085"/>
          <c:h val="0.76325220028882834"/>
        </c:manualLayout>
      </c:layout>
      <c:barChart>
        <c:barDir val="col"/>
        <c:grouping val="clustered"/>
        <c:varyColors val="1"/>
        <c:ser>
          <c:idx val="0"/>
          <c:order val="0"/>
          <c:tx>
            <c:strRef>
              <c:f>CatFocusFI_1!$A$12</c:f>
              <c:strCache>
                <c:ptCount val="1"/>
                <c:pt idx="0">
                  <c:v>Product Count</c:v>
                </c:pt>
              </c:strCache>
            </c:strRef>
          </c:tx>
          <c:spPr>
            <a:solidFill>
              <a:srgbClr val="9999FF"/>
            </a:solidFill>
            <a:ln w="12700">
              <a:solidFill>
                <a:srgbClr val="000000"/>
              </a:solidFill>
              <a:prstDash val="solid"/>
            </a:ln>
          </c:spPr>
          <c:invertIfNegative val="0"/>
          <c:dPt>
            <c:idx val="0"/>
            <c:invertIfNegative val="0"/>
            <c:bubble3D val="0"/>
          </c:dPt>
          <c:dPt>
            <c:idx val="1"/>
            <c:invertIfNegative val="0"/>
            <c:bubble3D val="0"/>
            <c:spPr>
              <a:solidFill>
                <a:srgbClr val="993366"/>
              </a:solidFill>
              <a:ln w="12700">
                <a:solidFill>
                  <a:srgbClr val="000000"/>
                </a:solidFill>
                <a:prstDash val="solid"/>
              </a:ln>
            </c:spPr>
          </c:dPt>
          <c:dPt>
            <c:idx val="2"/>
            <c:invertIfNegative val="0"/>
            <c:bubble3D val="0"/>
            <c:spPr>
              <a:solidFill>
                <a:srgbClr val="FFFFCC"/>
              </a:solidFill>
              <a:ln w="12700">
                <a:solidFill>
                  <a:srgbClr val="000000"/>
                </a:solidFill>
                <a:prstDash val="solid"/>
              </a:ln>
            </c:spPr>
          </c:dPt>
          <c:dPt>
            <c:idx val="3"/>
            <c:invertIfNegative val="0"/>
            <c:bubble3D val="0"/>
            <c:spPr>
              <a:solidFill>
                <a:srgbClr val="CCFFFF"/>
              </a:solidFill>
              <a:ln w="12700">
                <a:solidFill>
                  <a:srgbClr val="000000"/>
                </a:solidFill>
                <a:prstDash val="solid"/>
              </a:ln>
            </c:spPr>
          </c:dPt>
          <c:dPt>
            <c:idx val="4"/>
            <c:invertIfNegative val="0"/>
            <c:bubble3D val="0"/>
            <c:spPr>
              <a:solidFill>
                <a:srgbClr val="660066"/>
              </a:solidFill>
              <a:ln w="12700">
                <a:solidFill>
                  <a:srgbClr val="000000"/>
                </a:solidFill>
                <a:prstDash val="solid"/>
              </a:ln>
            </c:spPr>
          </c:dPt>
          <c:dPt>
            <c:idx val="5"/>
            <c:invertIfNegative val="0"/>
            <c:bubble3D val="0"/>
            <c:spPr>
              <a:solidFill>
                <a:srgbClr val="FF8080"/>
              </a:solidFill>
              <a:ln w="12700">
                <a:solidFill>
                  <a:srgbClr val="000000"/>
                </a:solidFill>
                <a:prstDash val="solid"/>
              </a:ln>
            </c:spPr>
          </c:dPt>
          <c:dPt>
            <c:idx val="6"/>
            <c:invertIfNegative val="0"/>
            <c:bubble3D val="0"/>
            <c:spPr>
              <a:solidFill>
                <a:srgbClr val="0066CC"/>
              </a:solidFill>
              <a:ln w="12700">
                <a:solidFill>
                  <a:srgbClr val="000000"/>
                </a:solidFill>
                <a:prstDash val="solid"/>
              </a:ln>
            </c:spPr>
          </c:dPt>
          <c:dPt>
            <c:idx val="7"/>
            <c:invertIfNegative val="0"/>
            <c:bubble3D val="0"/>
            <c:spPr>
              <a:solidFill>
                <a:srgbClr val="CCCCFF"/>
              </a:solidFill>
              <a:ln w="12700">
                <a:solidFill>
                  <a:srgbClr val="000000"/>
                </a:solidFill>
                <a:prstDash val="solid"/>
              </a:ln>
            </c:spPr>
          </c:dPt>
          <c:dPt>
            <c:idx val="8"/>
            <c:invertIfNegative val="0"/>
            <c:bubble3D val="0"/>
            <c:spPr>
              <a:solidFill>
                <a:srgbClr val="000080"/>
              </a:solidFill>
              <a:ln w="12700">
                <a:solidFill>
                  <a:srgbClr val="000000"/>
                </a:solidFill>
                <a:prstDash val="solid"/>
              </a:ln>
            </c:spPr>
          </c:dPt>
          <c:dPt>
            <c:idx val="9"/>
            <c:invertIfNegative val="0"/>
            <c:bubble3D val="0"/>
            <c:spPr>
              <a:solidFill>
                <a:srgbClr val="FF00FF"/>
              </a:solidFill>
              <a:ln w="12700">
                <a:solidFill>
                  <a:srgbClr val="000000"/>
                </a:solidFill>
                <a:prstDash val="solid"/>
              </a:ln>
            </c:spPr>
          </c:dPt>
          <c:dPt>
            <c:idx val="10"/>
            <c:invertIfNegative val="0"/>
            <c:bubble3D val="0"/>
            <c:spPr>
              <a:solidFill>
                <a:srgbClr val="FFFF00"/>
              </a:solidFill>
              <a:ln w="12700">
                <a:solidFill>
                  <a:srgbClr val="000000"/>
                </a:solidFill>
                <a:prstDash val="solid"/>
              </a:ln>
            </c:spPr>
          </c:dPt>
          <c:dPt>
            <c:idx val="11"/>
            <c:invertIfNegative val="0"/>
            <c:bubble3D val="0"/>
            <c:spPr>
              <a:solidFill>
                <a:srgbClr val="00FFFF"/>
              </a:solidFill>
              <a:ln w="12700">
                <a:solidFill>
                  <a:srgbClr val="000000"/>
                </a:solidFill>
                <a:prstDash val="solid"/>
              </a:ln>
            </c:spPr>
          </c:dPt>
          <c:dPt>
            <c:idx val="12"/>
            <c:invertIfNegative val="0"/>
            <c:bubble3D val="0"/>
            <c:spPr>
              <a:solidFill>
                <a:srgbClr val="800080"/>
              </a:solidFill>
              <a:ln w="12700">
                <a:solidFill>
                  <a:srgbClr val="000000"/>
                </a:solidFill>
                <a:prstDash val="solid"/>
              </a:ln>
            </c:spPr>
          </c:dPt>
          <c:dLbls>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CatFocusFI_1!$A$13:$A$25</c:f>
              <c:strCache>
                <c:ptCount val="13"/>
                <c:pt idx="0">
                  <c:v>Financed Deals</c:v>
                </c:pt>
                <c:pt idx="1">
                  <c:v>VSA</c:v>
                </c:pt>
                <c:pt idx="2">
                  <c:v>ENV</c:v>
                </c:pt>
                <c:pt idx="3">
                  <c:v>T&amp;W</c:v>
                </c:pt>
                <c:pt idx="4">
                  <c:v>Other2</c:v>
                </c:pt>
                <c:pt idx="5">
                  <c:v>Other3</c:v>
                </c:pt>
                <c:pt idx="6">
                  <c:v>Other4</c:v>
                </c:pt>
                <c:pt idx="7">
                  <c:v>Other5</c:v>
                </c:pt>
                <c:pt idx="8">
                  <c:v>Other6</c:v>
                </c:pt>
                <c:pt idx="9">
                  <c:v>Other7</c:v>
                </c:pt>
                <c:pt idx="10">
                  <c:v>GAP</c:v>
                </c:pt>
                <c:pt idx="11">
                  <c:v>AH</c:v>
                </c:pt>
                <c:pt idx="12">
                  <c:v>CL</c:v>
                </c:pt>
              </c:strCache>
            </c:strRef>
          </c:cat>
          <c:val>
            <c:numRef>
              <c:f>CatFocusFI_1!$G$13:$G$25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0"/>
          <c:showCatName val="0"/>
          <c:showSerName val="0"/>
          <c:showPercent val="0"/>
          <c:showBubbleSize val="0"/>
        </c:dLbls>
        <c:gapWidth val="100"/>
        <c:axId val="94310400"/>
        <c:axId val="94311936"/>
      </c:barChart>
      <c:catAx>
        <c:axId val="94310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4311936"/>
        <c:crosses val="autoZero"/>
        <c:auto val="1"/>
        <c:lblAlgn val="ctr"/>
        <c:lblOffset val="100"/>
        <c:tickLblSkip val="1"/>
        <c:tickMarkSkip val="1"/>
        <c:noMultiLvlLbl val="0"/>
      </c:catAx>
      <c:valAx>
        <c:axId val="94311936"/>
        <c:scaling>
          <c:orientation val="minMax"/>
        </c:scaling>
        <c:delete val="1"/>
        <c:axPos val="l"/>
        <c:majorGridlines>
          <c:spPr>
            <a:ln w="3175">
              <a:solidFill>
                <a:srgbClr val="000000"/>
              </a:solidFill>
              <a:prstDash val="solid"/>
            </a:ln>
          </c:spPr>
        </c:majorGridlines>
        <c:numFmt formatCode="0" sourceLinked="1"/>
        <c:majorTickMark val="out"/>
        <c:minorTickMark val="none"/>
        <c:tickLblPos val="nextTo"/>
        <c:crossAx val="94310400"/>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Total Deal
Mix</a:t>
            </a:r>
          </a:p>
        </c:rich>
      </c:tx>
      <c:layout>
        <c:manualLayout>
          <c:xMode val="edge"/>
          <c:yMode val="edge"/>
          <c:x val="0.82535985633374775"/>
          <c:y val="4.8275862068965517E-2"/>
        </c:manualLayout>
      </c:layout>
      <c:overlay val="0"/>
      <c:spPr>
        <a:noFill/>
        <a:ln w="25400">
          <a:noFill/>
        </a:ln>
      </c:spPr>
    </c:title>
    <c:autoTitleDeleted val="0"/>
    <c:plotArea>
      <c:layout>
        <c:manualLayout>
          <c:layoutTarget val="inner"/>
          <c:xMode val="edge"/>
          <c:yMode val="edge"/>
          <c:x val="0.23205768734310442"/>
          <c:y val="0.3126443800385687"/>
          <c:w val="0.47368476385499664"/>
          <c:h val="0.45517343564438678"/>
        </c:manualLayout>
      </c:layout>
      <c:pieChart>
        <c:varyColors val="1"/>
        <c:ser>
          <c:idx val="0"/>
          <c:order val="0"/>
          <c:tx>
            <c:v>Deal Mix</c:v>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numFmt formatCode="0%" sourceLinked="0"/>
              <c:spPr>
                <a:noFill/>
                <a:ln w="25400">
                  <a:noFill/>
                </a:ln>
              </c:spPr>
              <c:txPr>
                <a:bodyPr/>
                <a:lstStyle/>
                <a:p>
                  <a:pPr>
                    <a:defRPr sz="800" b="0" i="0" u="none" strike="noStrike" baseline="0">
                      <a:solidFill>
                        <a:srgbClr val="FF0000"/>
                      </a:solidFill>
                      <a:latin typeface="Arial"/>
                      <a:ea typeface="Arial"/>
                      <a:cs typeface="Arial"/>
                    </a:defRPr>
                  </a:pPr>
                  <a:endParaRPr lang="en-US"/>
                </a:p>
              </c:txPr>
              <c:dLblPos val="bestFit"/>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CatFocusFI_1!$B$6:$F$7</c:f>
              <c:strCache>
                <c:ptCount val="5"/>
                <c:pt idx="0">
                  <c:v>NewCar</c:v>
                </c:pt>
                <c:pt idx="1">
                  <c:v>NewTruck</c:v>
                </c:pt>
                <c:pt idx="2">
                  <c:v>UsedCar</c:v>
                </c:pt>
                <c:pt idx="3">
                  <c:v>UsedTruck</c:v>
                </c:pt>
                <c:pt idx="4">
                  <c:v>Misc</c:v>
                </c:pt>
              </c:strCache>
            </c:strRef>
          </c:cat>
          <c:val>
            <c:numRef>
              <c:f>CatFocusFI_1!$B$8:$F$8</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CCFFCC"/>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horizontalDpi="3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Qualified Deal
Mix</a:t>
            </a:r>
          </a:p>
        </c:rich>
      </c:tx>
      <c:layout>
        <c:manualLayout>
          <c:xMode val="edge"/>
          <c:yMode val="edge"/>
          <c:x val="0.76201923076923073"/>
          <c:y val="4.7835990888382689E-2"/>
        </c:manualLayout>
      </c:layout>
      <c:overlay val="0"/>
      <c:spPr>
        <a:noFill/>
        <a:ln w="25400">
          <a:noFill/>
        </a:ln>
      </c:spPr>
    </c:title>
    <c:autoTitleDeleted val="0"/>
    <c:plotArea>
      <c:layout>
        <c:manualLayout>
          <c:layoutTarget val="inner"/>
          <c:xMode val="edge"/>
          <c:yMode val="edge"/>
          <c:x val="0.29086538461538464"/>
          <c:y val="0.29384998515133953"/>
          <c:w val="0.45432692307692307"/>
          <c:h val="0.430524396849637"/>
        </c:manualLayout>
      </c:layout>
      <c:pieChart>
        <c:varyColors val="1"/>
        <c:ser>
          <c:idx val="0"/>
          <c:order val="0"/>
          <c:tx>
            <c:v>Focus Deal Mix</c:v>
          </c:tx>
          <c:spPr>
            <a:solidFill>
              <a:srgbClr val="9999FF"/>
            </a:solidFill>
            <a:ln w="12700">
              <a:solidFill>
                <a:srgbClr val="000000"/>
              </a:solidFill>
              <a:prstDash val="solid"/>
            </a:ln>
          </c:spPr>
          <c:dPt>
            <c:idx val="0"/>
            <c:bubble3D val="0"/>
          </c:dPt>
          <c:dPt>
            <c:idx val="1"/>
            <c:bubble3D val="0"/>
            <c:spPr>
              <a:solidFill>
                <a:srgbClr val="993366"/>
              </a:solidFill>
              <a:ln w="12700">
                <a:solidFill>
                  <a:srgbClr val="000000"/>
                </a:solidFill>
                <a:prstDash val="solid"/>
              </a:ln>
            </c:spPr>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Lbls>
            <c:dLbl>
              <c:idx val="0"/>
              <c:numFmt formatCode="0%" sourceLinked="0"/>
              <c:spPr>
                <a:noFill/>
                <a:ln w="25400">
                  <a:noFill/>
                </a:ln>
              </c:spPr>
              <c:txPr>
                <a:bodyPr/>
                <a:lstStyle/>
                <a:p>
                  <a:pPr>
                    <a:defRPr sz="800" b="0" i="0" u="none" strike="noStrike" baseline="0">
                      <a:solidFill>
                        <a:srgbClr val="FF0000"/>
                      </a:solidFill>
                      <a:latin typeface="Arial"/>
                      <a:ea typeface="Arial"/>
                      <a:cs typeface="Arial"/>
                    </a:defRPr>
                  </a:pPr>
                  <a:endParaRPr lang="en-US"/>
                </a:p>
              </c:txPr>
              <c:dLblPos val="bestFit"/>
              <c:showLegendKey val="0"/>
              <c:showVal val="1"/>
              <c:showCatName val="1"/>
              <c:showSerName val="0"/>
              <c:showPercent val="1"/>
              <c:showBubbleSize val="0"/>
            </c:dLbl>
            <c:numFmt formatCode="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1"/>
            <c:showSerName val="0"/>
            <c:showPercent val="1"/>
            <c:showBubbleSize val="0"/>
            <c:showLeaderLines val="1"/>
          </c:dLbls>
          <c:cat>
            <c:strRef>
              <c:f>CatFocusFI_1!$B$6:$F$7</c:f>
              <c:strCache>
                <c:ptCount val="5"/>
                <c:pt idx="0">
                  <c:v>NewCar</c:v>
                </c:pt>
                <c:pt idx="1">
                  <c:v>NewTruck</c:v>
                </c:pt>
                <c:pt idx="2">
                  <c:v>UsedCar</c:v>
                </c:pt>
                <c:pt idx="3">
                  <c:v>UsedTruck</c:v>
                </c:pt>
                <c:pt idx="4">
                  <c:v>Misc</c:v>
                </c:pt>
              </c:strCache>
            </c:strRef>
          </c:cat>
          <c:val>
            <c:numRef>
              <c:f>CatFocusFI_1!$B$10:$F$10</c:f>
              <c:numCache>
                <c:formatCode>General</c:formatCode>
                <c:ptCount val="5"/>
                <c:pt idx="0">
                  <c:v>0</c:v>
                </c:pt>
                <c:pt idx="1">
                  <c:v>0</c:v>
                </c:pt>
                <c:pt idx="2">
                  <c:v>0</c:v>
                </c:pt>
                <c:pt idx="3">
                  <c:v>0</c:v>
                </c:pt>
                <c:pt idx="4">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99"/>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000" b="1" i="0" u="none" strike="noStrike" baseline="0">
              <a:solidFill>
                <a:srgbClr val="000000"/>
              </a:solidFill>
              <a:latin typeface="Verdana"/>
              <a:ea typeface="Verdana"/>
              <a:cs typeface="Verdana"/>
            </a:defRPr>
          </a:pPr>
          <a:endParaRPr lang="en-US"/>
        </a:p>
      </c:txPr>
    </c:title>
    <c:autoTitleDeleted val="0"/>
    <c:plotArea>
      <c:layout/>
      <c:pieChart>
        <c:varyColors val="0"/>
        <c:ser>
          <c:idx val="0"/>
          <c:order val="0"/>
          <c:tx>
            <c:v>TO Type</c:v>
          </c:tx>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1"/>
            <c:showCatName val="1"/>
            <c:showSerName val="0"/>
            <c:showPercent val="1"/>
            <c:showBubbleSize val="0"/>
            <c:separator>, </c:separator>
            <c:showLeaderLines val="1"/>
          </c:dLbls>
          <c:cat>
            <c:multiLvlStrRef>
              <c:f>CatFocusFI_1!$AM$8:$AM$12</c:f>
            </c:multiLvlStrRef>
          </c:cat>
          <c:val>
            <c:numRef>
              <c:f>CatFocusFI_1!$AS$8:$AS$12</c:f>
            </c:numRef>
          </c:val>
        </c:ser>
        <c:dLbls>
          <c:showLegendKey val="0"/>
          <c:showVal val="0"/>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CCFFFF"/>
        </a:gs>
        <a:gs pos="50000">
          <a:srgbClr val="C0C0C0"/>
        </a:gs>
        <a:gs pos="100000">
          <a:srgbClr val="CCFFFF"/>
        </a:gs>
      </a:gsLst>
      <a:lin ang="5400000" scaled="1"/>
    </a:gra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8503891750777543E-2"/>
          <c:y val="8.1301135754635712E-2"/>
          <c:w val="0.9163926236685056"/>
          <c:h val="0.73577527857945324"/>
        </c:manualLayout>
      </c:layout>
      <c:barChart>
        <c:barDir val="bar"/>
        <c:grouping val="clustered"/>
        <c:varyColors val="0"/>
        <c:ser>
          <c:idx val="0"/>
          <c:order val="0"/>
          <c:tx>
            <c:v>Reserve %</c:v>
          </c:tx>
          <c:spPr>
            <a:solidFill>
              <a:srgbClr val="FF0000"/>
            </a:solidFill>
            <a:ln w="12700">
              <a:solidFill>
                <a:srgbClr val="FF0000"/>
              </a:solidFill>
              <a:prstDash val="solid"/>
            </a:ln>
            <a:effectLst>
              <a:outerShdw dist="35921" dir="2700000" algn="br">
                <a:srgbClr val="000000"/>
              </a:outerShdw>
            </a:effectLst>
          </c:spPr>
          <c:invertIfNegative val="0"/>
          <c:dLbls>
            <c:spPr>
              <a:noFill/>
              <a:ln w="25400">
                <a:noFill/>
              </a:ln>
            </c:spPr>
            <c:txPr>
              <a:bodyPr/>
              <a:lstStyle/>
              <a:p>
                <a:pPr>
                  <a:defRPr sz="1200" b="1" i="0" u="none" strike="noStrike" baseline="0">
                    <a:solidFill>
                      <a:srgbClr val="FFFFFF"/>
                    </a:solidFill>
                    <a:latin typeface="Verdana"/>
                    <a:ea typeface="Verdana"/>
                    <a:cs typeface="Verdana"/>
                  </a:defRPr>
                </a:pPr>
                <a:endParaRPr lang="en-US"/>
              </a:p>
            </c:txPr>
            <c:dLblPos val="ctr"/>
            <c:showLegendKey val="0"/>
            <c:showVal val="1"/>
            <c:showCatName val="1"/>
            <c:showSerName val="0"/>
            <c:showPercent val="0"/>
            <c:showBubbleSize val="0"/>
            <c:showLeaderLines val="0"/>
          </c:dLbls>
          <c:cat>
            <c:strRef>
              <c:f>CatFocusFI_1!$A$45</c:f>
              <c:strCache>
                <c:ptCount val="1"/>
                <c:pt idx="0">
                  <c:v>Reserve</c:v>
                </c:pt>
              </c:strCache>
            </c:strRef>
          </c:cat>
          <c:val>
            <c:numRef>
              <c:f>CatFocusFI_1!$H$45</c:f>
              <c:numCache>
                <c:formatCode>0.0%</c:formatCode>
                <c:ptCount val="1"/>
                <c:pt idx="0">
                  <c:v>0</c:v>
                </c:pt>
              </c:numCache>
            </c:numRef>
          </c:val>
        </c:ser>
        <c:dLbls>
          <c:showLegendKey val="0"/>
          <c:showVal val="0"/>
          <c:showCatName val="0"/>
          <c:showSerName val="0"/>
          <c:showPercent val="0"/>
          <c:showBubbleSize val="0"/>
        </c:dLbls>
        <c:gapWidth val="150"/>
        <c:axId val="94397568"/>
        <c:axId val="94399104"/>
      </c:barChart>
      <c:catAx>
        <c:axId val="94397568"/>
        <c:scaling>
          <c:orientation val="minMax"/>
        </c:scaling>
        <c:delete val="1"/>
        <c:axPos val="l"/>
        <c:majorTickMark val="out"/>
        <c:minorTickMark val="none"/>
        <c:tickLblPos val="nextTo"/>
        <c:crossAx val="94399104"/>
        <c:crosses val="autoZero"/>
        <c:auto val="1"/>
        <c:lblAlgn val="ctr"/>
        <c:lblOffset val="100"/>
        <c:noMultiLvlLbl val="0"/>
      </c:catAx>
      <c:valAx>
        <c:axId val="94399104"/>
        <c:scaling>
          <c:orientation val="minMax"/>
          <c:max val="1"/>
        </c:scaling>
        <c:delete val="0"/>
        <c:axPos val="b"/>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Verdana"/>
                <a:ea typeface="Verdana"/>
                <a:cs typeface="Verdana"/>
              </a:defRPr>
            </a:pPr>
            <a:endParaRPr lang="en-US"/>
          </a:p>
        </c:txPr>
        <c:crossAx val="94397568"/>
        <c:crosses val="autoZero"/>
        <c:crossBetween val="between"/>
        <c:majorUnit val="0.1"/>
      </c:valAx>
      <c:spPr>
        <a:gradFill rotWithShape="0">
          <a:gsLst>
            <a:gs pos="0">
              <a:srgbClr xmlns:mc="http://schemas.openxmlformats.org/markup-compatibility/2006" xmlns:a14="http://schemas.microsoft.com/office/drawing/2010/main" val="C0C0C0" mc:Ignorable="a14" a14:legacySpreadsheetColorIndex="22"/>
            </a:gs>
            <a:gs pos="50000">
              <a:srgbClr xmlns:mc="http://schemas.openxmlformats.org/markup-compatibility/2006" xmlns:a14="http://schemas.microsoft.com/office/drawing/2010/main" val="939393" mc:Ignorable="a14" a14:legacySpreadsheetColorIndex="22">
                <a:gamma/>
                <a:shade val="76471"/>
                <a:invGamma/>
              </a:srgbClr>
            </a:gs>
            <a:gs pos="100000">
              <a:srgbClr xmlns:mc="http://schemas.openxmlformats.org/markup-compatibility/2006" xmlns:a14="http://schemas.microsoft.com/office/drawing/2010/main" val="C0C0C0" mc:Ignorable="a14" a14:legacySpreadsheetColorIndex="22"/>
            </a:gs>
          </a:gsLst>
          <a:lin ang="0" scaled="1"/>
        </a:gradFill>
        <a:ln w="12700">
          <a:solidFill>
            <a:srgbClr val="C0C0C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8" Type="http://schemas.openxmlformats.org/officeDocument/2006/relationships/chart" Target="../charts/chart26.xml"/><Relationship Id="rId3" Type="http://schemas.openxmlformats.org/officeDocument/2006/relationships/image" Target="../media/image3.jpeg"/><Relationship Id="rId7" Type="http://schemas.openxmlformats.org/officeDocument/2006/relationships/chart" Target="../charts/chart25.xml"/><Relationship Id="rId2" Type="http://schemas.openxmlformats.org/officeDocument/2006/relationships/chart" Target="../charts/chart21.xml"/><Relationship Id="rId1" Type="http://schemas.openxmlformats.org/officeDocument/2006/relationships/chart" Target="../charts/chart20.xml"/><Relationship Id="rId6" Type="http://schemas.openxmlformats.org/officeDocument/2006/relationships/chart" Target="../charts/chart24.xml"/><Relationship Id="rId5" Type="http://schemas.openxmlformats.org/officeDocument/2006/relationships/chart" Target="../charts/chart23.xml"/><Relationship Id="rId4" Type="http://schemas.openxmlformats.org/officeDocument/2006/relationships/chart" Target="../charts/chart22.xml"/><Relationship Id="rId9" Type="http://schemas.openxmlformats.org/officeDocument/2006/relationships/chart" Target="../charts/chart27.xml"/></Relationships>
</file>

<file path=xl/drawings/_rels/drawing1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image" Target="../media/image3.jpeg"/><Relationship Id="rId10" Type="http://schemas.openxmlformats.org/officeDocument/2006/relationships/chart" Target="../charts/chart9.xml"/><Relationship Id="rId4" Type="http://schemas.openxmlformats.org/officeDocument/2006/relationships/chart" Target="../charts/chart4.xml"/><Relationship Id="rId9" Type="http://schemas.openxmlformats.org/officeDocument/2006/relationships/chart" Target="../charts/chart8.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8" Type="http://schemas.openxmlformats.org/officeDocument/2006/relationships/chart" Target="../charts/chart17.xml"/><Relationship Id="rId3" Type="http://schemas.openxmlformats.org/officeDocument/2006/relationships/chart" Target="../charts/chart13.xml"/><Relationship Id="rId7" Type="http://schemas.openxmlformats.org/officeDocument/2006/relationships/chart" Target="../charts/chart16.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5.xml"/><Relationship Id="rId5" Type="http://schemas.openxmlformats.org/officeDocument/2006/relationships/image" Target="../media/image3.jpeg"/><Relationship Id="rId10" Type="http://schemas.openxmlformats.org/officeDocument/2006/relationships/chart" Target="../charts/chart19.xml"/><Relationship Id="rId4" Type="http://schemas.openxmlformats.org/officeDocument/2006/relationships/chart" Target="../charts/chart14.xml"/><Relationship Id="rId9"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2</xdr:row>
      <xdr:rowOff>0</xdr:rowOff>
    </xdr:to>
    <xdr:pic>
      <xdr:nvPicPr>
        <xdr:cNvPr id="2733" name="Picture 412" descr="Thumb-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28</xdr:col>
      <xdr:colOff>76200</xdr:colOff>
      <xdr:row>33</xdr:row>
      <xdr:rowOff>0</xdr:rowOff>
    </xdr:from>
    <xdr:to>
      <xdr:col>36</xdr:col>
      <xdr:colOff>9525</xdr:colOff>
      <xdr:row>61</xdr:row>
      <xdr:rowOff>57150</xdr:rowOff>
    </xdr:to>
    <xdr:graphicFrame macro="">
      <xdr:nvGraphicFramePr>
        <xdr:cNvPr id="259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37</xdr:col>
      <xdr:colOff>228600</xdr:colOff>
      <xdr:row>32</xdr:row>
      <xdr:rowOff>38100</xdr:rowOff>
    </xdr:from>
    <xdr:to>
      <xdr:col>45</xdr:col>
      <xdr:colOff>85725</xdr:colOff>
      <xdr:row>61</xdr:row>
      <xdr:rowOff>38100</xdr:rowOff>
    </xdr:to>
    <xdr:graphicFrame macro="">
      <xdr:nvGraphicFramePr>
        <xdr:cNvPr id="259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28575</xdr:colOff>
      <xdr:row>0</xdr:row>
      <xdr:rowOff>0</xdr:rowOff>
    </xdr:from>
    <xdr:to>
      <xdr:col>1</xdr:col>
      <xdr:colOff>438150</xdr:colOff>
      <xdr:row>4</xdr:row>
      <xdr:rowOff>114300</xdr:rowOff>
    </xdr:to>
    <xdr:pic>
      <xdr:nvPicPr>
        <xdr:cNvPr id="25944" name="Picture 21" descr="R-Logo-Static_withShadow"/>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 y="0"/>
          <a:ext cx="5429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46</xdr:col>
      <xdr:colOff>114300</xdr:colOff>
      <xdr:row>32</xdr:row>
      <xdr:rowOff>95250</xdr:rowOff>
    </xdr:from>
    <xdr:to>
      <xdr:col>54</xdr:col>
      <xdr:colOff>152400</xdr:colOff>
      <xdr:row>60</xdr:row>
      <xdr:rowOff>76200</xdr:rowOff>
    </xdr:to>
    <xdr:graphicFrame macro="">
      <xdr:nvGraphicFramePr>
        <xdr:cNvPr id="25945" name="Chart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28</xdr:col>
      <xdr:colOff>114300</xdr:colOff>
      <xdr:row>0</xdr:row>
      <xdr:rowOff>171450</xdr:rowOff>
    </xdr:from>
    <xdr:to>
      <xdr:col>36</xdr:col>
      <xdr:colOff>19050</xdr:colOff>
      <xdr:row>31</xdr:row>
      <xdr:rowOff>133350</xdr:rowOff>
    </xdr:to>
    <xdr:graphicFrame macro="">
      <xdr:nvGraphicFramePr>
        <xdr:cNvPr id="25946" name="Chart 10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37</xdr:col>
      <xdr:colOff>228600</xdr:colOff>
      <xdr:row>0</xdr:row>
      <xdr:rowOff>171450</xdr:rowOff>
    </xdr:from>
    <xdr:to>
      <xdr:col>45</xdr:col>
      <xdr:colOff>85725</xdr:colOff>
      <xdr:row>30</xdr:row>
      <xdr:rowOff>95250</xdr:rowOff>
    </xdr:to>
    <xdr:graphicFrame macro="">
      <xdr:nvGraphicFramePr>
        <xdr:cNvPr id="25947" name="Chart 10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46</xdr:col>
      <xdr:colOff>171450</xdr:colOff>
      <xdr:row>0</xdr:row>
      <xdr:rowOff>152400</xdr:rowOff>
    </xdr:from>
    <xdr:to>
      <xdr:col>54</xdr:col>
      <xdr:colOff>180975</xdr:colOff>
      <xdr:row>31</xdr:row>
      <xdr:rowOff>76200</xdr:rowOff>
    </xdr:to>
    <xdr:graphicFrame macro="">
      <xdr:nvGraphicFramePr>
        <xdr:cNvPr id="25948" name="Chart 10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55</xdr:col>
      <xdr:colOff>95250</xdr:colOff>
      <xdr:row>0</xdr:row>
      <xdr:rowOff>171450</xdr:rowOff>
    </xdr:from>
    <xdr:to>
      <xdr:col>62</xdr:col>
      <xdr:colOff>904875</xdr:colOff>
      <xdr:row>30</xdr:row>
      <xdr:rowOff>38100</xdr:rowOff>
    </xdr:to>
    <xdr:graphicFrame macro="">
      <xdr:nvGraphicFramePr>
        <xdr:cNvPr id="25949" name="Chart 1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55</xdr:col>
      <xdr:colOff>114300</xdr:colOff>
      <xdr:row>32</xdr:row>
      <xdr:rowOff>76200</xdr:rowOff>
    </xdr:from>
    <xdr:to>
      <xdr:col>63</xdr:col>
      <xdr:colOff>0</xdr:colOff>
      <xdr:row>60</xdr:row>
      <xdr:rowOff>114300</xdr:rowOff>
    </xdr:to>
    <xdr:graphicFrame macro="">
      <xdr:nvGraphicFramePr>
        <xdr:cNvPr id="25950" name="Chart 1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2219325</xdr:colOff>
      <xdr:row>26</xdr:row>
      <xdr:rowOff>85725</xdr:rowOff>
    </xdr:from>
    <xdr:to>
      <xdr:col>8</xdr:col>
      <xdr:colOff>990600</xdr:colOff>
      <xdr:row>30</xdr:row>
      <xdr:rowOff>85725</xdr:rowOff>
    </xdr:to>
    <xdr:sp macro="" textlink="">
      <xdr:nvSpPr>
        <xdr:cNvPr id="22537" name="Text Box 9"/>
        <xdr:cNvSpPr txBox="1">
          <a:spLocks noChangeArrowheads="1"/>
        </xdr:cNvSpPr>
      </xdr:nvSpPr>
      <xdr:spPr bwMode="auto">
        <a:xfrm>
          <a:off x="3790950" y="4514850"/>
          <a:ext cx="4314825" cy="6572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Put your lists of Products, Desk Mgrs, Business Mgrs, Sales Staff and Deal Types in the LEFT HAND column for Display  - (Keep them short and EVERYONE use the same order) - RIGHT HAND column is a description area for your convenience.  Print this Page out for Reference.</a:t>
          </a:r>
        </a:p>
      </xdr:txBody>
    </xdr:sp>
    <xdr:clientData/>
  </xdr:twoCellAnchor>
  <xdr:twoCellAnchor>
    <xdr:from>
      <xdr:col>3</xdr:col>
      <xdr:colOff>28575</xdr:colOff>
      <xdr:row>15</xdr:row>
      <xdr:rowOff>19050</xdr:rowOff>
    </xdr:from>
    <xdr:to>
      <xdr:col>3</xdr:col>
      <xdr:colOff>200025</xdr:colOff>
      <xdr:row>25</xdr:row>
      <xdr:rowOff>123825</xdr:rowOff>
    </xdr:to>
    <xdr:sp macro="" textlink="">
      <xdr:nvSpPr>
        <xdr:cNvPr id="22678" name="Line 10"/>
        <xdr:cNvSpPr>
          <a:spLocks noChangeShapeType="1"/>
        </xdr:cNvSpPr>
      </xdr:nvSpPr>
      <xdr:spPr bwMode="auto">
        <a:xfrm flipH="1" flipV="1">
          <a:off x="4371975" y="2647950"/>
          <a:ext cx="171450" cy="1743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19050</xdr:colOff>
      <xdr:row>23</xdr:row>
      <xdr:rowOff>85725</xdr:rowOff>
    </xdr:from>
    <xdr:to>
      <xdr:col>4</xdr:col>
      <xdr:colOff>171450</xdr:colOff>
      <xdr:row>25</xdr:row>
      <xdr:rowOff>123825</xdr:rowOff>
    </xdr:to>
    <xdr:sp macro="" textlink="">
      <xdr:nvSpPr>
        <xdr:cNvPr id="22679" name="Line 11"/>
        <xdr:cNvSpPr>
          <a:spLocks noChangeShapeType="1"/>
        </xdr:cNvSpPr>
      </xdr:nvSpPr>
      <xdr:spPr bwMode="auto">
        <a:xfrm flipV="1">
          <a:off x="4610100" y="4029075"/>
          <a:ext cx="15240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142875</xdr:colOff>
      <xdr:row>23</xdr:row>
      <xdr:rowOff>38100</xdr:rowOff>
    </xdr:from>
    <xdr:to>
      <xdr:col>6</xdr:col>
      <xdr:colOff>190500</xdr:colOff>
      <xdr:row>26</xdr:row>
      <xdr:rowOff>28575</xdr:rowOff>
    </xdr:to>
    <xdr:sp macro="" textlink="">
      <xdr:nvSpPr>
        <xdr:cNvPr id="22680" name="Line 12"/>
        <xdr:cNvSpPr>
          <a:spLocks noChangeShapeType="1"/>
        </xdr:cNvSpPr>
      </xdr:nvSpPr>
      <xdr:spPr bwMode="auto">
        <a:xfrm flipV="1">
          <a:off x="6419850" y="3981450"/>
          <a:ext cx="47625" cy="476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809625</xdr:colOff>
      <xdr:row>23</xdr:row>
      <xdr:rowOff>142875</xdr:rowOff>
    </xdr:from>
    <xdr:to>
      <xdr:col>9</xdr:col>
      <xdr:colOff>142875</xdr:colOff>
      <xdr:row>26</xdr:row>
      <xdr:rowOff>85725</xdr:rowOff>
    </xdr:to>
    <xdr:sp macro="" textlink="">
      <xdr:nvSpPr>
        <xdr:cNvPr id="22681" name="Line 13"/>
        <xdr:cNvSpPr>
          <a:spLocks noChangeShapeType="1"/>
        </xdr:cNvSpPr>
      </xdr:nvSpPr>
      <xdr:spPr bwMode="auto">
        <a:xfrm flipV="1">
          <a:off x="7924800" y="4086225"/>
          <a:ext cx="42862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0</xdr:col>
      <xdr:colOff>9525</xdr:colOff>
      <xdr:row>0</xdr:row>
      <xdr:rowOff>0</xdr:rowOff>
    </xdr:from>
    <xdr:to>
      <xdr:col>0</xdr:col>
      <xdr:colOff>762000</xdr:colOff>
      <xdr:row>5</xdr:row>
      <xdr:rowOff>85725</xdr:rowOff>
    </xdr:to>
    <xdr:pic>
      <xdr:nvPicPr>
        <xdr:cNvPr id="22682" name="Picture 15" descr="R-Logo-Static_withShadow_EmailFriendl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752475"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19050</xdr:colOff>
      <xdr:row>0</xdr:row>
      <xdr:rowOff>28575</xdr:rowOff>
    </xdr:from>
    <xdr:to>
      <xdr:col>1</xdr:col>
      <xdr:colOff>352425</xdr:colOff>
      <xdr:row>3</xdr:row>
      <xdr:rowOff>95250</xdr:rowOff>
    </xdr:to>
    <xdr:pic>
      <xdr:nvPicPr>
        <xdr:cNvPr id="32818" name="Picture 4" descr="R-Logo-Static_withShadow_EmailFriendl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5429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19050</xdr:colOff>
      <xdr:row>0</xdr:row>
      <xdr:rowOff>28575</xdr:rowOff>
    </xdr:from>
    <xdr:to>
      <xdr:col>1</xdr:col>
      <xdr:colOff>352425</xdr:colOff>
      <xdr:row>3</xdr:row>
      <xdr:rowOff>95250</xdr:rowOff>
    </xdr:to>
    <xdr:pic>
      <xdr:nvPicPr>
        <xdr:cNvPr id="32819" name="Picture 5" descr="R-Logo-Static_withShadow_EmailFriendl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8575"/>
          <a:ext cx="5429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2</xdr:row>
      <xdr:rowOff>0</xdr:rowOff>
    </xdr:to>
    <xdr:pic>
      <xdr:nvPicPr>
        <xdr:cNvPr id="4078" name="Picture 434" descr="Thumb-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2</xdr:row>
      <xdr:rowOff>0</xdr:rowOff>
    </xdr:to>
    <xdr:pic>
      <xdr:nvPicPr>
        <xdr:cNvPr id="44558" name="Picture 13" descr="Thumb-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2</xdr:row>
      <xdr:rowOff>0</xdr:rowOff>
    </xdr:to>
    <xdr:pic>
      <xdr:nvPicPr>
        <xdr:cNvPr id="58430" name="Picture 376" descr="Thumb-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190500</xdr:colOff>
      <xdr:row>2</xdr:row>
      <xdr:rowOff>0</xdr:rowOff>
    </xdr:to>
    <xdr:pic>
      <xdr:nvPicPr>
        <xdr:cNvPr id="4546" name="Picture 279" descr="Thumb-smal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667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342900</xdr:colOff>
      <xdr:row>0</xdr:row>
      <xdr:rowOff>28575</xdr:rowOff>
    </xdr:from>
    <xdr:to>
      <xdr:col>2</xdr:col>
      <xdr:colOff>180975</xdr:colOff>
      <xdr:row>7</xdr:row>
      <xdr:rowOff>0</xdr:rowOff>
    </xdr:to>
    <xdr:pic>
      <xdr:nvPicPr>
        <xdr:cNvPr id="49204" name="Picture 1" descr="Thumb-WithAddress-TollFre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25" y="28575"/>
          <a:ext cx="7143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47625</xdr:colOff>
      <xdr:row>0</xdr:row>
      <xdr:rowOff>57150</xdr:rowOff>
    </xdr:from>
    <xdr:to>
      <xdr:col>13</xdr:col>
      <xdr:colOff>447675</xdr:colOff>
      <xdr:row>7</xdr:row>
      <xdr:rowOff>0</xdr:rowOff>
    </xdr:to>
    <xdr:pic>
      <xdr:nvPicPr>
        <xdr:cNvPr id="49205" name="Picture 7" descr="Thumb-WithAddress-TollFre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48450" y="57150"/>
          <a:ext cx="64770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85725</xdr:colOff>
      <xdr:row>38</xdr:row>
      <xdr:rowOff>95250</xdr:rowOff>
    </xdr:from>
    <xdr:to>
      <xdr:col>21</xdr:col>
      <xdr:colOff>419100</xdr:colOff>
      <xdr:row>61</xdr:row>
      <xdr:rowOff>114300</xdr:rowOff>
    </xdr:to>
    <xdr:graphicFrame macro="">
      <xdr:nvGraphicFramePr>
        <xdr:cNvPr id="5453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62</xdr:row>
      <xdr:rowOff>95250</xdr:rowOff>
    </xdr:from>
    <xdr:to>
      <xdr:col>21</xdr:col>
      <xdr:colOff>438150</xdr:colOff>
      <xdr:row>83</xdr:row>
      <xdr:rowOff>57150</xdr:rowOff>
    </xdr:to>
    <xdr:graphicFrame macro="">
      <xdr:nvGraphicFramePr>
        <xdr:cNvPr id="545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114300</xdr:colOff>
      <xdr:row>19</xdr:row>
      <xdr:rowOff>76200</xdr:rowOff>
    </xdr:from>
    <xdr:to>
      <xdr:col>21</xdr:col>
      <xdr:colOff>381000</xdr:colOff>
      <xdr:row>35</xdr:row>
      <xdr:rowOff>114300</xdr:rowOff>
    </xdr:to>
    <xdr:graphicFrame macro="">
      <xdr:nvGraphicFramePr>
        <xdr:cNvPr id="5453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47625</xdr:colOff>
      <xdr:row>3</xdr:row>
      <xdr:rowOff>66675</xdr:rowOff>
    </xdr:from>
    <xdr:to>
      <xdr:col>36</xdr:col>
      <xdr:colOff>476250</xdr:colOff>
      <xdr:row>32</xdr:row>
      <xdr:rowOff>38100</xdr:rowOff>
    </xdr:to>
    <xdr:graphicFrame macro="">
      <xdr:nvGraphicFramePr>
        <xdr:cNvPr id="5453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xdr:colOff>
      <xdr:row>0</xdr:row>
      <xdr:rowOff>0</xdr:rowOff>
    </xdr:from>
    <xdr:to>
      <xdr:col>0</xdr:col>
      <xdr:colOff>733425</xdr:colOff>
      <xdr:row>4</xdr:row>
      <xdr:rowOff>66675</xdr:rowOff>
    </xdr:to>
    <xdr:pic>
      <xdr:nvPicPr>
        <xdr:cNvPr id="54537" name="Picture 7" descr="R-Logo-Static_withShadow"/>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 y="0"/>
          <a:ext cx="695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104775</xdr:colOff>
      <xdr:row>2</xdr:row>
      <xdr:rowOff>57150</xdr:rowOff>
    </xdr:from>
    <xdr:to>
      <xdr:col>21</xdr:col>
      <xdr:colOff>381000</xdr:colOff>
      <xdr:row>18</xdr:row>
      <xdr:rowOff>19050</xdr:rowOff>
    </xdr:to>
    <xdr:graphicFrame macro="">
      <xdr:nvGraphicFramePr>
        <xdr:cNvPr id="5453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190500</xdr:colOff>
      <xdr:row>53</xdr:row>
      <xdr:rowOff>28575</xdr:rowOff>
    </xdr:from>
    <xdr:to>
      <xdr:col>29</xdr:col>
      <xdr:colOff>38100</xdr:colOff>
      <xdr:row>81</xdr:row>
      <xdr:rowOff>47625</xdr:rowOff>
    </xdr:to>
    <xdr:graphicFrame macro="">
      <xdr:nvGraphicFramePr>
        <xdr:cNvPr id="5453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523875</xdr:colOff>
      <xdr:row>53</xdr:row>
      <xdr:rowOff>0</xdr:rowOff>
    </xdr:from>
    <xdr:to>
      <xdr:col>36</xdr:col>
      <xdr:colOff>352425</xdr:colOff>
      <xdr:row>81</xdr:row>
      <xdr:rowOff>57150</xdr:rowOff>
    </xdr:to>
    <xdr:graphicFrame macro="">
      <xdr:nvGraphicFramePr>
        <xdr:cNvPr id="54540"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xdr:col>
      <xdr:colOff>523875</xdr:colOff>
      <xdr:row>14</xdr:row>
      <xdr:rowOff>57150</xdr:rowOff>
    </xdr:from>
    <xdr:to>
      <xdr:col>46</xdr:col>
      <xdr:colOff>142875</xdr:colOff>
      <xdr:row>46</xdr:row>
      <xdr:rowOff>57150</xdr:rowOff>
    </xdr:to>
    <xdr:graphicFrame macro="">
      <xdr:nvGraphicFramePr>
        <xdr:cNvPr id="54541"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142875</xdr:colOff>
      <xdr:row>34</xdr:row>
      <xdr:rowOff>76200</xdr:rowOff>
    </xdr:from>
    <xdr:to>
      <xdr:col>36</xdr:col>
      <xdr:colOff>533400</xdr:colOff>
      <xdr:row>50</xdr:row>
      <xdr:rowOff>76200</xdr:rowOff>
    </xdr:to>
    <xdr:graphicFrame macro="">
      <xdr:nvGraphicFramePr>
        <xdr:cNvPr id="54542"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xdr:colOff>
      <xdr:row>0</xdr:row>
      <xdr:rowOff>0</xdr:rowOff>
    </xdr:from>
    <xdr:to>
      <xdr:col>1</xdr:col>
      <xdr:colOff>390525</xdr:colOff>
      <xdr:row>3</xdr:row>
      <xdr:rowOff>47625</xdr:rowOff>
    </xdr:to>
    <xdr:pic>
      <xdr:nvPicPr>
        <xdr:cNvPr id="35933" name="Picture 13" descr="R-Logo-Static_withShadow"/>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4572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152400</xdr:colOff>
      <xdr:row>61</xdr:row>
      <xdr:rowOff>9525</xdr:rowOff>
    </xdr:from>
    <xdr:to>
      <xdr:col>19</xdr:col>
      <xdr:colOff>104775</xdr:colOff>
      <xdr:row>87</xdr:row>
      <xdr:rowOff>57150</xdr:rowOff>
    </xdr:to>
    <xdr:graphicFrame macro="">
      <xdr:nvGraphicFramePr>
        <xdr:cNvPr id="35934" name="Chart 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85725</xdr:colOff>
      <xdr:row>38</xdr:row>
      <xdr:rowOff>95250</xdr:rowOff>
    </xdr:from>
    <xdr:to>
      <xdr:col>21</xdr:col>
      <xdr:colOff>419100</xdr:colOff>
      <xdr:row>61</xdr:row>
      <xdr:rowOff>114300</xdr:rowOff>
    </xdr:to>
    <xdr:graphicFrame macro="">
      <xdr:nvGraphicFramePr>
        <xdr:cNvPr id="269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114300</xdr:colOff>
      <xdr:row>62</xdr:row>
      <xdr:rowOff>95250</xdr:rowOff>
    </xdr:from>
    <xdr:to>
      <xdr:col>21</xdr:col>
      <xdr:colOff>438150</xdr:colOff>
      <xdr:row>83</xdr:row>
      <xdr:rowOff>57150</xdr:rowOff>
    </xdr:to>
    <xdr:graphicFrame macro="">
      <xdr:nvGraphicFramePr>
        <xdr:cNvPr id="2690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114300</xdr:colOff>
      <xdr:row>19</xdr:row>
      <xdr:rowOff>76200</xdr:rowOff>
    </xdr:from>
    <xdr:to>
      <xdr:col>21</xdr:col>
      <xdr:colOff>381000</xdr:colOff>
      <xdr:row>35</xdr:row>
      <xdr:rowOff>114300</xdr:rowOff>
    </xdr:to>
    <xdr:graphicFrame macro="">
      <xdr:nvGraphicFramePr>
        <xdr:cNvPr id="269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47625</xdr:colOff>
      <xdr:row>3</xdr:row>
      <xdr:rowOff>66675</xdr:rowOff>
    </xdr:from>
    <xdr:to>
      <xdr:col>36</xdr:col>
      <xdr:colOff>466725</xdr:colOff>
      <xdr:row>33</xdr:row>
      <xdr:rowOff>95250</xdr:rowOff>
    </xdr:to>
    <xdr:graphicFrame macro="">
      <xdr:nvGraphicFramePr>
        <xdr:cNvPr id="2690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38100</xdr:colOff>
      <xdr:row>0</xdr:row>
      <xdr:rowOff>0</xdr:rowOff>
    </xdr:from>
    <xdr:to>
      <xdr:col>0</xdr:col>
      <xdr:colOff>733425</xdr:colOff>
      <xdr:row>4</xdr:row>
      <xdr:rowOff>66675</xdr:rowOff>
    </xdr:to>
    <xdr:pic>
      <xdr:nvPicPr>
        <xdr:cNvPr id="26908" name="Picture 17" descr="R-Logo-Static_withShadow"/>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8100" y="0"/>
          <a:ext cx="6953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104775</xdr:colOff>
      <xdr:row>2</xdr:row>
      <xdr:rowOff>57150</xdr:rowOff>
    </xdr:from>
    <xdr:to>
      <xdr:col>21</xdr:col>
      <xdr:colOff>381000</xdr:colOff>
      <xdr:row>18</xdr:row>
      <xdr:rowOff>19050</xdr:rowOff>
    </xdr:to>
    <xdr:graphicFrame macro="">
      <xdr:nvGraphicFramePr>
        <xdr:cNvPr id="26909"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190500</xdr:colOff>
      <xdr:row>53</xdr:row>
      <xdr:rowOff>28575</xdr:rowOff>
    </xdr:from>
    <xdr:to>
      <xdr:col>29</xdr:col>
      <xdr:colOff>38100</xdr:colOff>
      <xdr:row>81</xdr:row>
      <xdr:rowOff>47625</xdr:rowOff>
    </xdr:to>
    <xdr:graphicFrame macro="">
      <xdr:nvGraphicFramePr>
        <xdr:cNvPr id="26910"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523875</xdr:colOff>
      <xdr:row>53</xdr:row>
      <xdr:rowOff>0</xdr:rowOff>
    </xdr:from>
    <xdr:to>
      <xdr:col>36</xdr:col>
      <xdr:colOff>352425</xdr:colOff>
      <xdr:row>81</xdr:row>
      <xdr:rowOff>57150</xdr:rowOff>
    </xdr:to>
    <xdr:graphicFrame macro="">
      <xdr:nvGraphicFramePr>
        <xdr:cNvPr id="26911"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xdr:col>
      <xdr:colOff>333375</xdr:colOff>
      <xdr:row>13</xdr:row>
      <xdr:rowOff>57150</xdr:rowOff>
    </xdr:from>
    <xdr:to>
      <xdr:col>45</xdr:col>
      <xdr:colOff>542925</xdr:colOff>
      <xdr:row>45</xdr:row>
      <xdr:rowOff>57150</xdr:rowOff>
    </xdr:to>
    <xdr:graphicFrame macro="">
      <xdr:nvGraphicFramePr>
        <xdr:cNvPr id="26912" name="Chart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22</xdr:col>
      <xdr:colOff>142875</xdr:colOff>
      <xdr:row>34</xdr:row>
      <xdr:rowOff>76200</xdr:rowOff>
    </xdr:from>
    <xdr:to>
      <xdr:col>36</xdr:col>
      <xdr:colOff>533400</xdr:colOff>
      <xdr:row>50</xdr:row>
      <xdr:rowOff>76200</xdr:rowOff>
    </xdr:to>
    <xdr:graphicFrame macro="">
      <xdr:nvGraphicFramePr>
        <xdr:cNvPr id="26913"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comments" Target="../comments1.xml"/><Relationship Id="rId5" Type="http://schemas.openxmlformats.org/officeDocument/2006/relationships/printerSettings" Target="../printerSettings/printerSettings5.bin"/><Relationship Id="rId10" Type="http://schemas.openxmlformats.org/officeDocument/2006/relationships/vmlDrawing" Target="../drawings/vmlDrawing1.vml"/><Relationship Id="rId4" Type="http://schemas.openxmlformats.org/officeDocument/2006/relationships/printerSettings" Target="../printerSettings/printerSettings4.bin"/><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vmlDrawing" Target="../drawings/vmlDrawing9.vml"/><Relationship Id="rId3" Type="http://schemas.openxmlformats.org/officeDocument/2006/relationships/printerSettings" Target="../printerSettings/printerSettings43.bin"/><Relationship Id="rId7" Type="http://schemas.openxmlformats.org/officeDocument/2006/relationships/drawing" Target="../drawings/drawing9.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6.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 Id="rId9"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10.vml"/><Relationship Id="rId3" Type="http://schemas.openxmlformats.org/officeDocument/2006/relationships/printerSettings" Target="../printerSettings/printerSettings49.bin"/><Relationship Id="rId7" Type="http://schemas.openxmlformats.org/officeDocument/2006/relationships/drawing" Target="../drawings/drawing10.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 Id="rId6" Type="http://schemas.openxmlformats.org/officeDocument/2006/relationships/printerSettings" Target="../printerSettings/printerSettings52.bin"/><Relationship Id="rId5" Type="http://schemas.openxmlformats.org/officeDocument/2006/relationships/printerSettings" Target="../printerSettings/printerSettings51.bin"/><Relationship Id="rId4" Type="http://schemas.openxmlformats.org/officeDocument/2006/relationships/printerSettings" Target="../printerSettings/printerSettings50.bin"/><Relationship Id="rId9"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60.bin"/><Relationship Id="rId3" Type="http://schemas.openxmlformats.org/officeDocument/2006/relationships/printerSettings" Target="../printerSettings/printerSettings55.bin"/><Relationship Id="rId7" Type="http://schemas.openxmlformats.org/officeDocument/2006/relationships/printerSettings" Target="../printerSettings/printerSettings59.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printerSettings" Target="../printerSettings/printerSettings58.bin"/><Relationship Id="rId5" Type="http://schemas.openxmlformats.org/officeDocument/2006/relationships/printerSettings" Target="../printerSettings/printerSettings57.bin"/><Relationship Id="rId4" Type="http://schemas.openxmlformats.org/officeDocument/2006/relationships/printerSettings" Target="../printerSettings/printerSettings56.bin"/><Relationship Id="rId9"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68.bin"/><Relationship Id="rId3" Type="http://schemas.openxmlformats.org/officeDocument/2006/relationships/printerSettings" Target="../printerSettings/printerSettings63.bin"/><Relationship Id="rId7" Type="http://schemas.openxmlformats.org/officeDocument/2006/relationships/printerSettings" Target="../printerSettings/printerSettings67.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printerSettings" Target="../printerSettings/printerSettings66.bin"/><Relationship Id="rId5" Type="http://schemas.openxmlformats.org/officeDocument/2006/relationships/printerSettings" Target="../printerSettings/printerSettings65.bin"/><Relationship Id="rId4" Type="http://schemas.openxmlformats.org/officeDocument/2006/relationships/printerSettings" Target="../printerSettings/printerSettings64.bin"/><Relationship Id="rId9"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comments" Target="../comments2.xml"/><Relationship Id="rId5" Type="http://schemas.openxmlformats.org/officeDocument/2006/relationships/printerSettings" Target="../printerSettings/printerSettings13.bin"/><Relationship Id="rId10" Type="http://schemas.openxmlformats.org/officeDocument/2006/relationships/vmlDrawing" Target="../drawings/vmlDrawing2.vml"/><Relationship Id="rId4" Type="http://schemas.openxmlformats.org/officeDocument/2006/relationships/printerSettings" Target="../printerSettings/printerSettings12.bin"/><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11" Type="http://schemas.openxmlformats.org/officeDocument/2006/relationships/comments" Target="../comments4.xml"/><Relationship Id="rId5" Type="http://schemas.openxmlformats.org/officeDocument/2006/relationships/printerSettings" Target="../printerSettings/printerSettings23.bin"/><Relationship Id="rId10" Type="http://schemas.openxmlformats.org/officeDocument/2006/relationships/vmlDrawing" Target="../drawings/vmlDrawing4.vml"/><Relationship Id="rId4" Type="http://schemas.openxmlformats.org/officeDocument/2006/relationships/printerSettings" Target="../printerSettings/printerSettings22.bin"/><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4.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comments" Target="../comments5.xml"/><Relationship Id="rId5" Type="http://schemas.openxmlformats.org/officeDocument/2006/relationships/printerSettings" Target="../printerSettings/printerSettings31.bin"/><Relationship Id="rId10" Type="http://schemas.openxmlformats.org/officeDocument/2006/relationships/vmlDrawing" Target="../drawings/vmlDrawing5.vml"/><Relationship Id="rId4" Type="http://schemas.openxmlformats.org/officeDocument/2006/relationships/printerSettings" Target="../printerSettings/printerSettings30.bin"/><Relationship Id="rId9"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3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43"/>
    <pageSetUpPr fitToPage="1"/>
  </sheetPr>
  <dimension ref="A1:AO531"/>
  <sheetViews>
    <sheetView showGridLines="0" zoomScale="85" zoomScaleNormal="75" zoomScaleSheetLayoutView="100" workbookViewId="0">
      <selection activeCell="E5" sqref="E5"/>
    </sheetView>
  </sheetViews>
  <sheetFormatPr defaultRowHeight="10.5"/>
  <cols>
    <col min="1" max="1" width="4.140625" style="170" customWidth="1"/>
    <col min="2" max="2" width="12.42578125" style="170" customWidth="1"/>
    <col min="3" max="3" width="11.5703125" style="170" customWidth="1"/>
    <col min="4" max="5" width="5.7109375" style="170" customWidth="1"/>
    <col min="6" max="6" width="4.85546875" style="170" customWidth="1"/>
    <col min="7" max="8" width="8.7109375" style="170" customWidth="1"/>
    <col min="9" max="9" width="5.7109375" style="170" customWidth="1"/>
    <col min="10" max="10" width="6.7109375" style="198" customWidth="1"/>
    <col min="11" max="11" width="18.7109375" style="170" customWidth="1"/>
    <col min="12" max="12" width="12" style="170" customWidth="1"/>
    <col min="13" max="13" width="10" style="170" customWidth="1"/>
    <col min="14" max="14" width="3.7109375" style="170" customWidth="1"/>
    <col min="15" max="15" width="10.7109375" style="170" customWidth="1"/>
    <col min="16" max="28" width="11.7109375" style="199" customWidth="1"/>
    <col min="29" max="29" width="6.7109375" style="198" customWidth="1"/>
    <col min="30" max="30" width="46" style="170" customWidth="1"/>
    <col min="31" max="32" width="14.28515625" style="199" customWidth="1"/>
    <col min="33" max="33" width="14.28515625" style="333" customWidth="1"/>
    <col min="34" max="36" width="9.140625" style="170"/>
    <col min="37" max="39" width="9.5703125" style="170" customWidth="1"/>
    <col min="40" max="40" width="13.5703125" style="170" customWidth="1"/>
    <col min="41" max="41" width="3.28515625" style="170" customWidth="1"/>
    <col min="42" max="16384" width="9.140625" style="170"/>
  </cols>
  <sheetData>
    <row r="1" spans="1:41" ht="24.75" customHeight="1" thickBot="1">
      <c r="A1" s="161"/>
      <c r="B1" s="162"/>
      <c r="C1" s="162"/>
      <c r="D1" s="162"/>
      <c r="E1" s="162"/>
      <c r="F1" s="140"/>
      <c r="G1" s="140"/>
      <c r="H1" s="163"/>
      <c r="I1" s="162"/>
      <c r="J1" s="162"/>
      <c r="K1" s="164"/>
      <c r="L1" s="165"/>
      <c r="M1" s="166"/>
      <c r="N1" s="166"/>
      <c r="O1" s="200" t="str">
        <f>Customize!C35</f>
        <v>Master Log</v>
      </c>
      <c r="P1" s="167"/>
      <c r="Q1" s="167"/>
      <c r="R1" s="167"/>
      <c r="S1" s="167"/>
      <c r="T1" s="167"/>
      <c r="U1" s="167"/>
      <c r="V1" s="167"/>
      <c r="W1" s="167"/>
      <c r="X1" s="167"/>
      <c r="Y1" s="167"/>
      <c r="Z1" s="167"/>
      <c r="AA1" s="167"/>
      <c r="AB1" s="167"/>
      <c r="AC1" s="167"/>
      <c r="AD1" s="168" t="str">
        <f>Customize!$C$36</f>
        <v>Month 2011</v>
      </c>
      <c r="AE1" s="167"/>
      <c r="AF1" s="169"/>
      <c r="AG1" s="327"/>
    </row>
    <row r="2" spans="1:41" ht="24.75" customHeight="1" thickBot="1">
      <c r="A2" s="171"/>
      <c r="B2" s="172"/>
      <c r="C2" s="172"/>
      <c r="D2" s="172"/>
      <c r="E2" s="172"/>
      <c r="F2" s="172"/>
      <c r="G2" s="172"/>
      <c r="H2" s="172"/>
      <c r="I2" s="172"/>
      <c r="J2" s="172"/>
      <c r="K2" s="661" t="str">
        <f>Customize!C37</f>
        <v>Manager Name</v>
      </c>
      <c r="L2" s="661" t="s">
        <v>0</v>
      </c>
      <c r="M2" s="661"/>
      <c r="N2" s="661"/>
      <c r="O2" s="173"/>
      <c r="P2" s="174">
        <f t="shared" ref="P2:Y2" si="0">SUM(P5:P504)</f>
        <v>0</v>
      </c>
      <c r="Q2" s="175">
        <f t="shared" si="0"/>
        <v>0</v>
      </c>
      <c r="R2" s="175">
        <f t="shared" si="0"/>
        <v>0</v>
      </c>
      <c r="S2" s="175">
        <f t="shared" si="0"/>
        <v>0</v>
      </c>
      <c r="T2" s="175">
        <f t="shared" si="0"/>
        <v>0</v>
      </c>
      <c r="U2" s="175">
        <f t="shared" si="0"/>
        <v>0</v>
      </c>
      <c r="V2" s="175">
        <f t="shared" si="0"/>
        <v>0</v>
      </c>
      <c r="W2" s="175">
        <f t="shared" si="0"/>
        <v>0</v>
      </c>
      <c r="X2" s="175">
        <f t="shared" si="0"/>
        <v>0</v>
      </c>
      <c r="Y2" s="175">
        <f t="shared" si="0"/>
        <v>0</v>
      </c>
      <c r="Z2" s="175">
        <f>SUM(Z5:Z504)</f>
        <v>0</v>
      </c>
      <c r="AA2" s="175">
        <f>SUM(AA5:AA504)</f>
        <v>0</v>
      </c>
      <c r="AB2" s="176">
        <f>ABS(SUM(AB5:AB504))</f>
        <v>0</v>
      </c>
      <c r="AC2" s="177"/>
      <c r="AD2" s="178" t="s">
        <v>1</v>
      </c>
      <c r="AE2" s="202">
        <f>SUM(AE5:AE504)</f>
        <v>0</v>
      </c>
      <c r="AF2" s="179">
        <f>SUM(AF5:AF504)</f>
        <v>0</v>
      </c>
      <c r="AG2" s="328"/>
      <c r="AH2" s="348"/>
      <c r="AI2" s="349" t="s">
        <v>178</v>
      </c>
      <c r="AJ2" s="350"/>
      <c r="AK2" s="347" t="s">
        <v>174</v>
      </c>
      <c r="AL2" s="336">
        <f>SUM(AL5:AL504)</f>
        <v>0</v>
      </c>
      <c r="AM2" s="336">
        <f>SUM(AM5:AM504)</f>
        <v>0</v>
      </c>
      <c r="AN2" s="337">
        <f>SUM(AN5:AN504)</f>
        <v>0</v>
      </c>
    </row>
    <row r="3" spans="1:41" s="182" customFormat="1" ht="19.5" customHeight="1" thickBot="1">
      <c r="A3" s="171"/>
      <c r="B3" s="563">
        <f>SUM(B5:B504)</f>
        <v>0</v>
      </c>
      <c r="C3" s="563">
        <f>SUM(C5:C504)</f>
        <v>0</v>
      </c>
      <c r="D3" s="172"/>
      <c r="E3" s="172"/>
      <c r="F3" s="172"/>
      <c r="G3" s="172"/>
      <c r="H3" s="172"/>
      <c r="I3" s="172"/>
      <c r="J3" s="172"/>
      <c r="K3" s="141" t="s">
        <v>322</v>
      </c>
      <c r="L3" s="177"/>
      <c r="M3" s="201" t="str">
        <f>Customize!$C$36</f>
        <v>Month 2011</v>
      </c>
      <c r="N3" s="181"/>
      <c r="O3" s="180"/>
      <c r="P3" s="564">
        <f t="shared" ref="P3:Y3" si="1">COUNT(P5:P504)</f>
        <v>0</v>
      </c>
      <c r="Q3" s="565">
        <f t="shared" si="1"/>
        <v>0</v>
      </c>
      <c r="R3" s="565">
        <f t="shared" si="1"/>
        <v>0</v>
      </c>
      <c r="S3" s="565">
        <f t="shared" si="1"/>
        <v>0</v>
      </c>
      <c r="T3" s="565">
        <f t="shared" si="1"/>
        <v>0</v>
      </c>
      <c r="U3" s="565">
        <f t="shared" si="1"/>
        <v>0</v>
      </c>
      <c r="V3" s="565">
        <f t="shared" si="1"/>
        <v>0</v>
      </c>
      <c r="W3" s="565">
        <f t="shared" si="1"/>
        <v>0</v>
      </c>
      <c r="X3" s="565">
        <f t="shared" si="1"/>
        <v>0</v>
      </c>
      <c r="Y3" s="565">
        <f t="shared" si="1"/>
        <v>0</v>
      </c>
      <c r="Z3" s="565">
        <f>COUNT(Z5:Z504)</f>
        <v>0</v>
      </c>
      <c r="AA3" s="565">
        <f>COUNT(AA5:AA504)</f>
        <v>0</v>
      </c>
      <c r="AB3" s="566">
        <f>COUNT(AB5:AB504)</f>
        <v>0</v>
      </c>
      <c r="AC3" s="177"/>
      <c r="AD3" s="181"/>
      <c r="AE3" s="177"/>
      <c r="AF3" s="567"/>
      <c r="AG3" s="329"/>
      <c r="AH3" s="351" t="s">
        <v>176</v>
      </c>
      <c r="AI3" s="352" t="s">
        <v>173</v>
      </c>
      <c r="AJ3" s="353" t="s">
        <v>177</v>
      </c>
      <c r="AK3" s="346" t="s">
        <v>175</v>
      </c>
      <c r="AL3" s="662">
        <f>SUM(AL2:AN2)</f>
        <v>0</v>
      </c>
      <c r="AM3" s="662"/>
      <c r="AN3" s="663"/>
    </row>
    <row r="4" spans="1:41" ht="42.75" customHeight="1" thickBot="1">
      <c r="A4" s="568"/>
      <c r="B4" s="569" t="s">
        <v>148</v>
      </c>
      <c r="C4" s="569" t="s">
        <v>171</v>
      </c>
      <c r="D4" s="569" t="s">
        <v>320</v>
      </c>
      <c r="E4" s="569" t="s">
        <v>55</v>
      </c>
      <c r="F4" s="570" t="s">
        <v>261</v>
      </c>
      <c r="G4" s="570" t="s">
        <v>68</v>
      </c>
      <c r="H4" s="570" t="s">
        <v>67</v>
      </c>
      <c r="I4" s="569" t="s">
        <v>57</v>
      </c>
      <c r="J4" s="571" t="s">
        <v>2</v>
      </c>
      <c r="K4" s="569" t="s">
        <v>3</v>
      </c>
      <c r="L4" s="569" t="s">
        <v>4</v>
      </c>
      <c r="M4" s="570" t="s">
        <v>5</v>
      </c>
      <c r="N4" s="572" t="s">
        <v>12</v>
      </c>
      <c r="O4" s="573" t="s">
        <v>150</v>
      </c>
      <c r="P4" s="574" t="s">
        <v>80</v>
      </c>
      <c r="Q4" s="575" t="str">
        <f>Customize!$B$6</f>
        <v>VSA</v>
      </c>
      <c r="R4" s="575" t="str">
        <f>Customize!$B$7</f>
        <v>ENV</v>
      </c>
      <c r="S4" s="575" t="str">
        <f>Customize!$B$8</f>
        <v>T&amp;W</v>
      </c>
      <c r="T4" s="575" t="str">
        <f>Customize!$B$9</f>
        <v>Other2</v>
      </c>
      <c r="U4" s="575" t="str">
        <f>Customize!$B$10</f>
        <v>Other3</v>
      </c>
      <c r="V4" s="575" t="str">
        <f>Customize!$B$11</f>
        <v>Other4</v>
      </c>
      <c r="W4" s="576" t="str">
        <f>Customize!$B$12</f>
        <v>Other5</v>
      </c>
      <c r="X4" s="576" t="str">
        <f>Customize!$B$13</f>
        <v>Other6</v>
      </c>
      <c r="Y4" s="576" t="str">
        <f>Customize!$B$14</f>
        <v>Other7</v>
      </c>
      <c r="Z4" s="575" t="str">
        <f>Customize!$B$15</f>
        <v>GAP</v>
      </c>
      <c r="AA4" s="575" t="str">
        <f>Customize!$B$16</f>
        <v>AH</v>
      </c>
      <c r="AB4" s="577" t="str">
        <f>Customize!$B$17</f>
        <v>CL</v>
      </c>
      <c r="AC4" s="578" t="s">
        <v>16</v>
      </c>
      <c r="AD4" s="570" t="s">
        <v>7</v>
      </c>
      <c r="AE4" s="575" t="s">
        <v>149</v>
      </c>
      <c r="AF4" s="577" t="s">
        <v>172</v>
      </c>
      <c r="AG4" s="330"/>
      <c r="AH4" s="611">
        <v>1.2500000000000001E-2</v>
      </c>
      <c r="AI4" s="612">
        <v>2.5000000000000001E-3</v>
      </c>
      <c r="AJ4" s="613">
        <v>0.12</v>
      </c>
      <c r="AK4" s="354" t="s">
        <v>78</v>
      </c>
      <c r="AL4" s="334" t="s">
        <v>167</v>
      </c>
      <c r="AM4" s="334" t="s">
        <v>173</v>
      </c>
      <c r="AN4" s="335" t="s">
        <v>168</v>
      </c>
      <c r="AO4" s="284" t="s">
        <v>79</v>
      </c>
    </row>
    <row r="5" spans="1:41" s="184" customFormat="1" ht="20.100000000000001" customHeight="1">
      <c r="A5" s="183">
        <v>1</v>
      </c>
      <c r="B5" s="342"/>
      <c r="C5" s="342"/>
      <c r="D5" s="142"/>
      <c r="E5" s="142" t="s">
        <v>368</v>
      </c>
      <c r="F5" s="142"/>
      <c r="G5" s="142"/>
      <c r="H5" s="142"/>
      <c r="I5" s="142"/>
      <c r="J5" s="143"/>
      <c r="K5" s="144"/>
      <c r="L5" s="142"/>
      <c r="M5" s="144"/>
      <c r="N5" s="145"/>
      <c r="O5" s="142"/>
      <c r="P5" s="146"/>
      <c r="Q5" s="147"/>
      <c r="R5" s="146"/>
      <c r="S5" s="146"/>
      <c r="T5" s="147"/>
      <c r="U5" s="146"/>
      <c r="V5" s="146"/>
      <c r="W5" s="147"/>
      <c r="X5" s="146"/>
      <c r="Y5" s="146"/>
      <c r="Z5" s="147"/>
      <c r="AA5" s="146"/>
      <c r="AB5" s="146"/>
      <c r="AC5" s="148"/>
      <c r="AD5" s="149"/>
      <c r="AE5" s="203">
        <f>SUM(P5:AB5)</f>
        <v>0</v>
      </c>
      <c r="AF5" s="150">
        <f>SUM(AE5+B5+C5)</f>
        <v>0</v>
      </c>
      <c r="AG5" s="331"/>
      <c r="AJ5" s="185"/>
      <c r="AK5" s="614"/>
      <c r="AL5" s="186">
        <f>SUM(AH$4*B5)</f>
        <v>0</v>
      </c>
      <c r="AM5" s="186">
        <f>SUM(AI$4*C5)</f>
        <v>0</v>
      </c>
      <c r="AN5" s="186">
        <f>SUM((AE5*AJ$4)+AK5)</f>
        <v>0</v>
      </c>
      <c r="AO5" s="615"/>
    </row>
    <row r="6" spans="1:41" ht="20.100000000000001" customHeight="1">
      <c r="A6" s="183">
        <v>2</v>
      </c>
      <c r="B6" s="342"/>
      <c r="C6" s="342"/>
      <c r="D6" s="142"/>
      <c r="E6" s="142"/>
      <c r="F6" s="142"/>
      <c r="G6" s="142"/>
      <c r="H6" s="142"/>
      <c r="I6" s="142"/>
      <c r="J6" s="143"/>
      <c r="K6" s="144"/>
      <c r="L6" s="142"/>
      <c r="M6" s="144"/>
      <c r="N6" s="145"/>
      <c r="O6" s="142"/>
      <c r="P6" s="146"/>
      <c r="Q6" s="147"/>
      <c r="R6" s="146"/>
      <c r="S6" s="146"/>
      <c r="T6" s="147"/>
      <c r="U6" s="146"/>
      <c r="V6" s="146"/>
      <c r="W6" s="147"/>
      <c r="X6" s="146"/>
      <c r="Y6" s="146"/>
      <c r="Z6" s="147"/>
      <c r="AA6" s="146"/>
      <c r="AB6" s="146"/>
      <c r="AC6" s="148"/>
      <c r="AD6" s="149"/>
      <c r="AE6" s="203">
        <f>SUM(P6:AB6)</f>
        <v>0</v>
      </c>
      <c r="AF6" s="150">
        <f>SUM(AE6+B6+C6)</f>
        <v>0</v>
      </c>
      <c r="AG6" s="331"/>
      <c r="AJ6" s="185"/>
      <c r="AK6" s="616"/>
      <c r="AL6" s="186">
        <f t="shared" ref="AL6:AL69" si="2">SUM(AH$4*B6)</f>
        <v>0</v>
      </c>
      <c r="AM6" s="186">
        <f t="shared" ref="AM6:AM69" si="3">SUM(AI$4*C6)</f>
        <v>0</v>
      </c>
      <c r="AN6" s="186">
        <f t="shared" ref="AN6:AN69" si="4">SUM((AE6*AJ$4)+AK6)</f>
        <v>0</v>
      </c>
      <c r="AO6" s="615"/>
    </row>
    <row r="7" spans="1:41" ht="20.100000000000001" customHeight="1">
      <c r="A7" s="183">
        <v>3</v>
      </c>
      <c r="B7" s="342"/>
      <c r="C7" s="342"/>
      <c r="D7" s="142"/>
      <c r="E7" s="142"/>
      <c r="F7" s="142"/>
      <c r="G7" s="142"/>
      <c r="H7" s="142"/>
      <c r="I7" s="142"/>
      <c r="J7" s="143"/>
      <c r="K7" s="144"/>
      <c r="L7" s="142"/>
      <c r="M7" s="144"/>
      <c r="N7" s="145"/>
      <c r="O7" s="142"/>
      <c r="P7" s="146"/>
      <c r="Q7" s="147"/>
      <c r="R7" s="146"/>
      <c r="S7" s="146"/>
      <c r="T7" s="147"/>
      <c r="U7" s="146"/>
      <c r="V7" s="146"/>
      <c r="W7" s="147"/>
      <c r="X7" s="146"/>
      <c r="Y7" s="146"/>
      <c r="Z7" s="147"/>
      <c r="AA7" s="146"/>
      <c r="AB7" s="146"/>
      <c r="AC7" s="148"/>
      <c r="AD7" s="149"/>
      <c r="AE7" s="203">
        <f t="shared" ref="AE7:AE70" si="5">SUM(P7:AB7)</f>
        <v>0</v>
      </c>
      <c r="AF7" s="150">
        <f t="shared" ref="AF7:AF70" si="6">SUM(AE7+B7+C7)</f>
        <v>0</v>
      </c>
      <c r="AG7" s="331"/>
      <c r="AJ7" s="185"/>
      <c r="AK7" s="616"/>
      <c r="AL7" s="186">
        <f t="shared" si="2"/>
        <v>0</v>
      </c>
      <c r="AM7" s="186">
        <f t="shared" si="3"/>
        <v>0</v>
      </c>
      <c r="AN7" s="186">
        <f t="shared" si="4"/>
        <v>0</v>
      </c>
      <c r="AO7" s="615"/>
    </row>
    <row r="8" spans="1:41" ht="20.100000000000001" customHeight="1">
      <c r="A8" s="183">
        <v>4</v>
      </c>
      <c r="B8" s="342"/>
      <c r="C8" s="342"/>
      <c r="D8" s="142"/>
      <c r="E8" s="142"/>
      <c r="F8" s="142"/>
      <c r="G8" s="142"/>
      <c r="H8" s="142"/>
      <c r="I8" s="142"/>
      <c r="J8" s="143"/>
      <c r="K8" s="144"/>
      <c r="L8" s="142"/>
      <c r="M8" s="144"/>
      <c r="N8" s="145"/>
      <c r="O8" s="142"/>
      <c r="P8" s="146"/>
      <c r="Q8" s="147"/>
      <c r="R8" s="146"/>
      <c r="S8" s="146"/>
      <c r="T8" s="147"/>
      <c r="U8" s="146"/>
      <c r="V8" s="146"/>
      <c r="W8" s="147"/>
      <c r="X8" s="146"/>
      <c r="Y8" s="146"/>
      <c r="Z8" s="147"/>
      <c r="AA8" s="146"/>
      <c r="AB8" s="146"/>
      <c r="AC8" s="148"/>
      <c r="AD8" s="149"/>
      <c r="AE8" s="203">
        <f t="shared" si="5"/>
        <v>0</v>
      </c>
      <c r="AF8" s="150">
        <f t="shared" si="6"/>
        <v>0</v>
      </c>
      <c r="AG8" s="331"/>
      <c r="AJ8" s="185"/>
      <c r="AK8" s="616"/>
      <c r="AL8" s="186">
        <f t="shared" si="2"/>
        <v>0</v>
      </c>
      <c r="AM8" s="186">
        <f t="shared" si="3"/>
        <v>0</v>
      </c>
      <c r="AN8" s="186">
        <f t="shared" si="4"/>
        <v>0</v>
      </c>
      <c r="AO8" s="615"/>
    </row>
    <row r="9" spans="1:41" ht="20.100000000000001" customHeight="1">
      <c r="A9" s="183">
        <v>5</v>
      </c>
      <c r="B9" s="342"/>
      <c r="C9" s="342"/>
      <c r="D9" s="142"/>
      <c r="E9" s="142"/>
      <c r="F9" s="142"/>
      <c r="G9" s="142"/>
      <c r="H9" s="142"/>
      <c r="I9" s="142"/>
      <c r="J9" s="143"/>
      <c r="K9" s="144"/>
      <c r="L9" s="142"/>
      <c r="M9" s="144"/>
      <c r="N9" s="145"/>
      <c r="O9" s="142"/>
      <c r="P9" s="146"/>
      <c r="Q9" s="147"/>
      <c r="R9" s="146"/>
      <c r="S9" s="146"/>
      <c r="T9" s="147"/>
      <c r="U9" s="146"/>
      <c r="V9" s="146"/>
      <c r="W9" s="147"/>
      <c r="X9" s="146"/>
      <c r="Y9" s="146"/>
      <c r="Z9" s="147"/>
      <c r="AA9" s="146"/>
      <c r="AB9" s="146"/>
      <c r="AC9" s="148"/>
      <c r="AD9" s="149"/>
      <c r="AE9" s="203">
        <f t="shared" si="5"/>
        <v>0</v>
      </c>
      <c r="AF9" s="150">
        <f t="shared" si="6"/>
        <v>0</v>
      </c>
      <c r="AG9" s="331"/>
      <c r="AJ9" s="185"/>
      <c r="AK9" s="616"/>
      <c r="AL9" s="186">
        <f t="shared" si="2"/>
        <v>0</v>
      </c>
      <c r="AM9" s="186">
        <f t="shared" si="3"/>
        <v>0</v>
      </c>
      <c r="AN9" s="186">
        <f t="shared" si="4"/>
        <v>0</v>
      </c>
      <c r="AO9" s="615"/>
    </row>
    <row r="10" spans="1:41" ht="20.100000000000001" customHeight="1">
      <c r="A10" s="183">
        <v>6</v>
      </c>
      <c r="B10" s="342"/>
      <c r="C10" s="342"/>
      <c r="D10" s="142"/>
      <c r="E10" s="142"/>
      <c r="F10" s="142"/>
      <c r="G10" s="142"/>
      <c r="H10" s="142"/>
      <c r="I10" s="142"/>
      <c r="J10" s="143"/>
      <c r="K10" s="144"/>
      <c r="L10" s="142"/>
      <c r="M10" s="144"/>
      <c r="N10" s="145"/>
      <c r="O10" s="142"/>
      <c r="P10" s="146"/>
      <c r="Q10" s="147"/>
      <c r="R10" s="146"/>
      <c r="S10" s="146"/>
      <c r="T10" s="147"/>
      <c r="U10" s="146"/>
      <c r="V10" s="146"/>
      <c r="W10" s="147"/>
      <c r="X10" s="146"/>
      <c r="Y10" s="146"/>
      <c r="Z10" s="147"/>
      <c r="AA10" s="146"/>
      <c r="AB10" s="146"/>
      <c r="AC10" s="148"/>
      <c r="AD10" s="149"/>
      <c r="AE10" s="203">
        <f t="shared" si="5"/>
        <v>0</v>
      </c>
      <c r="AF10" s="150">
        <f t="shared" si="6"/>
        <v>0</v>
      </c>
      <c r="AG10" s="331"/>
      <c r="AJ10" s="185"/>
      <c r="AK10" s="616"/>
      <c r="AL10" s="186">
        <f t="shared" si="2"/>
        <v>0</v>
      </c>
      <c r="AM10" s="186">
        <f t="shared" si="3"/>
        <v>0</v>
      </c>
      <c r="AN10" s="186">
        <f t="shared" si="4"/>
        <v>0</v>
      </c>
      <c r="AO10" s="615"/>
    </row>
    <row r="11" spans="1:41" ht="20.100000000000001" customHeight="1">
      <c r="A11" s="183">
        <v>7</v>
      </c>
      <c r="B11" s="342"/>
      <c r="C11" s="342"/>
      <c r="D11" s="142"/>
      <c r="E11" s="142"/>
      <c r="F11" s="142"/>
      <c r="G11" s="142"/>
      <c r="H11" s="142"/>
      <c r="I11" s="142"/>
      <c r="J11" s="143"/>
      <c r="K11" s="144"/>
      <c r="L11" s="142"/>
      <c r="M11" s="144"/>
      <c r="N11" s="145"/>
      <c r="O11" s="142"/>
      <c r="P11" s="146"/>
      <c r="Q11" s="147"/>
      <c r="R11" s="146"/>
      <c r="S11" s="146"/>
      <c r="T11" s="147"/>
      <c r="U11" s="146"/>
      <c r="V11" s="146"/>
      <c r="W11" s="147"/>
      <c r="X11" s="146"/>
      <c r="Y11" s="146"/>
      <c r="Z11" s="147"/>
      <c r="AA11" s="146"/>
      <c r="AB11" s="146"/>
      <c r="AC11" s="148"/>
      <c r="AD11" s="149"/>
      <c r="AE11" s="203">
        <f t="shared" si="5"/>
        <v>0</v>
      </c>
      <c r="AF11" s="150">
        <f t="shared" si="6"/>
        <v>0</v>
      </c>
      <c r="AG11" s="331"/>
      <c r="AJ11" s="185"/>
      <c r="AK11" s="616"/>
      <c r="AL11" s="186">
        <f t="shared" si="2"/>
        <v>0</v>
      </c>
      <c r="AM11" s="186">
        <f t="shared" si="3"/>
        <v>0</v>
      </c>
      <c r="AN11" s="186">
        <f t="shared" si="4"/>
        <v>0</v>
      </c>
      <c r="AO11" s="615"/>
    </row>
    <row r="12" spans="1:41" ht="20.100000000000001" customHeight="1">
      <c r="A12" s="183">
        <v>8</v>
      </c>
      <c r="B12" s="342"/>
      <c r="C12" s="342"/>
      <c r="D12" s="142"/>
      <c r="E12" s="142"/>
      <c r="F12" s="142"/>
      <c r="G12" s="142"/>
      <c r="H12" s="142"/>
      <c r="I12" s="142"/>
      <c r="J12" s="143"/>
      <c r="K12" s="144"/>
      <c r="L12" s="142"/>
      <c r="M12" s="144"/>
      <c r="N12" s="145"/>
      <c r="O12" s="142"/>
      <c r="P12" s="146"/>
      <c r="Q12" s="147"/>
      <c r="R12" s="146"/>
      <c r="S12" s="146"/>
      <c r="T12" s="147"/>
      <c r="U12" s="146"/>
      <c r="V12" s="146"/>
      <c r="W12" s="147"/>
      <c r="X12" s="146"/>
      <c r="Y12" s="146"/>
      <c r="Z12" s="147"/>
      <c r="AA12" s="146"/>
      <c r="AB12" s="146"/>
      <c r="AC12" s="148"/>
      <c r="AD12" s="149"/>
      <c r="AE12" s="203">
        <f t="shared" si="5"/>
        <v>0</v>
      </c>
      <c r="AF12" s="150">
        <f t="shared" si="6"/>
        <v>0</v>
      </c>
      <c r="AG12" s="331"/>
      <c r="AJ12" s="185"/>
      <c r="AK12" s="616"/>
      <c r="AL12" s="186">
        <f t="shared" si="2"/>
        <v>0</v>
      </c>
      <c r="AM12" s="186">
        <f t="shared" si="3"/>
        <v>0</v>
      </c>
      <c r="AN12" s="186">
        <f t="shared" si="4"/>
        <v>0</v>
      </c>
      <c r="AO12" s="615"/>
    </row>
    <row r="13" spans="1:41" ht="20.100000000000001" customHeight="1">
      <c r="A13" s="183">
        <v>9</v>
      </c>
      <c r="B13" s="342"/>
      <c r="C13" s="342"/>
      <c r="D13" s="142"/>
      <c r="E13" s="142"/>
      <c r="F13" s="142"/>
      <c r="G13" s="142"/>
      <c r="H13" s="142"/>
      <c r="I13" s="142"/>
      <c r="J13" s="143"/>
      <c r="K13" s="144"/>
      <c r="L13" s="142"/>
      <c r="M13" s="144"/>
      <c r="N13" s="145"/>
      <c r="O13" s="142"/>
      <c r="P13" s="146"/>
      <c r="Q13" s="147"/>
      <c r="R13" s="146"/>
      <c r="S13" s="146"/>
      <c r="T13" s="147"/>
      <c r="U13" s="146"/>
      <c r="V13" s="146"/>
      <c r="W13" s="147"/>
      <c r="X13" s="146"/>
      <c r="Y13" s="146"/>
      <c r="Z13" s="147"/>
      <c r="AA13" s="146"/>
      <c r="AB13" s="146"/>
      <c r="AC13" s="148"/>
      <c r="AD13" s="149"/>
      <c r="AE13" s="203">
        <f t="shared" si="5"/>
        <v>0</v>
      </c>
      <c r="AF13" s="150">
        <f t="shared" si="6"/>
        <v>0</v>
      </c>
      <c r="AG13" s="331"/>
      <c r="AJ13" s="185"/>
      <c r="AK13" s="616"/>
      <c r="AL13" s="186">
        <f t="shared" si="2"/>
        <v>0</v>
      </c>
      <c r="AM13" s="186">
        <f t="shared" si="3"/>
        <v>0</v>
      </c>
      <c r="AN13" s="186">
        <f t="shared" si="4"/>
        <v>0</v>
      </c>
      <c r="AO13" s="615"/>
    </row>
    <row r="14" spans="1:41" ht="20.100000000000001" customHeight="1">
      <c r="A14" s="183">
        <v>10</v>
      </c>
      <c r="B14" s="342"/>
      <c r="C14" s="342"/>
      <c r="D14" s="142"/>
      <c r="E14" s="142"/>
      <c r="F14" s="142"/>
      <c r="G14" s="142"/>
      <c r="H14" s="142"/>
      <c r="I14" s="142"/>
      <c r="J14" s="143"/>
      <c r="K14" s="144"/>
      <c r="L14" s="142"/>
      <c r="M14" s="144"/>
      <c r="N14" s="145"/>
      <c r="O14" s="142"/>
      <c r="P14" s="146"/>
      <c r="Q14" s="147"/>
      <c r="R14" s="146"/>
      <c r="S14" s="146"/>
      <c r="T14" s="147"/>
      <c r="U14" s="146"/>
      <c r="V14" s="146"/>
      <c r="W14" s="147"/>
      <c r="X14" s="146"/>
      <c r="Y14" s="146"/>
      <c r="Z14" s="147"/>
      <c r="AA14" s="146"/>
      <c r="AB14" s="146"/>
      <c r="AC14" s="148"/>
      <c r="AD14" s="149"/>
      <c r="AE14" s="203">
        <f t="shared" si="5"/>
        <v>0</v>
      </c>
      <c r="AF14" s="150">
        <f t="shared" si="6"/>
        <v>0</v>
      </c>
      <c r="AG14" s="331"/>
      <c r="AJ14" s="185"/>
      <c r="AK14" s="616"/>
      <c r="AL14" s="186">
        <f t="shared" si="2"/>
        <v>0</v>
      </c>
      <c r="AM14" s="186">
        <f t="shared" si="3"/>
        <v>0</v>
      </c>
      <c r="AN14" s="186">
        <f t="shared" si="4"/>
        <v>0</v>
      </c>
      <c r="AO14" s="615"/>
    </row>
    <row r="15" spans="1:41" ht="20.100000000000001" customHeight="1">
      <c r="A15" s="183">
        <v>11</v>
      </c>
      <c r="B15" s="342"/>
      <c r="C15" s="342"/>
      <c r="D15" s="142"/>
      <c r="E15" s="142"/>
      <c r="F15" s="142"/>
      <c r="G15" s="142"/>
      <c r="H15" s="142"/>
      <c r="I15" s="142"/>
      <c r="J15" s="143"/>
      <c r="K15" s="144"/>
      <c r="L15" s="142"/>
      <c r="M15" s="144"/>
      <c r="N15" s="145"/>
      <c r="O15" s="142"/>
      <c r="P15" s="146"/>
      <c r="Q15" s="147"/>
      <c r="R15" s="146"/>
      <c r="S15" s="146"/>
      <c r="T15" s="147"/>
      <c r="U15" s="146"/>
      <c r="V15" s="146"/>
      <c r="W15" s="147"/>
      <c r="X15" s="146"/>
      <c r="Y15" s="146"/>
      <c r="Z15" s="147"/>
      <c r="AA15" s="146"/>
      <c r="AB15" s="146"/>
      <c r="AC15" s="148"/>
      <c r="AD15" s="149"/>
      <c r="AE15" s="203">
        <f t="shared" si="5"/>
        <v>0</v>
      </c>
      <c r="AF15" s="150">
        <f t="shared" si="6"/>
        <v>0</v>
      </c>
      <c r="AG15" s="331"/>
      <c r="AJ15" s="185"/>
      <c r="AK15" s="616"/>
      <c r="AL15" s="186">
        <f t="shared" si="2"/>
        <v>0</v>
      </c>
      <c r="AM15" s="186">
        <f t="shared" si="3"/>
        <v>0</v>
      </c>
      <c r="AN15" s="186">
        <f t="shared" si="4"/>
        <v>0</v>
      </c>
      <c r="AO15" s="615"/>
    </row>
    <row r="16" spans="1:41" ht="20.100000000000001" customHeight="1">
      <c r="A16" s="183">
        <v>12</v>
      </c>
      <c r="B16" s="342"/>
      <c r="C16" s="342"/>
      <c r="D16" s="142"/>
      <c r="E16" s="142"/>
      <c r="F16" s="142"/>
      <c r="G16" s="142"/>
      <c r="H16" s="142"/>
      <c r="I16" s="142"/>
      <c r="J16" s="143"/>
      <c r="K16" s="144"/>
      <c r="L16" s="142"/>
      <c r="M16" s="144"/>
      <c r="N16" s="145"/>
      <c r="O16" s="142"/>
      <c r="P16" s="146"/>
      <c r="Q16" s="147"/>
      <c r="R16" s="146"/>
      <c r="S16" s="146"/>
      <c r="T16" s="147"/>
      <c r="U16" s="146"/>
      <c r="V16" s="146"/>
      <c r="W16" s="147"/>
      <c r="X16" s="146"/>
      <c r="Y16" s="146"/>
      <c r="Z16" s="147"/>
      <c r="AA16" s="146"/>
      <c r="AB16" s="146"/>
      <c r="AC16" s="148"/>
      <c r="AD16" s="149"/>
      <c r="AE16" s="203">
        <f t="shared" si="5"/>
        <v>0</v>
      </c>
      <c r="AF16" s="150">
        <f t="shared" si="6"/>
        <v>0</v>
      </c>
      <c r="AG16" s="331"/>
      <c r="AJ16" s="185"/>
      <c r="AK16" s="616"/>
      <c r="AL16" s="186">
        <f t="shared" si="2"/>
        <v>0</v>
      </c>
      <c r="AM16" s="186">
        <f t="shared" si="3"/>
        <v>0</v>
      </c>
      <c r="AN16" s="186">
        <f t="shared" si="4"/>
        <v>0</v>
      </c>
      <c r="AO16" s="615"/>
    </row>
    <row r="17" spans="1:41" ht="20.100000000000001" customHeight="1">
      <c r="A17" s="183">
        <v>13</v>
      </c>
      <c r="B17" s="342"/>
      <c r="C17" s="342"/>
      <c r="D17" s="142"/>
      <c r="E17" s="142"/>
      <c r="F17" s="142"/>
      <c r="G17" s="142"/>
      <c r="H17" s="142"/>
      <c r="I17" s="142"/>
      <c r="J17" s="143"/>
      <c r="K17" s="144"/>
      <c r="L17" s="142"/>
      <c r="M17" s="144"/>
      <c r="N17" s="145"/>
      <c r="O17" s="142"/>
      <c r="P17" s="146"/>
      <c r="Q17" s="147"/>
      <c r="R17" s="146"/>
      <c r="S17" s="146"/>
      <c r="T17" s="146"/>
      <c r="U17" s="146"/>
      <c r="V17" s="146"/>
      <c r="W17" s="146"/>
      <c r="X17" s="146"/>
      <c r="Y17" s="146"/>
      <c r="Z17" s="146"/>
      <c r="AA17" s="147"/>
      <c r="AB17" s="147"/>
      <c r="AC17" s="148"/>
      <c r="AD17" s="149"/>
      <c r="AE17" s="203">
        <f t="shared" si="5"/>
        <v>0</v>
      </c>
      <c r="AF17" s="150">
        <f t="shared" si="6"/>
        <v>0</v>
      </c>
      <c r="AG17" s="331"/>
      <c r="AJ17" s="185"/>
      <c r="AK17" s="616"/>
      <c r="AL17" s="186">
        <f t="shared" si="2"/>
        <v>0</v>
      </c>
      <c r="AM17" s="186">
        <f t="shared" si="3"/>
        <v>0</v>
      </c>
      <c r="AN17" s="186">
        <f t="shared" si="4"/>
        <v>0</v>
      </c>
      <c r="AO17" s="615"/>
    </row>
    <row r="18" spans="1:41" ht="20.100000000000001" customHeight="1">
      <c r="A18" s="183">
        <v>14</v>
      </c>
      <c r="B18" s="342"/>
      <c r="C18" s="342"/>
      <c r="D18" s="142"/>
      <c r="E18" s="142"/>
      <c r="F18" s="142"/>
      <c r="G18" s="142"/>
      <c r="H18" s="142"/>
      <c r="I18" s="142"/>
      <c r="J18" s="143"/>
      <c r="K18" s="144"/>
      <c r="L18" s="142"/>
      <c r="M18" s="144"/>
      <c r="N18" s="145"/>
      <c r="O18" s="142"/>
      <c r="P18" s="146"/>
      <c r="Q18" s="147"/>
      <c r="R18" s="146"/>
      <c r="S18" s="146"/>
      <c r="T18" s="146"/>
      <c r="U18" s="146"/>
      <c r="V18" s="146"/>
      <c r="W18" s="146"/>
      <c r="X18" s="146"/>
      <c r="Y18" s="146"/>
      <c r="Z18" s="146"/>
      <c r="AA18" s="147"/>
      <c r="AB18" s="147"/>
      <c r="AC18" s="148"/>
      <c r="AD18" s="149"/>
      <c r="AE18" s="203">
        <f t="shared" si="5"/>
        <v>0</v>
      </c>
      <c r="AF18" s="150">
        <f t="shared" si="6"/>
        <v>0</v>
      </c>
      <c r="AG18" s="331"/>
      <c r="AJ18" s="185"/>
      <c r="AK18" s="616"/>
      <c r="AL18" s="186">
        <f t="shared" si="2"/>
        <v>0</v>
      </c>
      <c r="AM18" s="186">
        <f t="shared" si="3"/>
        <v>0</v>
      </c>
      <c r="AN18" s="186">
        <f t="shared" si="4"/>
        <v>0</v>
      </c>
      <c r="AO18" s="615"/>
    </row>
    <row r="19" spans="1:41" ht="20.100000000000001" customHeight="1">
      <c r="A19" s="183">
        <v>15</v>
      </c>
      <c r="B19" s="342"/>
      <c r="C19" s="342"/>
      <c r="D19" s="142"/>
      <c r="E19" s="142"/>
      <c r="F19" s="142"/>
      <c r="G19" s="142"/>
      <c r="H19" s="142"/>
      <c r="I19" s="142"/>
      <c r="J19" s="143"/>
      <c r="K19" s="144"/>
      <c r="L19" s="142"/>
      <c r="M19" s="144"/>
      <c r="N19" s="145"/>
      <c r="O19" s="142"/>
      <c r="P19" s="146"/>
      <c r="Q19" s="147"/>
      <c r="R19" s="146"/>
      <c r="S19" s="146"/>
      <c r="T19" s="146"/>
      <c r="U19" s="146"/>
      <c r="V19" s="146"/>
      <c r="W19" s="146"/>
      <c r="X19" s="146"/>
      <c r="Y19" s="146"/>
      <c r="Z19" s="146"/>
      <c r="AA19" s="147"/>
      <c r="AB19" s="147"/>
      <c r="AC19" s="148"/>
      <c r="AD19" s="149"/>
      <c r="AE19" s="203">
        <f t="shared" si="5"/>
        <v>0</v>
      </c>
      <c r="AF19" s="150">
        <f t="shared" si="6"/>
        <v>0</v>
      </c>
      <c r="AG19" s="331"/>
      <c r="AJ19" s="185"/>
      <c r="AK19" s="616"/>
      <c r="AL19" s="186">
        <f t="shared" si="2"/>
        <v>0</v>
      </c>
      <c r="AM19" s="186">
        <f t="shared" si="3"/>
        <v>0</v>
      </c>
      <c r="AN19" s="186">
        <f t="shared" si="4"/>
        <v>0</v>
      </c>
      <c r="AO19" s="615"/>
    </row>
    <row r="20" spans="1:41" ht="20.100000000000001" customHeight="1">
      <c r="A20" s="183">
        <v>16</v>
      </c>
      <c r="B20" s="342"/>
      <c r="C20" s="342"/>
      <c r="D20" s="142"/>
      <c r="E20" s="142"/>
      <c r="F20" s="142"/>
      <c r="G20" s="142"/>
      <c r="H20" s="142"/>
      <c r="I20" s="142"/>
      <c r="J20" s="143"/>
      <c r="K20" s="144"/>
      <c r="L20" s="142"/>
      <c r="M20" s="144"/>
      <c r="N20" s="145"/>
      <c r="O20" s="142"/>
      <c r="P20" s="146"/>
      <c r="Q20" s="147"/>
      <c r="R20" s="146"/>
      <c r="S20" s="146"/>
      <c r="T20" s="146"/>
      <c r="U20" s="146"/>
      <c r="V20" s="146"/>
      <c r="W20" s="146"/>
      <c r="X20" s="146"/>
      <c r="Y20" s="146"/>
      <c r="Z20" s="146"/>
      <c r="AA20" s="147"/>
      <c r="AB20" s="147"/>
      <c r="AC20" s="148"/>
      <c r="AD20" s="149"/>
      <c r="AE20" s="203">
        <f t="shared" si="5"/>
        <v>0</v>
      </c>
      <c r="AF20" s="150">
        <f t="shared" si="6"/>
        <v>0</v>
      </c>
      <c r="AG20" s="331"/>
      <c r="AJ20" s="185"/>
      <c r="AK20" s="616"/>
      <c r="AL20" s="186">
        <f t="shared" si="2"/>
        <v>0</v>
      </c>
      <c r="AM20" s="186">
        <f t="shared" si="3"/>
        <v>0</v>
      </c>
      <c r="AN20" s="186">
        <f t="shared" si="4"/>
        <v>0</v>
      </c>
      <c r="AO20" s="615"/>
    </row>
    <row r="21" spans="1:41" ht="20.100000000000001" customHeight="1">
      <c r="A21" s="183">
        <v>17</v>
      </c>
      <c r="B21" s="342"/>
      <c r="C21" s="342"/>
      <c r="D21" s="142"/>
      <c r="E21" s="142"/>
      <c r="F21" s="142"/>
      <c r="G21" s="142"/>
      <c r="H21" s="142"/>
      <c r="I21" s="142"/>
      <c r="J21" s="143"/>
      <c r="K21" s="144"/>
      <c r="L21" s="142"/>
      <c r="M21" s="144"/>
      <c r="N21" s="145"/>
      <c r="O21" s="142"/>
      <c r="P21" s="146"/>
      <c r="Q21" s="147"/>
      <c r="R21" s="146"/>
      <c r="S21" s="146"/>
      <c r="T21" s="146"/>
      <c r="U21" s="146"/>
      <c r="V21" s="146"/>
      <c r="W21" s="146"/>
      <c r="X21" s="146"/>
      <c r="Y21" s="146"/>
      <c r="Z21" s="146"/>
      <c r="AA21" s="147"/>
      <c r="AB21" s="147"/>
      <c r="AC21" s="148"/>
      <c r="AD21" s="149"/>
      <c r="AE21" s="203">
        <f t="shared" si="5"/>
        <v>0</v>
      </c>
      <c r="AF21" s="150">
        <f t="shared" si="6"/>
        <v>0</v>
      </c>
      <c r="AG21" s="331"/>
      <c r="AJ21" s="185"/>
      <c r="AK21" s="616"/>
      <c r="AL21" s="186">
        <f t="shared" si="2"/>
        <v>0</v>
      </c>
      <c r="AM21" s="186">
        <f t="shared" si="3"/>
        <v>0</v>
      </c>
      <c r="AN21" s="186">
        <f t="shared" si="4"/>
        <v>0</v>
      </c>
      <c r="AO21" s="615"/>
    </row>
    <row r="22" spans="1:41" ht="20.100000000000001" customHeight="1">
      <c r="A22" s="183">
        <v>18</v>
      </c>
      <c r="B22" s="342"/>
      <c r="C22" s="342"/>
      <c r="D22" s="142"/>
      <c r="E22" s="142"/>
      <c r="F22" s="142"/>
      <c r="G22" s="142"/>
      <c r="H22" s="142"/>
      <c r="I22" s="142"/>
      <c r="J22" s="143"/>
      <c r="K22" s="144"/>
      <c r="L22" s="142"/>
      <c r="M22" s="144"/>
      <c r="N22" s="145"/>
      <c r="O22" s="142"/>
      <c r="P22" s="146"/>
      <c r="Q22" s="147"/>
      <c r="R22" s="146"/>
      <c r="S22" s="146"/>
      <c r="T22" s="146"/>
      <c r="U22" s="146"/>
      <c r="V22" s="146"/>
      <c r="W22" s="146"/>
      <c r="X22" s="146"/>
      <c r="Y22" s="146"/>
      <c r="Z22" s="146"/>
      <c r="AA22" s="147"/>
      <c r="AB22" s="147"/>
      <c r="AC22" s="148"/>
      <c r="AD22" s="149"/>
      <c r="AE22" s="203">
        <f t="shared" si="5"/>
        <v>0</v>
      </c>
      <c r="AF22" s="150">
        <f t="shared" si="6"/>
        <v>0</v>
      </c>
      <c r="AG22" s="331"/>
      <c r="AJ22" s="185"/>
      <c r="AK22" s="616"/>
      <c r="AL22" s="186">
        <f t="shared" si="2"/>
        <v>0</v>
      </c>
      <c r="AM22" s="186">
        <f t="shared" si="3"/>
        <v>0</v>
      </c>
      <c r="AN22" s="186">
        <f t="shared" si="4"/>
        <v>0</v>
      </c>
      <c r="AO22" s="615"/>
    </row>
    <row r="23" spans="1:41" ht="20.100000000000001" customHeight="1">
      <c r="A23" s="183">
        <v>19</v>
      </c>
      <c r="B23" s="342"/>
      <c r="C23" s="342"/>
      <c r="D23" s="142"/>
      <c r="E23" s="142"/>
      <c r="F23" s="142"/>
      <c r="G23" s="142"/>
      <c r="H23" s="142"/>
      <c r="I23" s="142"/>
      <c r="J23" s="143"/>
      <c r="K23" s="144"/>
      <c r="L23" s="144"/>
      <c r="M23" s="144"/>
      <c r="N23" s="145"/>
      <c r="O23" s="144"/>
      <c r="P23" s="146"/>
      <c r="Q23" s="146"/>
      <c r="R23" s="146"/>
      <c r="S23" s="146"/>
      <c r="T23" s="146"/>
      <c r="U23" s="146"/>
      <c r="V23" s="146"/>
      <c r="W23" s="146"/>
      <c r="X23" s="146"/>
      <c r="Y23" s="146"/>
      <c r="Z23" s="146"/>
      <c r="AA23" s="147"/>
      <c r="AB23" s="147"/>
      <c r="AC23" s="148"/>
      <c r="AD23" s="142"/>
      <c r="AE23" s="203">
        <f t="shared" si="5"/>
        <v>0</v>
      </c>
      <c r="AF23" s="150">
        <f t="shared" si="6"/>
        <v>0</v>
      </c>
      <c r="AG23" s="331"/>
      <c r="AJ23" s="185"/>
      <c r="AK23" s="616"/>
      <c r="AL23" s="186">
        <f t="shared" si="2"/>
        <v>0</v>
      </c>
      <c r="AM23" s="186">
        <f t="shared" si="3"/>
        <v>0</v>
      </c>
      <c r="AN23" s="186">
        <f t="shared" si="4"/>
        <v>0</v>
      </c>
      <c r="AO23" s="615"/>
    </row>
    <row r="24" spans="1:41" ht="20.100000000000001" customHeight="1">
      <c r="A24" s="183">
        <v>20</v>
      </c>
      <c r="B24" s="342"/>
      <c r="C24" s="342"/>
      <c r="D24" s="142"/>
      <c r="E24" s="142"/>
      <c r="F24" s="142"/>
      <c r="G24" s="142"/>
      <c r="H24" s="142"/>
      <c r="I24" s="142"/>
      <c r="J24" s="143"/>
      <c r="K24" s="151"/>
      <c r="L24" s="151"/>
      <c r="M24" s="144"/>
      <c r="N24" s="145"/>
      <c r="O24" s="151"/>
      <c r="P24" s="152"/>
      <c r="Q24" s="152"/>
      <c r="R24" s="152"/>
      <c r="S24" s="152"/>
      <c r="T24" s="152"/>
      <c r="U24" s="152"/>
      <c r="V24" s="152"/>
      <c r="W24" s="152"/>
      <c r="X24" s="152"/>
      <c r="Y24" s="152"/>
      <c r="Z24" s="146"/>
      <c r="AA24" s="147"/>
      <c r="AB24" s="147"/>
      <c r="AC24" s="148"/>
      <c r="AD24" s="142"/>
      <c r="AE24" s="203">
        <f t="shared" si="5"/>
        <v>0</v>
      </c>
      <c r="AF24" s="150">
        <f t="shared" si="6"/>
        <v>0</v>
      </c>
      <c r="AG24" s="331"/>
      <c r="AJ24" s="185"/>
      <c r="AK24" s="616"/>
      <c r="AL24" s="186">
        <f t="shared" si="2"/>
        <v>0</v>
      </c>
      <c r="AM24" s="186">
        <f t="shared" si="3"/>
        <v>0</v>
      </c>
      <c r="AN24" s="186">
        <f t="shared" si="4"/>
        <v>0</v>
      </c>
      <c r="AO24" s="615"/>
    </row>
    <row r="25" spans="1:41" ht="20.100000000000001" customHeight="1">
      <c r="A25" s="183">
        <v>21</v>
      </c>
      <c r="B25" s="342"/>
      <c r="C25" s="342"/>
      <c r="D25" s="142"/>
      <c r="E25" s="142"/>
      <c r="F25" s="142"/>
      <c r="G25" s="142"/>
      <c r="H25" s="142"/>
      <c r="I25" s="142"/>
      <c r="J25" s="143"/>
      <c r="K25" s="142"/>
      <c r="L25" s="142"/>
      <c r="M25" s="144"/>
      <c r="N25" s="145"/>
      <c r="O25" s="142"/>
      <c r="P25" s="147"/>
      <c r="Q25" s="147"/>
      <c r="R25" s="147"/>
      <c r="S25" s="147"/>
      <c r="T25" s="147"/>
      <c r="U25" s="147"/>
      <c r="V25" s="147"/>
      <c r="W25" s="147"/>
      <c r="X25" s="147"/>
      <c r="Y25" s="147"/>
      <c r="Z25" s="147"/>
      <c r="AA25" s="147"/>
      <c r="AB25" s="147"/>
      <c r="AC25" s="148"/>
      <c r="AD25" s="142"/>
      <c r="AE25" s="203">
        <f t="shared" si="5"/>
        <v>0</v>
      </c>
      <c r="AF25" s="150">
        <f t="shared" si="6"/>
        <v>0</v>
      </c>
      <c r="AG25" s="331"/>
      <c r="AJ25" s="185"/>
      <c r="AK25" s="616"/>
      <c r="AL25" s="186">
        <f t="shared" si="2"/>
        <v>0</v>
      </c>
      <c r="AM25" s="186">
        <f t="shared" si="3"/>
        <v>0</v>
      </c>
      <c r="AN25" s="186">
        <f t="shared" si="4"/>
        <v>0</v>
      </c>
      <c r="AO25" s="615"/>
    </row>
    <row r="26" spans="1:41" ht="20.100000000000001" customHeight="1">
      <c r="A26" s="183">
        <v>22</v>
      </c>
      <c r="B26" s="342"/>
      <c r="C26" s="342"/>
      <c r="D26" s="142"/>
      <c r="E26" s="142"/>
      <c r="F26" s="142"/>
      <c r="G26" s="142"/>
      <c r="H26" s="142"/>
      <c r="I26" s="142"/>
      <c r="J26" s="143"/>
      <c r="K26" s="142"/>
      <c r="L26" s="142"/>
      <c r="M26" s="144"/>
      <c r="N26" s="145"/>
      <c r="O26" s="142"/>
      <c r="P26" s="147"/>
      <c r="Q26" s="147"/>
      <c r="R26" s="147"/>
      <c r="S26" s="147"/>
      <c r="T26" s="147"/>
      <c r="U26" s="147"/>
      <c r="V26" s="147"/>
      <c r="W26" s="147"/>
      <c r="X26" s="147"/>
      <c r="Y26" s="147"/>
      <c r="Z26" s="147"/>
      <c r="AA26" s="147"/>
      <c r="AB26" s="147"/>
      <c r="AC26" s="148"/>
      <c r="AD26" s="142"/>
      <c r="AE26" s="203">
        <f t="shared" si="5"/>
        <v>0</v>
      </c>
      <c r="AF26" s="150">
        <f t="shared" si="6"/>
        <v>0</v>
      </c>
      <c r="AG26" s="331"/>
      <c r="AJ26" s="185"/>
      <c r="AK26" s="616"/>
      <c r="AL26" s="186">
        <f t="shared" si="2"/>
        <v>0</v>
      </c>
      <c r="AM26" s="186">
        <f t="shared" si="3"/>
        <v>0</v>
      </c>
      <c r="AN26" s="186">
        <f t="shared" si="4"/>
        <v>0</v>
      </c>
      <c r="AO26" s="615"/>
    </row>
    <row r="27" spans="1:41" ht="20.100000000000001" customHeight="1">
      <c r="A27" s="183">
        <v>23</v>
      </c>
      <c r="B27" s="342"/>
      <c r="C27" s="342"/>
      <c r="D27" s="142"/>
      <c r="E27" s="142"/>
      <c r="F27" s="142"/>
      <c r="G27" s="142"/>
      <c r="H27" s="142"/>
      <c r="I27" s="142"/>
      <c r="J27" s="143"/>
      <c r="K27" s="142"/>
      <c r="L27" s="142"/>
      <c r="M27" s="144"/>
      <c r="N27" s="145"/>
      <c r="O27" s="142"/>
      <c r="P27" s="147"/>
      <c r="Q27" s="147"/>
      <c r="R27" s="147"/>
      <c r="S27" s="147"/>
      <c r="T27" s="147"/>
      <c r="U27" s="147"/>
      <c r="V27" s="147"/>
      <c r="W27" s="147"/>
      <c r="X27" s="147"/>
      <c r="Y27" s="147"/>
      <c r="Z27" s="147"/>
      <c r="AA27" s="147"/>
      <c r="AB27" s="147"/>
      <c r="AC27" s="148"/>
      <c r="AD27" s="142"/>
      <c r="AE27" s="203">
        <f t="shared" si="5"/>
        <v>0</v>
      </c>
      <c r="AF27" s="150">
        <f t="shared" si="6"/>
        <v>0</v>
      </c>
      <c r="AG27" s="331"/>
      <c r="AJ27" s="185"/>
      <c r="AK27" s="616"/>
      <c r="AL27" s="186">
        <f t="shared" si="2"/>
        <v>0</v>
      </c>
      <c r="AM27" s="186">
        <f t="shared" si="3"/>
        <v>0</v>
      </c>
      <c r="AN27" s="186">
        <f t="shared" si="4"/>
        <v>0</v>
      </c>
      <c r="AO27" s="615"/>
    </row>
    <row r="28" spans="1:41" ht="20.100000000000001" customHeight="1">
      <c r="A28" s="183">
        <v>24</v>
      </c>
      <c r="B28" s="342"/>
      <c r="C28" s="342"/>
      <c r="D28" s="142"/>
      <c r="E28" s="142"/>
      <c r="F28" s="142"/>
      <c r="G28" s="142"/>
      <c r="H28" s="142"/>
      <c r="I28" s="142"/>
      <c r="J28" s="143"/>
      <c r="K28" s="142"/>
      <c r="L28" s="142"/>
      <c r="M28" s="144"/>
      <c r="N28" s="145"/>
      <c r="O28" s="142"/>
      <c r="P28" s="147"/>
      <c r="Q28" s="147"/>
      <c r="R28" s="147"/>
      <c r="S28" s="147"/>
      <c r="T28" s="147"/>
      <c r="U28" s="147"/>
      <c r="V28" s="147"/>
      <c r="W28" s="147"/>
      <c r="X28" s="147"/>
      <c r="Y28" s="147"/>
      <c r="Z28" s="147"/>
      <c r="AA28" s="147"/>
      <c r="AB28" s="147"/>
      <c r="AC28" s="148"/>
      <c r="AD28" s="142"/>
      <c r="AE28" s="203">
        <f t="shared" si="5"/>
        <v>0</v>
      </c>
      <c r="AF28" s="150">
        <f t="shared" si="6"/>
        <v>0</v>
      </c>
      <c r="AG28" s="331"/>
      <c r="AJ28" s="185"/>
      <c r="AK28" s="616"/>
      <c r="AL28" s="186">
        <f t="shared" si="2"/>
        <v>0</v>
      </c>
      <c r="AM28" s="186">
        <f t="shared" si="3"/>
        <v>0</v>
      </c>
      <c r="AN28" s="186">
        <f t="shared" si="4"/>
        <v>0</v>
      </c>
      <c r="AO28" s="615"/>
    </row>
    <row r="29" spans="1:41" ht="20.100000000000001" customHeight="1">
      <c r="A29" s="183">
        <v>25</v>
      </c>
      <c r="B29" s="342"/>
      <c r="C29" s="342"/>
      <c r="D29" s="142"/>
      <c r="E29" s="142"/>
      <c r="F29" s="142"/>
      <c r="G29" s="142"/>
      <c r="H29" s="142"/>
      <c r="I29" s="142"/>
      <c r="J29" s="143"/>
      <c r="K29" s="142"/>
      <c r="L29" s="142"/>
      <c r="M29" s="144"/>
      <c r="N29" s="145"/>
      <c r="O29" s="142"/>
      <c r="P29" s="147"/>
      <c r="Q29" s="147"/>
      <c r="R29" s="147"/>
      <c r="S29" s="147"/>
      <c r="T29" s="147"/>
      <c r="U29" s="147"/>
      <c r="V29" s="147"/>
      <c r="W29" s="147"/>
      <c r="X29" s="147"/>
      <c r="Y29" s="147"/>
      <c r="Z29" s="147"/>
      <c r="AA29" s="147"/>
      <c r="AB29" s="147"/>
      <c r="AC29" s="148"/>
      <c r="AD29" s="142"/>
      <c r="AE29" s="203">
        <f t="shared" si="5"/>
        <v>0</v>
      </c>
      <c r="AF29" s="150">
        <f t="shared" si="6"/>
        <v>0</v>
      </c>
      <c r="AG29" s="331"/>
      <c r="AJ29" s="185"/>
      <c r="AK29" s="616"/>
      <c r="AL29" s="186">
        <f t="shared" si="2"/>
        <v>0</v>
      </c>
      <c r="AM29" s="186">
        <f t="shared" si="3"/>
        <v>0</v>
      </c>
      <c r="AN29" s="186">
        <f t="shared" si="4"/>
        <v>0</v>
      </c>
      <c r="AO29" s="615"/>
    </row>
    <row r="30" spans="1:41" ht="20.100000000000001" customHeight="1">
      <c r="A30" s="183">
        <v>26</v>
      </c>
      <c r="B30" s="342"/>
      <c r="C30" s="342"/>
      <c r="D30" s="142"/>
      <c r="E30" s="142"/>
      <c r="F30" s="142"/>
      <c r="G30" s="142"/>
      <c r="H30" s="142"/>
      <c r="I30" s="142"/>
      <c r="J30" s="143"/>
      <c r="K30" s="142"/>
      <c r="L30" s="142"/>
      <c r="M30" s="144"/>
      <c r="N30" s="153"/>
      <c r="O30" s="142"/>
      <c r="P30" s="147"/>
      <c r="Q30" s="147"/>
      <c r="R30" s="147"/>
      <c r="S30" s="147"/>
      <c r="T30" s="147"/>
      <c r="U30" s="147"/>
      <c r="V30" s="147"/>
      <c r="W30" s="147"/>
      <c r="X30" s="147"/>
      <c r="Y30" s="147"/>
      <c r="Z30" s="147"/>
      <c r="AA30" s="147"/>
      <c r="AB30" s="147"/>
      <c r="AC30" s="148"/>
      <c r="AD30" s="142"/>
      <c r="AE30" s="203">
        <f t="shared" si="5"/>
        <v>0</v>
      </c>
      <c r="AF30" s="150">
        <f t="shared" si="6"/>
        <v>0</v>
      </c>
      <c r="AG30" s="331"/>
      <c r="AJ30" s="185"/>
      <c r="AK30" s="616"/>
      <c r="AL30" s="186">
        <f t="shared" si="2"/>
        <v>0</v>
      </c>
      <c r="AM30" s="186">
        <f t="shared" si="3"/>
        <v>0</v>
      </c>
      <c r="AN30" s="186">
        <f t="shared" si="4"/>
        <v>0</v>
      </c>
      <c r="AO30" s="615"/>
    </row>
    <row r="31" spans="1:41" ht="20.100000000000001" customHeight="1">
      <c r="A31" s="183">
        <v>27</v>
      </c>
      <c r="B31" s="342"/>
      <c r="C31" s="342"/>
      <c r="D31" s="142"/>
      <c r="E31" s="142"/>
      <c r="F31" s="142"/>
      <c r="G31" s="142"/>
      <c r="H31" s="142"/>
      <c r="I31" s="142"/>
      <c r="J31" s="143"/>
      <c r="K31" s="142"/>
      <c r="L31" s="142"/>
      <c r="M31" s="144"/>
      <c r="N31" s="145"/>
      <c r="O31" s="142"/>
      <c r="P31" s="147"/>
      <c r="Q31" s="147"/>
      <c r="R31" s="147"/>
      <c r="S31" s="147"/>
      <c r="T31" s="147"/>
      <c r="U31" s="147"/>
      <c r="V31" s="147"/>
      <c r="W31" s="147"/>
      <c r="X31" s="147"/>
      <c r="Y31" s="147"/>
      <c r="Z31" s="147"/>
      <c r="AA31" s="147"/>
      <c r="AB31" s="147"/>
      <c r="AC31" s="148"/>
      <c r="AD31" s="142"/>
      <c r="AE31" s="203">
        <f t="shared" si="5"/>
        <v>0</v>
      </c>
      <c r="AF31" s="150">
        <f t="shared" si="6"/>
        <v>0</v>
      </c>
      <c r="AG31" s="331"/>
      <c r="AJ31" s="185"/>
      <c r="AK31" s="616"/>
      <c r="AL31" s="186">
        <f t="shared" si="2"/>
        <v>0</v>
      </c>
      <c r="AM31" s="186">
        <f t="shared" si="3"/>
        <v>0</v>
      </c>
      <c r="AN31" s="186">
        <f t="shared" si="4"/>
        <v>0</v>
      </c>
      <c r="AO31" s="615"/>
    </row>
    <row r="32" spans="1:41" ht="20.100000000000001" customHeight="1">
      <c r="A32" s="183">
        <v>28</v>
      </c>
      <c r="B32" s="342"/>
      <c r="C32" s="342"/>
      <c r="D32" s="142"/>
      <c r="E32" s="142"/>
      <c r="F32" s="142"/>
      <c r="G32" s="142"/>
      <c r="H32" s="142"/>
      <c r="I32" s="142"/>
      <c r="J32" s="143"/>
      <c r="K32" s="142"/>
      <c r="L32" s="142"/>
      <c r="M32" s="144"/>
      <c r="N32" s="145"/>
      <c r="O32" s="142"/>
      <c r="P32" s="147"/>
      <c r="Q32" s="147"/>
      <c r="R32" s="147"/>
      <c r="S32" s="147"/>
      <c r="T32" s="147"/>
      <c r="U32" s="147"/>
      <c r="V32" s="147"/>
      <c r="W32" s="147"/>
      <c r="X32" s="147"/>
      <c r="Y32" s="147"/>
      <c r="Z32" s="147"/>
      <c r="AA32" s="147"/>
      <c r="AB32" s="147"/>
      <c r="AC32" s="148"/>
      <c r="AD32" s="142"/>
      <c r="AE32" s="203">
        <f t="shared" si="5"/>
        <v>0</v>
      </c>
      <c r="AF32" s="150">
        <f t="shared" si="6"/>
        <v>0</v>
      </c>
      <c r="AG32" s="331"/>
      <c r="AJ32" s="185"/>
      <c r="AK32" s="616"/>
      <c r="AL32" s="186">
        <f t="shared" si="2"/>
        <v>0</v>
      </c>
      <c r="AM32" s="186">
        <f t="shared" si="3"/>
        <v>0</v>
      </c>
      <c r="AN32" s="186">
        <f t="shared" si="4"/>
        <v>0</v>
      </c>
      <c r="AO32" s="615"/>
    </row>
    <row r="33" spans="1:41" ht="20.100000000000001" customHeight="1">
      <c r="A33" s="183">
        <v>29</v>
      </c>
      <c r="B33" s="342"/>
      <c r="C33" s="342"/>
      <c r="D33" s="142"/>
      <c r="E33" s="142"/>
      <c r="F33" s="142"/>
      <c r="G33" s="142"/>
      <c r="H33" s="142"/>
      <c r="I33" s="142"/>
      <c r="J33" s="143"/>
      <c r="K33" s="142"/>
      <c r="L33" s="142"/>
      <c r="M33" s="144"/>
      <c r="N33" s="145"/>
      <c r="O33" s="142"/>
      <c r="P33" s="147"/>
      <c r="Q33" s="147"/>
      <c r="R33" s="147"/>
      <c r="S33" s="147"/>
      <c r="T33" s="147"/>
      <c r="U33" s="147"/>
      <c r="V33" s="147"/>
      <c r="W33" s="147"/>
      <c r="X33" s="147"/>
      <c r="Y33" s="147"/>
      <c r="Z33" s="147"/>
      <c r="AA33" s="147"/>
      <c r="AB33" s="147"/>
      <c r="AC33" s="148"/>
      <c r="AD33" s="142"/>
      <c r="AE33" s="203">
        <f t="shared" si="5"/>
        <v>0</v>
      </c>
      <c r="AF33" s="150">
        <f t="shared" si="6"/>
        <v>0</v>
      </c>
      <c r="AG33" s="331"/>
      <c r="AJ33" s="185"/>
      <c r="AK33" s="616"/>
      <c r="AL33" s="186">
        <f t="shared" si="2"/>
        <v>0</v>
      </c>
      <c r="AM33" s="186">
        <f t="shared" si="3"/>
        <v>0</v>
      </c>
      <c r="AN33" s="186">
        <f t="shared" si="4"/>
        <v>0</v>
      </c>
      <c r="AO33" s="615"/>
    </row>
    <row r="34" spans="1:41" ht="20.100000000000001" customHeight="1">
      <c r="A34" s="183">
        <v>30</v>
      </c>
      <c r="B34" s="342"/>
      <c r="C34" s="342"/>
      <c r="D34" s="142"/>
      <c r="E34" s="142"/>
      <c r="F34" s="142"/>
      <c r="G34" s="142"/>
      <c r="H34" s="142"/>
      <c r="I34" s="142"/>
      <c r="J34" s="143"/>
      <c r="K34" s="142"/>
      <c r="L34" s="142"/>
      <c r="M34" s="144"/>
      <c r="N34" s="145"/>
      <c r="O34" s="142"/>
      <c r="P34" s="147"/>
      <c r="Q34" s="147"/>
      <c r="R34" s="147"/>
      <c r="S34" s="147"/>
      <c r="T34" s="147"/>
      <c r="U34" s="147"/>
      <c r="V34" s="147"/>
      <c r="W34" s="147"/>
      <c r="X34" s="147"/>
      <c r="Y34" s="147"/>
      <c r="Z34" s="147"/>
      <c r="AA34" s="147"/>
      <c r="AB34" s="147"/>
      <c r="AC34" s="148"/>
      <c r="AD34" s="142"/>
      <c r="AE34" s="203">
        <f t="shared" si="5"/>
        <v>0</v>
      </c>
      <c r="AF34" s="150">
        <f t="shared" si="6"/>
        <v>0</v>
      </c>
      <c r="AG34" s="331"/>
      <c r="AJ34" s="185"/>
      <c r="AK34" s="616"/>
      <c r="AL34" s="186">
        <f t="shared" si="2"/>
        <v>0</v>
      </c>
      <c r="AM34" s="186">
        <f t="shared" si="3"/>
        <v>0</v>
      </c>
      <c r="AN34" s="186">
        <f t="shared" si="4"/>
        <v>0</v>
      </c>
      <c r="AO34" s="615"/>
    </row>
    <row r="35" spans="1:41" ht="20.100000000000001" customHeight="1">
      <c r="A35" s="183">
        <v>31</v>
      </c>
      <c r="B35" s="342"/>
      <c r="C35" s="342"/>
      <c r="D35" s="142"/>
      <c r="E35" s="142"/>
      <c r="F35" s="142"/>
      <c r="G35" s="142"/>
      <c r="H35" s="142"/>
      <c r="I35" s="142"/>
      <c r="J35" s="143"/>
      <c r="K35" s="142"/>
      <c r="L35" s="142"/>
      <c r="M35" s="144"/>
      <c r="N35" s="145"/>
      <c r="O35" s="142"/>
      <c r="P35" s="147"/>
      <c r="Q35" s="147"/>
      <c r="R35" s="147"/>
      <c r="S35" s="147"/>
      <c r="T35" s="147"/>
      <c r="U35" s="147"/>
      <c r="V35" s="147"/>
      <c r="W35" s="147"/>
      <c r="X35" s="147"/>
      <c r="Y35" s="147"/>
      <c r="Z35" s="147"/>
      <c r="AA35" s="147"/>
      <c r="AB35" s="147"/>
      <c r="AC35" s="148"/>
      <c r="AD35" s="142"/>
      <c r="AE35" s="203">
        <f t="shared" si="5"/>
        <v>0</v>
      </c>
      <c r="AF35" s="150">
        <f t="shared" si="6"/>
        <v>0</v>
      </c>
      <c r="AG35" s="331"/>
      <c r="AJ35" s="185"/>
      <c r="AK35" s="616"/>
      <c r="AL35" s="186">
        <f t="shared" si="2"/>
        <v>0</v>
      </c>
      <c r="AM35" s="186">
        <f t="shared" si="3"/>
        <v>0</v>
      </c>
      <c r="AN35" s="186">
        <f t="shared" si="4"/>
        <v>0</v>
      </c>
      <c r="AO35" s="615"/>
    </row>
    <row r="36" spans="1:41" ht="20.100000000000001" customHeight="1">
      <c r="A36" s="183">
        <v>32</v>
      </c>
      <c r="B36" s="342"/>
      <c r="C36" s="342"/>
      <c r="D36" s="142"/>
      <c r="E36" s="142"/>
      <c r="F36" s="142"/>
      <c r="G36" s="142"/>
      <c r="H36" s="142"/>
      <c r="I36" s="142"/>
      <c r="J36" s="143"/>
      <c r="K36" s="142"/>
      <c r="L36" s="142"/>
      <c r="M36" s="144"/>
      <c r="N36" s="145"/>
      <c r="O36" s="142"/>
      <c r="P36" s="147"/>
      <c r="Q36" s="147"/>
      <c r="R36" s="147"/>
      <c r="S36" s="147"/>
      <c r="T36" s="147"/>
      <c r="U36" s="147"/>
      <c r="V36" s="147"/>
      <c r="W36" s="147"/>
      <c r="X36" s="147"/>
      <c r="Y36" s="147"/>
      <c r="Z36" s="147"/>
      <c r="AA36" s="147"/>
      <c r="AB36" s="147"/>
      <c r="AC36" s="148"/>
      <c r="AD36" s="142"/>
      <c r="AE36" s="203">
        <f t="shared" si="5"/>
        <v>0</v>
      </c>
      <c r="AF36" s="150">
        <f t="shared" si="6"/>
        <v>0</v>
      </c>
      <c r="AG36" s="331"/>
      <c r="AJ36" s="185"/>
      <c r="AK36" s="616"/>
      <c r="AL36" s="186">
        <f t="shared" si="2"/>
        <v>0</v>
      </c>
      <c r="AM36" s="186">
        <f t="shared" si="3"/>
        <v>0</v>
      </c>
      <c r="AN36" s="186">
        <f t="shared" si="4"/>
        <v>0</v>
      </c>
      <c r="AO36" s="615"/>
    </row>
    <row r="37" spans="1:41" ht="20.100000000000001" customHeight="1">
      <c r="A37" s="183">
        <v>33</v>
      </c>
      <c r="B37" s="342"/>
      <c r="C37" s="342"/>
      <c r="D37" s="142"/>
      <c r="E37" s="142"/>
      <c r="F37" s="142"/>
      <c r="G37" s="142"/>
      <c r="H37" s="142"/>
      <c r="I37" s="142"/>
      <c r="J37" s="143"/>
      <c r="K37" s="142"/>
      <c r="L37" s="142"/>
      <c r="M37" s="144"/>
      <c r="N37" s="145"/>
      <c r="O37" s="142"/>
      <c r="P37" s="147"/>
      <c r="Q37" s="147"/>
      <c r="R37" s="147"/>
      <c r="S37" s="147"/>
      <c r="T37" s="147"/>
      <c r="U37" s="147"/>
      <c r="V37" s="147"/>
      <c r="W37" s="147"/>
      <c r="X37" s="147"/>
      <c r="Y37" s="147"/>
      <c r="Z37" s="147"/>
      <c r="AA37" s="147"/>
      <c r="AB37" s="147"/>
      <c r="AC37" s="148"/>
      <c r="AD37" s="142"/>
      <c r="AE37" s="203">
        <f t="shared" si="5"/>
        <v>0</v>
      </c>
      <c r="AF37" s="150">
        <f t="shared" si="6"/>
        <v>0</v>
      </c>
      <c r="AG37" s="331"/>
      <c r="AJ37" s="185"/>
      <c r="AK37" s="616"/>
      <c r="AL37" s="186">
        <f t="shared" si="2"/>
        <v>0</v>
      </c>
      <c r="AM37" s="186">
        <f t="shared" si="3"/>
        <v>0</v>
      </c>
      <c r="AN37" s="186">
        <f t="shared" si="4"/>
        <v>0</v>
      </c>
      <c r="AO37" s="615"/>
    </row>
    <row r="38" spans="1:41" ht="20.100000000000001" customHeight="1">
      <c r="A38" s="183">
        <v>34</v>
      </c>
      <c r="B38" s="342"/>
      <c r="C38" s="342"/>
      <c r="D38" s="142"/>
      <c r="E38" s="142"/>
      <c r="F38" s="142"/>
      <c r="G38" s="142"/>
      <c r="H38" s="142"/>
      <c r="I38" s="142"/>
      <c r="J38" s="143"/>
      <c r="K38" s="142"/>
      <c r="L38" s="142"/>
      <c r="M38" s="144"/>
      <c r="N38" s="145"/>
      <c r="O38" s="142"/>
      <c r="P38" s="147"/>
      <c r="Q38" s="147"/>
      <c r="R38" s="147"/>
      <c r="S38" s="147"/>
      <c r="T38" s="147"/>
      <c r="U38" s="147"/>
      <c r="V38" s="147"/>
      <c r="W38" s="147"/>
      <c r="X38" s="147"/>
      <c r="Y38" s="147"/>
      <c r="Z38" s="147"/>
      <c r="AA38" s="147"/>
      <c r="AB38" s="147"/>
      <c r="AC38" s="148"/>
      <c r="AD38" s="142"/>
      <c r="AE38" s="203">
        <f t="shared" si="5"/>
        <v>0</v>
      </c>
      <c r="AF38" s="150">
        <f t="shared" si="6"/>
        <v>0</v>
      </c>
      <c r="AG38" s="331"/>
      <c r="AJ38" s="185"/>
      <c r="AK38" s="616"/>
      <c r="AL38" s="186">
        <f t="shared" si="2"/>
        <v>0</v>
      </c>
      <c r="AM38" s="186">
        <f t="shared" si="3"/>
        <v>0</v>
      </c>
      <c r="AN38" s="186">
        <f t="shared" si="4"/>
        <v>0</v>
      </c>
      <c r="AO38" s="615"/>
    </row>
    <row r="39" spans="1:41" ht="20.100000000000001" customHeight="1">
      <c r="A39" s="183">
        <v>35</v>
      </c>
      <c r="B39" s="342"/>
      <c r="C39" s="342"/>
      <c r="D39" s="142"/>
      <c r="E39" s="142"/>
      <c r="F39" s="142"/>
      <c r="G39" s="142"/>
      <c r="H39" s="142"/>
      <c r="I39" s="142"/>
      <c r="J39" s="143"/>
      <c r="K39" s="142"/>
      <c r="L39" s="142"/>
      <c r="M39" s="144"/>
      <c r="N39" s="145"/>
      <c r="O39" s="142"/>
      <c r="P39" s="147"/>
      <c r="Q39" s="147"/>
      <c r="R39" s="147"/>
      <c r="S39" s="147"/>
      <c r="T39" s="147"/>
      <c r="U39" s="147"/>
      <c r="V39" s="147"/>
      <c r="W39" s="147"/>
      <c r="X39" s="147"/>
      <c r="Y39" s="147"/>
      <c r="Z39" s="147"/>
      <c r="AA39" s="147"/>
      <c r="AB39" s="147"/>
      <c r="AC39" s="148"/>
      <c r="AD39" s="142"/>
      <c r="AE39" s="203">
        <f t="shared" si="5"/>
        <v>0</v>
      </c>
      <c r="AF39" s="150">
        <f t="shared" si="6"/>
        <v>0</v>
      </c>
      <c r="AG39" s="331"/>
      <c r="AJ39" s="185"/>
      <c r="AK39" s="616"/>
      <c r="AL39" s="186">
        <f t="shared" si="2"/>
        <v>0</v>
      </c>
      <c r="AM39" s="186">
        <f t="shared" si="3"/>
        <v>0</v>
      </c>
      <c r="AN39" s="186">
        <f t="shared" si="4"/>
        <v>0</v>
      </c>
      <c r="AO39" s="615"/>
    </row>
    <row r="40" spans="1:41" ht="20.100000000000001" customHeight="1">
      <c r="A40" s="183">
        <v>36</v>
      </c>
      <c r="B40" s="342"/>
      <c r="C40" s="342"/>
      <c r="D40" s="142"/>
      <c r="E40" s="142"/>
      <c r="F40" s="142"/>
      <c r="G40" s="142"/>
      <c r="H40" s="142"/>
      <c r="I40" s="142"/>
      <c r="J40" s="143"/>
      <c r="K40" s="142"/>
      <c r="L40" s="142"/>
      <c r="M40" s="144"/>
      <c r="N40" s="145"/>
      <c r="O40" s="142"/>
      <c r="P40" s="147"/>
      <c r="Q40" s="147"/>
      <c r="R40" s="147"/>
      <c r="S40" s="147"/>
      <c r="T40" s="147"/>
      <c r="U40" s="147"/>
      <c r="V40" s="147"/>
      <c r="W40" s="147"/>
      <c r="X40" s="147"/>
      <c r="Y40" s="147"/>
      <c r="Z40" s="147"/>
      <c r="AA40" s="147"/>
      <c r="AB40" s="147"/>
      <c r="AC40" s="148"/>
      <c r="AD40" s="142"/>
      <c r="AE40" s="203">
        <f t="shared" si="5"/>
        <v>0</v>
      </c>
      <c r="AF40" s="150">
        <f t="shared" si="6"/>
        <v>0</v>
      </c>
      <c r="AG40" s="331"/>
      <c r="AJ40" s="185"/>
      <c r="AK40" s="616"/>
      <c r="AL40" s="186">
        <f t="shared" si="2"/>
        <v>0</v>
      </c>
      <c r="AM40" s="186">
        <f t="shared" si="3"/>
        <v>0</v>
      </c>
      <c r="AN40" s="186">
        <f t="shared" si="4"/>
        <v>0</v>
      </c>
      <c r="AO40" s="615"/>
    </row>
    <row r="41" spans="1:41" ht="20.100000000000001" customHeight="1">
      <c r="A41" s="183">
        <v>37</v>
      </c>
      <c r="B41" s="342"/>
      <c r="C41" s="342"/>
      <c r="D41" s="142"/>
      <c r="E41" s="142"/>
      <c r="F41" s="142"/>
      <c r="G41" s="142"/>
      <c r="H41" s="142"/>
      <c r="I41" s="142"/>
      <c r="J41" s="143"/>
      <c r="K41" s="142"/>
      <c r="L41" s="142"/>
      <c r="M41" s="144"/>
      <c r="N41" s="145"/>
      <c r="O41" s="142"/>
      <c r="P41" s="147"/>
      <c r="Q41" s="147"/>
      <c r="R41" s="147"/>
      <c r="S41" s="147"/>
      <c r="T41" s="147"/>
      <c r="U41" s="147"/>
      <c r="V41" s="147"/>
      <c r="W41" s="147"/>
      <c r="X41" s="147"/>
      <c r="Y41" s="147"/>
      <c r="Z41" s="147"/>
      <c r="AA41" s="147"/>
      <c r="AB41" s="147"/>
      <c r="AC41" s="148"/>
      <c r="AD41" s="142"/>
      <c r="AE41" s="203">
        <f t="shared" si="5"/>
        <v>0</v>
      </c>
      <c r="AF41" s="150">
        <f t="shared" si="6"/>
        <v>0</v>
      </c>
      <c r="AG41" s="331"/>
      <c r="AJ41" s="185"/>
      <c r="AK41" s="616"/>
      <c r="AL41" s="186">
        <f t="shared" si="2"/>
        <v>0</v>
      </c>
      <c r="AM41" s="186">
        <f t="shared" si="3"/>
        <v>0</v>
      </c>
      <c r="AN41" s="186">
        <f t="shared" si="4"/>
        <v>0</v>
      </c>
      <c r="AO41" s="615"/>
    </row>
    <row r="42" spans="1:41" ht="20.100000000000001" customHeight="1">
      <c r="A42" s="183">
        <v>38</v>
      </c>
      <c r="B42" s="342"/>
      <c r="C42" s="342"/>
      <c r="D42" s="142"/>
      <c r="E42" s="142"/>
      <c r="F42" s="142"/>
      <c r="G42" s="142"/>
      <c r="H42" s="142"/>
      <c r="I42" s="142"/>
      <c r="J42" s="143"/>
      <c r="K42" s="142"/>
      <c r="L42" s="142"/>
      <c r="M42" s="144"/>
      <c r="N42" s="145"/>
      <c r="O42" s="142"/>
      <c r="P42" s="147"/>
      <c r="Q42" s="147"/>
      <c r="R42" s="147"/>
      <c r="S42" s="147"/>
      <c r="T42" s="147"/>
      <c r="U42" s="147"/>
      <c r="V42" s="147"/>
      <c r="W42" s="147"/>
      <c r="X42" s="147"/>
      <c r="Y42" s="147"/>
      <c r="Z42" s="147"/>
      <c r="AA42" s="147"/>
      <c r="AB42" s="147"/>
      <c r="AC42" s="148"/>
      <c r="AD42" s="142"/>
      <c r="AE42" s="203">
        <f t="shared" si="5"/>
        <v>0</v>
      </c>
      <c r="AF42" s="150">
        <f t="shared" si="6"/>
        <v>0</v>
      </c>
      <c r="AG42" s="331"/>
      <c r="AJ42" s="185"/>
      <c r="AK42" s="616"/>
      <c r="AL42" s="186">
        <f t="shared" si="2"/>
        <v>0</v>
      </c>
      <c r="AM42" s="186">
        <f t="shared" si="3"/>
        <v>0</v>
      </c>
      <c r="AN42" s="186">
        <f t="shared" si="4"/>
        <v>0</v>
      </c>
      <c r="AO42" s="615"/>
    </row>
    <row r="43" spans="1:41" ht="20.100000000000001" customHeight="1">
      <c r="A43" s="183">
        <v>39</v>
      </c>
      <c r="B43" s="342"/>
      <c r="C43" s="342"/>
      <c r="D43" s="142"/>
      <c r="E43" s="142"/>
      <c r="F43" s="142"/>
      <c r="G43" s="142"/>
      <c r="H43" s="142"/>
      <c r="I43" s="142"/>
      <c r="J43" s="143"/>
      <c r="K43" s="142"/>
      <c r="L43" s="142"/>
      <c r="M43" s="144"/>
      <c r="N43" s="145"/>
      <c r="O43" s="142"/>
      <c r="P43" s="147"/>
      <c r="Q43" s="147"/>
      <c r="R43" s="147"/>
      <c r="S43" s="147"/>
      <c r="T43" s="147"/>
      <c r="U43" s="147"/>
      <c r="V43" s="147"/>
      <c r="W43" s="147"/>
      <c r="X43" s="147"/>
      <c r="Y43" s="147"/>
      <c r="Z43" s="147"/>
      <c r="AA43" s="147"/>
      <c r="AB43" s="147"/>
      <c r="AC43" s="148"/>
      <c r="AD43" s="142"/>
      <c r="AE43" s="203">
        <f t="shared" si="5"/>
        <v>0</v>
      </c>
      <c r="AF43" s="150">
        <f t="shared" si="6"/>
        <v>0</v>
      </c>
      <c r="AG43" s="331"/>
      <c r="AJ43" s="185"/>
      <c r="AK43" s="616"/>
      <c r="AL43" s="186">
        <f t="shared" si="2"/>
        <v>0</v>
      </c>
      <c r="AM43" s="186">
        <f t="shared" si="3"/>
        <v>0</v>
      </c>
      <c r="AN43" s="186">
        <f t="shared" si="4"/>
        <v>0</v>
      </c>
      <c r="AO43" s="615"/>
    </row>
    <row r="44" spans="1:41" ht="20.100000000000001" customHeight="1">
      <c r="A44" s="183">
        <v>40</v>
      </c>
      <c r="B44" s="342"/>
      <c r="C44" s="342"/>
      <c r="D44" s="142"/>
      <c r="E44" s="142"/>
      <c r="F44" s="142"/>
      <c r="G44" s="142"/>
      <c r="H44" s="142"/>
      <c r="I44" s="142"/>
      <c r="J44" s="143"/>
      <c r="K44" s="142"/>
      <c r="L44" s="142"/>
      <c r="M44" s="144"/>
      <c r="N44" s="145"/>
      <c r="O44" s="142"/>
      <c r="P44" s="147"/>
      <c r="Q44" s="147"/>
      <c r="R44" s="147"/>
      <c r="S44" s="147"/>
      <c r="T44" s="147"/>
      <c r="U44" s="147"/>
      <c r="V44" s="147"/>
      <c r="W44" s="147"/>
      <c r="X44" s="147"/>
      <c r="Y44" s="147"/>
      <c r="Z44" s="147"/>
      <c r="AA44" s="147"/>
      <c r="AB44" s="147"/>
      <c r="AC44" s="148"/>
      <c r="AD44" s="142"/>
      <c r="AE44" s="203">
        <f t="shared" si="5"/>
        <v>0</v>
      </c>
      <c r="AF44" s="150">
        <f t="shared" si="6"/>
        <v>0</v>
      </c>
      <c r="AG44" s="331"/>
      <c r="AJ44" s="185"/>
      <c r="AK44" s="616"/>
      <c r="AL44" s="186">
        <f t="shared" si="2"/>
        <v>0</v>
      </c>
      <c r="AM44" s="186">
        <f t="shared" si="3"/>
        <v>0</v>
      </c>
      <c r="AN44" s="186">
        <f t="shared" si="4"/>
        <v>0</v>
      </c>
      <c r="AO44" s="615"/>
    </row>
    <row r="45" spans="1:41" ht="20.100000000000001" customHeight="1">
      <c r="A45" s="183">
        <v>41</v>
      </c>
      <c r="B45" s="342"/>
      <c r="C45" s="342"/>
      <c r="D45" s="142"/>
      <c r="E45" s="142"/>
      <c r="F45" s="142"/>
      <c r="G45" s="142"/>
      <c r="H45" s="142"/>
      <c r="I45" s="142"/>
      <c r="J45" s="143"/>
      <c r="K45" s="142"/>
      <c r="L45" s="142"/>
      <c r="M45" s="144"/>
      <c r="N45" s="145"/>
      <c r="O45" s="142"/>
      <c r="P45" s="147"/>
      <c r="Q45" s="147"/>
      <c r="R45" s="147"/>
      <c r="S45" s="147"/>
      <c r="T45" s="147"/>
      <c r="U45" s="147"/>
      <c r="V45" s="147"/>
      <c r="W45" s="147"/>
      <c r="X45" s="147"/>
      <c r="Y45" s="147"/>
      <c r="Z45" s="147"/>
      <c r="AA45" s="147"/>
      <c r="AB45" s="147"/>
      <c r="AC45" s="148"/>
      <c r="AD45" s="142"/>
      <c r="AE45" s="203">
        <f t="shared" si="5"/>
        <v>0</v>
      </c>
      <c r="AF45" s="150">
        <f t="shared" si="6"/>
        <v>0</v>
      </c>
      <c r="AG45" s="331"/>
      <c r="AJ45" s="185"/>
      <c r="AK45" s="616"/>
      <c r="AL45" s="186">
        <f t="shared" si="2"/>
        <v>0</v>
      </c>
      <c r="AM45" s="186">
        <f t="shared" si="3"/>
        <v>0</v>
      </c>
      <c r="AN45" s="186">
        <f t="shared" si="4"/>
        <v>0</v>
      </c>
      <c r="AO45" s="615"/>
    </row>
    <row r="46" spans="1:41" ht="20.100000000000001" customHeight="1">
      <c r="A46" s="183">
        <v>42</v>
      </c>
      <c r="B46" s="342"/>
      <c r="C46" s="342"/>
      <c r="D46" s="142"/>
      <c r="E46" s="142"/>
      <c r="F46" s="142"/>
      <c r="G46" s="142"/>
      <c r="H46" s="142"/>
      <c r="I46" s="142"/>
      <c r="J46" s="143"/>
      <c r="K46" s="142"/>
      <c r="L46" s="142"/>
      <c r="M46" s="144"/>
      <c r="N46" s="145"/>
      <c r="O46" s="142"/>
      <c r="P46" s="147"/>
      <c r="Q46" s="147"/>
      <c r="R46" s="147"/>
      <c r="S46" s="147"/>
      <c r="T46" s="147"/>
      <c r="U46" s="147"/>
      <c r="V46" s="147"/>
      <c r="W46" s="147"/>
      <c r="X46" s="147"/>
      <c r="Y46" s="147"/>
      <c r="Z46" s="147"/>
      <c r="AA46" s="147"/>
      <c r="AB46" s="147"/>
      <c r="AC46" s="148"/>
      <c r="AD46" s="142"/>
      <c r="AE46" s="203">
        <f t="shared" si="5"/>
        <v>0</v>
      </c>
      <c r="AF46" s="150">
        <f t="shared" si="6"/>
        <v>0</v>
      </c>
      <c r="AG46" s="331"/>
      <c r="AJ46" s="185"/>
      <c r="AK46" s="616"/>
      <c r="AL46" s="186">
        <f t="shared" si="2"/>
        <v>0</v>
      </c>
      <c r="AM46" s="186">
        <f t="shared" si="3"/>
        <v>0</v>
      </c>
      <c r="AN46" s="186">
        <f t="shared" si="4"/>
        <v>0</v>
      </c>
      <c r="AO46" s="615"/>
    </row>
    <row r="47" spans="1:41" ht="20.100000000000001" customHeight="1">
      <c r="A47" s="183">
        <v>43</v>
      </c>
      <c r="B47" s="342"/>
      <c r="C47" s="342"/>
      <c r="D47" s="142"/>
      <c r="E47" s="142"/>
      <c r="F47" s="142"/>
      <c r="G47" s="142"/>
      <c r="H47" s="142"/>
      <c r="I47" s="142"/>
      <c r="J47" s="143"/>
      <c r="K47" s="142"/>
      <c r="L47" s="142"/>
      <c r="M47" s="144"/>
      <c r="N47" s="145"/>
      <c r="O47" s="142"/>
      <c r="P47" s="147"/>
      <c r="Q47" s="147"/>
      <c r="R47" s="147"/>
      <c r="S47" s="147"/>
      <c r="T47" s="147"/>
      <c r="U47" s="147"/>
      <c r="V47" s="147"/>
      <c r="W47" s="147"/>
      <c r="X47" s="147"/>
      <c r="Y47" s="147"/>
      <c r="Z47" s="147"/>
      <c r="AA47" s="147"/>
      <c r="AB47" s="147"/>
      <c r="AC47" s="148"/>
      <c r="AD47" s="142"/>
      <c r="AE47" s="203">
        <f t="shared" si="5"/>
        <v>0</v>
      </c>
      <c r="AF47" s="150">
        <f t="shared" si="6"/>
        <v>0</v>
      </c>
      <c r="AG47" s="331"/>
      <c r="AJ47" s="185"/>
      <c r="AK47" s="616"/>
      <c r="AL47" s="186">
        <f t="shared" si="2"/>
        <v>0</v>
      </c>
      <c r="AM47" s="186">
        <f t="shared" si="3"/>
        <v>0</v>
      </c>
      <c r="AN47" s="186">
        <f t="shared" si="4"/>
        <v>0</v>
      </c>
      <c r="AO47" s="615"/>
    </row>
    <row r="48" spans="1:41" ht="20.100000000000001" customHeight="1">
      <c r="A48" s="183">
        <v>44</v>
      </c>
      <c r="B48" s="342"/>
      <c r="C48" s="342"/>
      <c r="D48" s="142"/>
      <c r="E48" s="142"/>
      <c r="F48" s="142"/>
      <c r="G48" s="142"/>
      <c r="H48" s="142"/>
      <c r="I48" s="142"/>
      <c r="J48" s="143"/>
      <c r="K48" s="142"/>
      <c r="L48" s="142"/>
      <c r="M48" s="144"/>
      <c r="N48" s="145"/>
      <c r="O48" s="142"/>
      <c r="P48" s="147"/>
      <c r="Q48" s="147"/>
      <c r="R48" s="147"/>
      <c r="S48" s="147"/>
      <c r="T48" s="147"/>
      <c r="U48" s="147"/>
      <c r="V48" s="147"/>
      <c r="W48" s="147"/>
      <c r="X48" s="147"/>
      <c r="Y48" s="147"/>
      <c r="Z48" s="147"/>
      <c r="AA48" s="147"/>
      <c r="AB48" s="147"/>
      <c r="AC48" s="148"/>
      <c r="AD48" s="142"/>
      <c r="AE48" s="203">
        <f t="shared" si="5"/>
        <v>0</v>
      </c>
      <c r="AF48" s="150">
        <f t="shared" si="6"/>
        <v>0</v>
      </c>
      <c r="AG48" s="331"/>
      <c r="AJ48" s="185"/>
      <c r="AK48" s="616"/>
      <c r="AL48" s="186">
        <f t="shared" si="2"/>
        <v>0</v>
      </c>
      <c r="AM48" s="186">
        <f t="shared" si="3"/>
        <v>0</v>
      </c>
      <c r="AN48" s="186">
        <f t="shared" si="4"/>
        <v>0</v>
      </c>
      <c r="AO48" s="615"/>
    </row>
    <row r="49" spans="1:41" ht="20.100000000000001" customHeight="1">
      <c r="A49" s="183">
        <v>45</v>
      </c>
      <c r="B49" s="342"/>
      <c r="C49" s="342"/>
      <c r="D49" s="142"/>
      <c r="E49" s="142"/>
      <c r="F49" s="142"/>
      <c r="G49" s="142"/>
      <c r="H49" s="142"/>
      <c r="I49" s="142"/>
      <c r="J49" s="143"/>
      <c r="K49" s="142"/>
      <c r="L49" s="142"/>
      <c r="M49" s="144"/>
      <c r="N49" s="145"/>
      <c r="O49" s="142"/>
      <c r="P49" s="147"/>
      <c r="Q49" s="147"/>
      <c r="R49" s="147"/>
      <c r="S49" s="147"/>
      <c r="T49" s="147"/>
      <c r="U49" s="147"/>
      <c r="V49" s="147"/>
      <c r="W49" s="147"/>
      <c r="X49" s="147"/>
      <c r="Y49" s="147"/>
      <c r="Z49" s="147"/>
      <c r="AA49" s="147"/>
      <c r="AB49" s="147"/>
      <c r="AC49" s="148"/>
      <c r="AD49" s="142"/>
      <c r="AE49" s="203">
        <f t="shared" si="5"/>
        <v>0</v>
      </c>
      <c r="AF49" s="150">
        <f t="shared" si="6"/>
        <v>0</v>
      </c>
      <c r="AG49" s="331"/>
      <c r="AJ49" s="185"/>
      <c r="AK49" s="616"/>
      <c r="AL49" s="186">
        <f t="shared" si="2"/>
        <v>0</v>
      </c>
      <c r="AM49" s="186">
        <f t="shared" si="3"/>
        <v>0</v>
      </c>
      <c r="AN49" s="186">
        <f t="shared" si="4"/>
        <v>0</v>
      </c>
      <c r="AO49" s="615"/>
    </row>
    <row r="50" spans="1:41" ht="20.100000000000001" customHeight="1">
      <c r="A50" s="183">
        <v>46</v>
      </c>
      <c r="B50" s="342"/>
      <c r="C50" s="342"/>
      <c r="D50" s="142"/>
      <c r="E50" s="142"/>
      <c r="F50" s="142"/>
      <c r="G50" s="142"/>
      <c r="H50" s="142"/>
      <c r="I50" s="142"/>
      <c r="J50" s="143"/>
      <c r="K50" s="142"/>
      <c r="L50" s="142"/>
      <c r="M50" s="144"/>
      <c r="N50" s="145"/>
      <c r="O50" s="142"/>
      <c r="P50" s="147"/>
      <c r="Q50" s="147"/>
      <c r="R50" s="147"/>
      <c r="S50" s="147"/>
      <c r="T50" s="147"/>
      <c r="U50" s="147"/>
      <c r="V50" s="147"/>
      <c r="W50" s="147"/>
      <c r="X50" s="147"/>
      <c r="Y50" s="147"/>
      <c r="Z50" s="147"/>
      <c r="AA50" s="147"/>
      <c r="AB50" s="147"/>
      <c r="AC50" s="148"/>
      <c r="AD50" s="142"/>
      <c r="AE50" s="203">
        <f t="shared" si="5"/>
        <v>0</v>
      </c>
      <c r="AF50" s="150">
        <f t="shared" si="6"/>
        <v>0</v>
      </c>
      <c r="AG50" s="331"/>
      <c r="AJ50" s="185"/>
      <c r="AK50" s="616"/>
      <c r="AL50" s="186">
        <f t="shared" si="2"/>
        <v>0</v>
      </c>
      <c r="AM50" s="186">
        <f t="shared" si="3"/>
        <v>0</v>
      </c>
      <c r="AN50" s="186">
        <f t="shared" si="4"/>
        <v>0</v>
      </c>
      <c r="AO50" s="615"/>
    </row>
    <row r="51" spans="1:41" ht="20.100000000000001" customHeight="1">
      <c r="A51" s="183">
        <v>47</v>
      </c>
      <c r="B51" s="342"/>
      <c r="C51" s="342"/>
      <c r="D51" s="142"/>
      <c r="E51" s="142"/>
      <c r="F51" s="142"/>
      <c r="G51" s="142"/>
      <c r="H51" s="142"/>
      <c r="I51" s="142"/>
      <c r="J51" s="143"/>
      <c r="K51" s="142"/>
      <c r="L51" s="142"/>
      <c r="M51" s="144"/>
      <c r="N51" s="145"/>
      <c r="O51" s="142"/>
      <c r="P51" s="147"/>
      <c r="Q51" s="147"/>
      <c r="R51" s="147"/>
      <c r="S51" s="147"/>
      <c r="T51" s="147"/>
      <c r="U51" s="147"/>
      <c r="V51" s="147"/>
      <c r="W51" s="147"/>
      <c r="X51" s="147"/>
      <c r="Y51" s="147"/>
      <c r="Z51" s="147"/>
      <c r="AA51" s="147"/>
      <c r="AB51" s="147"/>
      <c r="AC51" s="148"/>
      <c r="AD51" s="142"/>
      <c r="AE51" s="203">
        <f t="shared" si="5"/>
        <v>0</v>
      </c>
      <c r="AF51" s="150">
        <f t="shared" si="6"/>
        <v>0</v>
      </c>
      <c r="AG51" s="331"/>
      <c r="AJ51" s="185"/>
      <c r="AK51" s="616"/>
      <c r="AL51" s="186">
        <f t="shared" si="2"/>
        <v>0</v>
      </c>
      <c r="AM51" s="186">
        <f t="shared" si="3"/>
        <v>0</v>
      </c>
      <c r="AN51" s="186">
        <f t="shared" si="4"/>
        <v>0</v>
      </c>
      <c r="AO51" s="615"/>
    </row>
    <row r="52" spans="1:41" ht="20.100000000000001" customHeight="1">
      <c r="A52" s="183">
        <v>48</v>
      </c>
      <c r="B52" s="342"/>
      <c r="C52" s="342"/>
      <c r="D52" s="142"/>
      <c r="E52" s="142"/>
      <c r="F52" s="142"/>
      <c r="G52" s="142"/>
      <c r="H52" s="142"/>
      <c r="I52" s="142"/>
      <c r="J52" s="143"/>
      <c r="K52" s="142"/>
      <c r="L52" s="142"/>
      <c r="M52" s="144"/>
      <c r="N52" s="145"/>
      <c r="O52" s="142"/>
      <c r="P52" s="147"/>
      <c r="Q52" s="147"/>
      <c r="R52" s="147"/>
      <c r="S52" s="147"/>
      <c r="T52" s="147"/>
      <c r="U52" s="147"/>
      <c r="V52" s="147"/>
      <c r="W52" s="147"/>
      <c r="X52" s="147"/>
      <c r="Y52" s="147"/>
      <c r="Z52" s="147"/>
      <c r="AA52" s="147"/>
      <c r="AB52" s="147"/>
      <c r="AC52" s="148"/>
      <c r="AD52" s="142"/>
      <c r="AE52" s="203">
        <f t="shared" si="5"/>
        <v>0</v>
      </c>
      <c r="AF52" s="150">
        <f t="shared" si="6"/>
        <v>0</v>
      </c>
      <c r="AG52" s="331"/>
      <c r="AJ52" s="185"/>
      <c r="AK52" s="616"/>
      <c r="AL52" s="186">
        <f t="shared" si="2"/>
        <v>0</v>
      </c>
      <c r="AM52" s="186">
        <f t="shared" si="3"/>
        <v>0</v>
      </c>
      <c r="AN52" s="186">
        <f t="shared" si="4"/>
        <v>0</v>
      </c>
      <c r="AO52" s="615"/>
    </row>
    <row r="53" spans="1:41" ht="20.100000000000001" customHeight="1">
      <c r="A53" s="183">
        <v>49</v>
      </c>
      <c r="B53" s="342"/>
      <c r="C53" s="342"/>
      <c r="D53" s="142"/>
      <c r="E53" s="142"/>
      <c r="F53" s="142"/>
      <c r="G53" s="142"/>
      <c r="H53" s="142"/>
      <c r="I53" s="142"/>
      <c r="J53" s="143"/>
      <c r="K53" s="142"/>
      <c r="L53" s="142"/>
      <c r="M53" s="144"/>
      <c r="N53" s="145"/>
      <c r="O53" s="142"/>
      <c r="P53" s="147"/>
      <c r="Q53" s="147"/>
      <c r="R53" s="147"/>
      <c r="S53" s="147"/>
      <c r="T53" s="147"/>
      <c r="U53" s="147"/>
      <c r="V53" s="147"/>
      <c r="W53" s="147"/>
      <c r="X53" s="147"/>
      <c r="Y53" s="147"/>
      <c r="Z53" s="147"/>
      <c r="AA53" s="147"/>
      <c r="AB53" s="147"/>
      <c r="AC53" s="148"/>
      <c r="AD53" s="142"/>
      <c r="AE53" s="203">
        <f t="shared" si="5"/>
        <v>0</v>
      </c>
      <c r="AF53" s="150">
        <f t="shared" si="6"/>
        <v>0</v>
      </c>
      <c r="AG53" s="331"/>
      <c r="AJ53" s="185"/>
      <c r="AK53" s="616"/>
      <c r="AL53" s="186">
        <f t="shared" si="2"/>
        <v>0</v>
      </c>
      <c r="AM53" s="186">
        <f t="shared" si="3"/>
        <v>0</v>
      </c>
      <c r="AN53" s="186">
        <f t="shared" si="4"/>
        <v>0</v>
      </c>
      <c r="AO53" s="615"/>
    </row>
    <row r="54" spans="1:41" ht="20.100000000000001" customHeight="1">
      <c r="A54" s="183">
        <v>50</v>
      </c>
      <c r="B54" s="342"/>
      <c r="C54" s="342"/>
      <c r="D54" s="142"/>
      <c r="E54" s="142"/>
      <c r="F54" s="142"/>
      <c r="G54" s="142"/>
      <c r="H54" s="142"/>
      <c r="I54" s="142"/>
      <c r="J54" s="143"/>
      <c r="K54" s="142"/>
      <c r="L54" s="142"/>
      <c r="M54" s="144"/>
      <c r="N54" s="145"/>
      <c r="O54" s="142"/>
      <c r="P54" s="147"/>
      <c r="Q54" s="147"/>
      <c r="R54" s="147"/>
      <c r="S54" s="147"/>
      <c r="T54" s="147"/>
      <c r="U54" s="147"/>
      <c r="V54" s="147"/>
      <c r="W54" s="147"/>
      <c r="X54" s="147"/>
      <c r="Y54" s="147"/>
      <c r="Z54" s="147"/>
      <c r="AA54" s="147"/>
      <c r="AB54" s="147"/>
      <c r="AC54" s="148"/>
      <c r="AD54" s="142"/>
      <c r="AE54" s="203">
        <f t="shared" si="5"/>
        <v>0</v>
      </c>
      <c r="AF54" s="150">
        <f t="shared" si="6"/>
        <v>0</v>
      </c>
      <c r="AG54" s="331"/>
      <c r="AJ54" s="185"/>
      <c r="AK54" s="616"/>
      <c r="AL54" s="186">
        <f t="shared" si="2"/>
        <v>0</v>
      </c>
      <c r="AM54" s="186">
        <f t="shared" si="3"/>
        <v>0</v>
      </c>
      <c r="AN54" s="186">
        <f t="shared" si="4"/>
        <v>0</v>
      </c>
      <c r="AO54" s="615"/>
    </row>
    <row r="55" spans="1:41" ht="20.100000000000001" customHeight="1">
      <c r="A55" s="183">
        <v>51</v>
      </c>
      <c r="B55" s="342"/>
      <c r="C55" s="342"/>
      <c r="D55" s="142"/>
      <c r="E55" s="142"/>
      <c r="F55" s="142"/>
      <c r="G55" s="142"/>
      <c r="H55" s="142"/>
      <c r="I55" s="142"/>
      <c r="J55" s="143"/>
      <c r="K55" s="142"/>
      <c r="L55" s="142"/>
      <c r="M55" s="144"/>
      <c r="N55" s="145"/>
      <c r="O55" s="142"/>
      <c r="P55" s="147"/>
      <c r="Q55" s="147"/>
      <c r="R55" s="147"/>
      <c r="S55" s="147"/>
      <c r="T55" s="147"/>
      <c r="U55" s="147"/>
      <c r="V55" s="147"/>
      <c r="W55" s="147"/>
      <c r="X55" s="147"/>
      <c r="Y55" s="147"/>
      <c r="Z55" s="147"/>
      <c r="AA55" s="147"/>
      <c r="AB55" s="147"/>
      <c r="AC55" s="148"/>
      <c r="AD55" s="142"/>
      <c r="AE55" s="203">
        <f t="shared" si="5"/>
        <v>0</v>
      </c>
      <c r="AF55" s="150">
        <f t="shared" si="6"/>
        <v>0</v>
      </c>
      <c r="AG55" s="331"/>
      <c r="AJ55" s="185"/>
      <c r="AK55" s="616"/>
      <c r="AL55" s="186">
        <f t="shared" si="2"/>
        <v>0</v>
      </c>
      <c r="AM55" s="186">
        <f t="shared" si="3"/>
        <v>0</v>
      </c>
      <c r="AN55" s="186">
        <f t="shared" si="4"/>
        <v>0</v>
      </c>
      <c r="AO55" s="615"/>
    </row>
    <row r="56" spans="1:41" ht="20.100000000000001" customHeight="1">
      <c r="A56" s="183">
        <v>52</v>
      </c>
      <c r="B56" s="342"/>
      <c r="C56" s="342"/>
      <c r="D56" s="142"/>
      <c r="E56" s="142"/>
      <c r="F56" s="142"/>
      <c r="G56" s="142"/>
      <c r="H56" s="142"/>
      <c r="I56" s="142"/>
      <c r="J56" s="143"/>
      <c r="K56" s="142"/>
      <c r="L56" s="142"/>
      <c r="M56" s="144"/>
      <c r="N56" s="145"/>
      <c r="O56" s="142"/>
      <c r="P56" s="147"/>
      <c r="Q56" s="147"/>
      <c r="R56" s="147"/>
      <c r="S56" s="147"/>
      <c r="T56" s="147"/>
      <c r="U56" s="147"/>
      <c r="V56" s="147"/>
      <c r="W56" s="147"/>
      <c r="X56" s="147"/>
      <c r="Y56" s="147"/>
      <c r="Z56" s="147"/>
      <c r="AA56" s="147"/>
      <c r="AB56" s="147"/>
      <c r="AC56" s="148"/>
      <c r="AD56" s="142"/>
      <c r="AE56" s="203">
        <f t="shared" si="5"/>
        <v>0</v>
      </c>
      <c r="AF56" s="150">
        <f t="shared" si="6"/>
        <v>0</v>
      </c>
      <c r="AG56" s="331"/>
      <c r="AJ56" s="185"/>
      <c r="AK56" s="616"/>
      <c r="AL56" s="186">
        <f t="shared" si="2"/>
        <v>0</v>
      </c>
      <c r="AM56" s="186">
        <f t="shared" si="3"/>
        <v>0</v>
      </c>
      <c r="AN56" s="186">
        <f t="shared" si="4"/>
        <v>0</v>
      </c>
      <c r="AO56" s="615"/>
    </row>
    <row r="57" spans="1:41" ht="20.100000000000001" customHeight="1">
      <c r="A57" s="183">
        <v>53</v>
      </c>
      <c r="B57" s="342"/>
      <c r="C57" s="342"/>
      <c r="D57" s="142"/>
      <c r="E57" s="142"/>
      <c r="F57" s="142"/>
      <c r="G57" s="142"/>
      <c r="H57" s="142"/>
      <c r="I57" s="142"/>
      <c r="J57" s="143"/>
      <c r="K57" s="142"/>
      <c r="L57" s="142"/>
      <c r="M57" s="144"/>
      <c r="N57" s="145"/>
      <c r="O57" s="142"/>
      <c r="P57" s="147"/>
      <c r="Q57" s="147"/>
      <c r="R57" s="147"/>
      <c r="S57" s="147"/>
      <c r="T57" s="147"/>
      <c r="U57" s="147"/>
      <c r="V57" s="147"/>
      <c r="W57" s="147"/>
      <c r="X57" s="147"/>
      <c r="Y57" s="147"/>
      <c r="Z57" s="147"/>
      <c r="AA57" s="147"/>
      <c r="AB57" s="147"/>
      <c r="AC57" s="148"/>
      <c r="AD57" s="142"/>
      <c r="AE57" s="203">
        <f t="shared" si="5"/>
        <v>0</v>
      </c>
      <c r="AF57" s="150">
        <f t="shared" si="6"/>
        <v>0</v>
      </c>
      <c r="AG57" s="331"/>
      <c r="AJ57" s="185"/>
      <c r="AK57" s="616"/>
      <c r="AL57" s="186">
        <f t="shared" si="2"/>
        <v>0</v>
      </c>
      <c r="AM57" s="186">
        <f t="shared" si="3"/>
        <v>0</v>
      </c>
      <c r="AN57" s="186">
        <f t="shared" si="4"/>
        <v>0</v>
      </c>
      <c r="AO57" s="615"/>
    </row>
    <row r="58" spans="1:41" ht="20.100000000000001" customHeight="1">
      <c r="A58" s="183">
        <v>54</v>
      </c>
      <c r="B58" s="342"/>
      <c r="C58" s="342"/>
      <c r="D58" s="142"/>
      <c r="E58" s="142"/>
      <c r="F58" s="142"/>
      <c r="G58" s="142"/>
      <c r="H58" s="142"/>
      <c r="I58" s="142"/>
      <c r="J58" s="143"/>
      <c r="K58" s="142"/>
      <c r="L58" s="142"/>
      <c r="M58" s="144"/>
      <c r="N58" s="145"/>
      <c r="O58" s="142"/>
      <c r="P58" s="147"/>
      <c r="Q58" s="147"/>
      <c r="R58" s="147"/>
      <c r="S58" s="147"/>
      <c r="T58" s="147"/>
      <c r="U58" s="147"/>
      <c r="V58" s="147"/>
      <c r="W58" s="147"/>
      <c r="X58" s="147"/>
      <c r="Y58" s="147"/>
      <c r="Z58" s="147"/>
      <c r="AA58" s="147"/>
      <c r="AB58" s="147"/>
      <c r="AC58" s="148"/>
      <c r="AD58" s="142"/>
      <c r="AE58" s="203">
        <f t="shared" si="5"/>
        <v>0</v>
      </c>
      <c r="AF58" s="150">
        <f t="shared" si="6"/>
        <v>0</v>
      </c>
      <c r="AG58" s="331"/>
      <c r="AJ58" s="185"/>
      <c r="AK58" s="616"/>
      <c r="AL58" s="186">
        <f t="shared" si="2"/>
        <v>0</v>
      </c>
      <c r="AM58" s="186">
        <f t="shared" si="3"/>
        <v>0</v>
      </c>
      <c r="AN58" s="186">
        <f t="shared" si="4"/>
        <v>0</v>
      </c>
      <c r="AO58" s="615"/>
    </row>
    <row r="59" spans="1:41" ht="20.100000000000001" customHeight="1">
      <c r="A59" s="183">
        <v>55</v>
      </c>
      <c r="B59" s="342"/>
      <c r="C59" s="342"/>
      <c r="D59" s="142"/>
      <c r="E59" s="142"/>
      <c r="F59" s="142"/>
      <c r="G59" s="142"/>
      <c r="H59" s="142"/>
      <c r="I59" s="142"/>
      <c r="J59" s="143"/>
      <c r="K59" s="142"/>
      <c r="L59" s="142"/>
      <c r="M59" s="144"/>
      <c r="N59" s="145"/>
      <c r="O59" s="142"/>
      <c r="P59" s="147"/>
      <c r="Q59" s="147"/>
      <c r="R59" s="147"/>
      <c r="S59" s="147"/>
      <c r="T59" s="147"/>
      <c r="U59" s="147"/>
      <c r="V59" s="147"/>
      <c r="W59" s="147"/>
      <c r="X59" s="147"/>
      <c r="Y59" s="147"/>
      <c r="Z59" s="147"/>
      <c r="AA59" s="147"/>
      <c r="AB59" s="147"/>
      <c r="AC59" s="148"/>
      <c r="AD59" s="142"/>
      <c r="AE59" s="203">
        <f t="shared" si="5"/>
        <v>0</v>
      </c>
      <c r="AF59" s="150">
        <f t="shared" si="6"/>
        <v>0</v>
      </c>
      <c r="AG59" s="331"/>
      <c r="AJ59" s="185"/>
      <c r="AK59" s="616"/>
      <c r="AL59" s="186">
        <f t="shared" si="2"/>
        <v>0</v>
      </c>
      <c r="AM59" s="186">
        <f t="shared" si="3"/>
        <v>0</v>
      </c>
      <c r="AN59" s="186">
        <f t="shared" si="4"/>
        <v>0</v>
      </c>
      <c r="AO59" s="615"/>
    </row>
    <row r="60" spans="1:41" ht="20.100000000000001" customHeight="1">
      <c r="A60" s="183">
        <v>56</v>
      </c>
      <c r="B60" s="342"/>
      <c r="C60" s="342"/>
      <c r="D60" s="142"/>
      <c r="E60" s="142"/>
      <c r="F60" s="142"/>
      <c r="G60" s="142"/>
      <c r="H60" s="142"/>
      <c r="I60" s="142"/>
      <c r="J60" s="143"/>
      <c r="K60" s="142"/>
      <c r="L60" s="142"/>
      <c r="M60" s="144"/>
      <c r="N60" s="145"/>
      <c r="O60" s="142"/>
      <c r="P60" s="147"/>
      <c r="Q60" s="147"/>
      <c r="R60" s="147"/>
      <c r="S60" s="147"/>
      <c r="T60" s="147"/>
      <c r="U60" s="147"/>
      <c r="V60" s="147"/>
      <c r="W60" s="147"/>
      <c r="X60" s="147"/>
      <c r="Y60" s="147"/>
      <c r="Z60" s="147"/>
      <c r="AA60" s="147"/>
      <c r="AB60" s="147"/>
      <c r="AC60" s="148"/>
      <c r="AD60" s="142"/>
      <c r="AE60" s="203">
        <f t="shared" si="5"/>
        <v>0</v>
      </c>
      <c r="AF60" s="150">
        <f t="shared" si="6"/>
        <v>0</v>
      </c>
      <c r="AG60" s="331"/>
      <c r="AJ60" s="185"/>
      <c r="AK60" s="616"/>
      <c r="AL60" s="186">
        <f t="shared" si="2"/>
        <v>0</v>
      </c>
      <c r="AM60" s="186">
        <f t="shared" si="3"/>
        <v>0</v>
      </c>
      <c r="AN60" s="186">
        <f t="shared" si="4"/>
        <v>0</v>
      </c>
      <c r="AO60" s="615"/>
    </row>
    <row r="61" spans="1:41" ht="20.100000000000001" customHeight="1">
      <c r="A61" s="183">
        <v>57</v>
      </c>
      <c r="B61" s="342"/>
      <c r="C61" s="342"/>
      <c r="D61" s="142"/>
      <c r="E61" s="142"/>
      <c r="F61" s="142"/>
      <c r="G61" s="142"/>
      <c r="H61" s="142"/>
      <c r="I61" s="142"/>
      <c r="J61" s="143"/>
      <c r="K61" s="142"/>
      <c r="L61" s="142"/>
      <c r="M61" s="144"/>
      <c r="N61" s="145"/>
      <c r="O61" s="142"/>
      <c r="P61" s="147"/>
      <c r="Q61" s="147"/>
      <c r="R61" s="147"/>
      <c r="S61" s="147"/>
      <c r="T61" s="147"/>
      <c r="U61" s="147"/>
      <c r="V61" s="147"/>
      <c r="W61" s="147"/>
      <c r="X61" s="147"/>
      <c r="Y61" s="147"/>
      <c r="Z61" s="147"/>
      <c r="AA61" s="147"/>
      <c r="AB61" s="147"/>
      <c r="AC61" s="148"/>
      <c r="AD61" s="142"/>
      <c r="AE61" s="203">
        <f t="shared" si="5"/>
        <v>0</v>
      </c>
      <c r="AF61" s="150">
        <f t="shared" si="6"/>
        <v>0</v>
      </c>
      <c r="AG61" s="331"/>
      <c r="AJ61" s="185"/>
      <c r="AK61" s="616"/>
      <c r="AL61" s="186">
        <f t="shared" si="2"/>
        <v>0</v>
      </c>
      <c r="AM61" s="186">
        <f t="shared" si="3"/>
        <v>0</v>
      </c>
      <c r="AN61" s="186">
        <f t="shared" si="4"/>
        <v>0</v>
      </c>
      <c r="AO61" s="615"/>
    </row>
    <row r="62" spans="1:41" ht="20.100000000000001" customHeight="1">
      <c r="A62" s="183">
        <v>58</v>
      </c>
      <c r="B62" s="342"/>
      <c r="C62" s="342"/>
      <c r="D62" s="142"/>
      <c r="E62" s="142"/>
      <c r="F62" s="142"/>
      <c r="G62" s="142"/>
      <c r="H62" s="142"/>
      <c r="I62" s="142"/>
      <c r="J62" s="143"/>
      <c r="K62" s="142"/>
      <c r="L62" s="142"/>
      <c r="M62" s="144"/>
      <c r="N62" s="145"/>
      <c r="O62" s="142"/>
      <c r="P62" s="147"/>
      <c r="Q62" s="147"/>
      <c r="R62" s="147"/>
      <c r="S62" s="147"/>
      <c r="T62" s="147"/>
      <c r="U62" s="147"/>
      <c r="V62" s="147"/>
      <c r="W62" s="147"/>
      <c r="X62" s="147"/>
      <c r="Y62" s="147"/>
      <c r="Z62" s="147"/>
      <c r="AA62" s="147"/>
      <c r="AB62" s="147"/>
      <c r="AC62" s="148"/>
      <c r="AD62" s="142"/>
      <c r="AE62" s="203">
        <f t="shared" si="5"/>
        <v>0</v>
      </c>
      <c r="AF62" s="150">
        <f t="shared" si="6"/>
        <v>0</v>
      </c>
      <c r="AG62" s="331"/>
      <c r="AJ62" s="185"/>
      <c r="AK62" s="616"/>
      <c r="AL62" s="186">
        <f t="shared" si="2"/>
        <v>0</v>
      </c>
      <c r="AM62" s="186">
        <f t="shared" si="3"/>
        <v>0</v>
      </c>
      <c r="AN62" s="186">
        <f t="shared" si="4"/>
        <v>0</v>
      </c>
      <c r="AO62" s="615"/>
    </row>
    <row r="63" spans="1:41" ht="20.100000000000001" customHeight="1">
      <c r="A63" s="183">
        <v>59</v>
      </c>
      <c r="B63" s="342"/>
      <c r="C63" s="342"/>
      <c r="D63" s="142"/>
      <c r="E63" s="142"/>
      <c r="F63" s="142"/>
      <c r="G63" s="142"/>
      <c r="H63" s="142"/>
      <c r="I63" s="142"/>
      <c r="J63" s="143"/>
      <c r="K63" s="142"/>
      <c r="L63" s="142"/>
      <c r="M63" s="144"/>
      <c r="N63" s="145"/>
      <c r="O63" s="142"/>
      <c r="P63" s="147"/>
      <c r="Q63" s="147"/>
      <c r="R63" s="147"/>
      <c r="S63" s="147"/>
      <c r="T63" s="147"/>
      <c r="U63" s="147"/>
      <c r="V63" s="147"/>
      <c r="W63" s="147"/>
      <c r="X63" s="147"/>
      <c r="Y63" s="147"/>
      <c r="Z63" s="147"/>
      <c r="AA63" s="147"/>
      <c r="AB63" s="147"/>
      <c r="AC63" s="148"/>
      <c r="AD63" s="142"/>
      <c r="AE63" s="203">
        <f t="shared" si="5"/>
        <v>0</v>
      </c>
      <c r="AF63" s="150">
        <f t="shared" si="6"/>
        <v>0</v>
      </c>
      <c r="AG63" s="331"/>
      <c r="AJ63" s="185"/>
      <c r="AK63" s="616"/>
      <c r="AL63" s="186">
        <f t="shared" si="2"/>
        <v>0</v>
      </c>
      <c r="AM63" s="186">
        <f t="shared" si="3"/>
        <v>0</v>
      </c>
      <c r="AN63" s="186">
        <f t="shared" si="4"/>
        <v>0</v>
      </c>
      <c r="AO63" s="615"/>
    </row>
    <row r="64" spans="1:41" ht="20.100000000000001" customHeight="1">
      <c r="A64" s="183">
        <v>60</v>
      </c>
      <c r="B64" s="342"/>
      <c r="C64" s="342"/>
      <c r="D64" s="142"/>
      <c r="E64" s="142"/>
      <c r="F64" s="142"/>
      <c r="G64" s="142"/>
      <c r="H64" s="142"/>
      <c r="I64" s="142"/>
      <c r="J64" s="143"/>
      <c r="K64" s="142"/>
      <c r="L64" s="142"/>
      <c r="M64" s="144"/>
      <c r="N64" s="145"/>
      <c r="O64" s="142"/>
      <c r="P64" s="147"/>
      <c r="Q64" s="147"/>
      <c r="R64" s="147"/>
      <c r="S64" s="147"/>
      <c r="T64" s="147"/>
      <c r="U64" s="147"/>
      <c r="V64" s="147"/>
      <c r="W64" s="147"/>
      <c r="X64" s="147"/>
      <c r="Y64" s="147"/>
      <c r="Z64" s="147"/>
      <c r="AA64" s="147"/>
      <c r="AB64" s="147"/>
      <c r="AC64" s="148"/>
      <c r="AD64" s="142"/>
      <c r="AE64" s="203">
        <f t="shared" si="5"/>
        <v>0</v>
      </c>
      <c r="AF64" s="150">
        <f t="shared" si="6"/>
        <v>0</v>
      </c>
      <c r="AG64" s="331"/>
      <c r="AJ64" s="185"/>
      <c r="AK64" s="616"/>
      <c r="AL64" s="186">
        <f t="shared" si="2"/>
        <v>0</v>
      </c>
      <c r="AM64" s="186">
        <f t="shared" si="3"/>
        <v>0</v>
      </c>
      <c r="AN64" s="186">
        <f t="shared" si="4"/>
        <v>0</v>
      </c>
      <c r="AO64" s="615"/>
    </row>
    <row r="65" spans="1:41" ht="20.100000000000001" customHeight="1">
      <c r="A65" s="183">
        <v>61</v>
      </c>
      <c r="B65" s="342"/>
      <c r="C65" s="342"/>
      <c r="D65" s="142"/>
      <c r="E65" s="142"/>
      <c r="F65" s="142"/>
      <c r="G65" s="142"/>
      <c r="H65" s="142"/>
      <c r="I65" s="142"/>
      <c r="J65" s="143"/>
      <c r="K65" s="142"/>
      <c r="L65" s="142"/>
      <c r="M65" s="144"/>
      <c r="N65" s="145"/>
      <c r="O65" s="142"/>
      <c r="P65" s="147"/>
      <c r="Q65" s="147"/>
      <c r="R65" s="147"/>
      <c r="S65" s="147"/>
      <c r="T65" s="147"/>
      <c r="U65" s="147"/>
      <c r="V65" s="147"/>
      <c r="W65" s="147"/>
      <c r="X65" s="147"/>
      <c r="Y65" s="147"/>
      <c r="Z65" s="147"/>
      <c r="AA65" s="147"/>
      <c r="AB65" s="147"/>
      <c r="AC65" s="148"/>
      <c r="AD65" s="142"/>
      <c r="AE65" s="203">
        <f t="shared" si="5"/>
        <v>0</v>
      </c>
      <c r="AF65" s="150">
        <f t="shared" si="6"/>
        <v>0</v>
      </c>
      <c r="AG65" s="331"/>
      <c r="AJ65" s="185"/>
      <c r="AK65" s="616"/>
      <c r="AL65" s="186">
        <f t="shared" si="2"/>
        <v>0</v>
      </c>
      <c r="AM65" s="186">
        <f t="shared" si="3"/>
        <v>0</v>
      </c>
      <c r="AN65" s="186">
        <f t="shared" si="4"/>
        <v>0</v>
      </c>
      <c r="AO65" s="615"/>
    </row>
    <row r="66" spans="1:41" ht="20.100000000000001" customHeight="1">
      <c r="A66" s="183">
        <v>62</v>
      </c>
      <c r="B66" s="342"/>
      <c r="C66" s="342"/>
      <c r="D66" s="142"/>
      <c r="E66" s="142"/>
      <c r="F66" s="142"/>
      <c r="G66" s="142"/>
      <c r="H66" s="142"/>
      <c r="I66" s="142"/>
      <c r="J66" s="143"/>
      <c r="K66" s="142"/>
      <c r="L66" s="142"/>
      <c r="M66" s="144"/>
      <c r="N66" s="145"/>
      <c r="O66" s="142"/>
      <c r="P66" s="147"/>
      <c r="Q66" s="147"/>
      <c r="R66" s="147"/>
      <c r="S66" s="147"/>
      <c r="T66" s="147"/>
      <c r="U66" s="147"/>
      <c r="V66" s="147"/>
      <c r="W66" s="147"/>
      <c r="X66" s="147"/>
      <c r="Y66" s="147"/>
      <c r="Z66" s="147"/>
      <c r="AA66" s="147"/>
      <c r="AB66" s="147"/>
      <c r="AC66" s="148"/>
      <c r="AD66" s="142"/>
      <c r="AE66" s="203">
        <f t="shared" si="5"/>
        <v>0</v>
      </c>
      <c r="AF66" s="150">
        <f t="shared" si="6"/>
        <v>0</v>
      </c>
      <c r="AG66" s="331"/>
      <c r="AJ66" s="185"/>
      <c r="AK66" s="616"/>
      <c r="AL66" s="186">
        <f t="shared" si="2"/>
        <v>0</v>
      </c>
      <c r="AM66" s="186">
        <f t="shared" si="3"/>
        <v>0</v>
      </c>
      <c r="AN66" s="186">
        <f t="shared" si="4"/>
        <v>0</v>
      </c>
      <c r="AO66" s="615"/>
    </row>
    <row r="67" spans="1:41" ht="20.100000000000001" customHeight="1">
      <c r="A67" s="183">
        <v>63</v>
      </c>
      <c r="B67" s="342"/>
      <c r="C67" s="342"/>
      <c r="D67" s="142"/>
      <c r="E67" s="142"/>
      <c r="F67" s="142"/>
      <c r="G67" s="142"/>
      <c r="H67" s="142"/>
      <c r="I67" s="142"/>
      <c r="J67" s="143"/>
      <c r="K67" s="142"/>
      <c r="L67" s="142"/>
      <c r="M67" s="144"/>
      <c r="N67" s="145"/>
      <c r="O67" s="142"/>
      <c r="P67" s="147"/>
      <c r="Q67" s="147"/>
      <c r="R67" s="147"/>
      <c r="S67" s="147"/>
      <c r="T67" s="147"/>
      <c r="U67" s="147"/>
      <c r="V67" s="147"/>
      <c r="W67" s="147"/>
      <c r="X67" s="147"/>
      <c r="Y67" s="147"/>
      <c r="Z67" s="147"/>
      <c r="AA67" s="147"/>
      <c r="AB67" s="147"/>
      <c r="AC67" s="148"/>
      <c r="AD67" s="142"/>
      <c r="AE67" s="203">
        <f t="shared" si="5"/>
        <v>0</v>
      </c>
      <c r="AF67" s="150">
        <f t="shared" si="6"/>
        <v>0</v>
      </c>
      <c r="AG67" s="331"/>
      <c r="AJ67" s="185"/>
      <c r="AK67" s="616"/>
      <c r="AL67" s="186">
        <f t="shared" si="2"/>
        <v>0</v>
      </c>
      <c r="AM67" s="186">
        <f t="shared" si="3"/>
        <v>0</v>
      </c>
      <c r="AN67" s="186">
        <f t="shared" si="4"/>
        <v>0</v>
      </c>
      <c r="AO67" s="615"/>
    </row>
    <row r="68" spans="1:41" ht="20.100000000000001" customHeight="1">
      <c r="A68" s="183">
        <v>64</v>
      </c>
      <c r="B68" s="342"/>
      <c r="C68" s="342"/>
      <c r="D68" s="142"/>
      <c r="E68" s="142"/>
      <c r="F68" s="142"/>
      <c r="G68" s="142"/>
      <c r="H68" s="142"/>
      <c r="I68" s="142"/>
      <c r="J68" s="143"/>
      <c r="K68" s="142"/>
      <c r="L68" s="142"/>
      <c r="M68" s="144"/>
      <c r="N68" s="145"/>
      <c r="O68" s="142"/>
      <c r="P68" s="147"/>
      <c r="Q68" s="147"/>
      <c r="R68" s="147"/>
      <c r="S68" s="147"/>
      <c r="T68" s="147"/>
      <c r="U68" s="147"/>
      <c r="V68" s="147"/>
      <c r="W68" s="147"/>
      <c r="X68" s="147"/>
      <c r="Y68" s="147"/>
      <c r="Z68" s="147"/>
      <c r="AA68" s="147"/>
      <c r="AB68" s="147"/>
      <c r="AC68" s="148"/>
      <c r="AD68" s="142"/>
      <c r="AE68" s="203">
        <f t="shared" si="5"/>
        <v>0</v>
      </c>
      <c r="AF68" s="150">
        <f t="shared" si="6"/>
        <v>0</v>
      </c>
      <c r="AG68" s="331"/>
      <c r="AJ68" s="185"/>
      <c r="AK68" s="616"/>
      <c r="AL68" s="186">
        <f t="shared" si="2"/>
        <v>0</v>
      </c>
      <c r="AM68" s="186">
        <f t="shared" si="3"/>
        <v>0</v>
      </c>
      <c r="AN68" s="186">
        <f t="shared" si="4"/>
        <v>0</v>
      </c>
      <c r="AO68" s="615"/>
    </row>
    <row r="69" spans="1:41" ht="20.100000000000001" customHeight="1">
      <c r="A69" s="183">
        <v>65</v>
      </c>
      <c r="B69" s="342"/>
      <c r="C69" s="342"/>
      <c r="D69" s="142"/>
      <c r="E69" s="142"/>
      <c r="F69" s="142"/>
      <c r="G69" s="142"/>
      <c r="H69" s="142"/>
      <c r="I69" s="142"/>
      <c r="J69" s="143"/>
      <c r="K69" s="142"/>
      <c r="L69" s="142"/>
      <c r="M69" s="144"/>
      <c r="N69" s="145"/>
      <c r="O69" s="142"/>
      <c r="P69" s="147"/>
      <c r="Q69" s="147"/>
      <c r="R69" s="147"/>
      <c r="S69" s="147"/>
      <c r="T69" s="147"/>
      <c r="U69" s="147"/>
      <c r="V69" s="147"/>
      <c r="W69" s="147"/>
      <c r="X69" s="147"/>
      <c r="Y69" s="147"/>
      <c r="Z69" s="147"/>
      <c r="AA69" s="147"/>
      <c r="AB69" s="147"/>
      <c r="AC69" s="148"/>
      <c r="AD69" s="142"/>
      <c r="AE69" s="203">
        <f t="shared" si="5"/>
        <v>0</v>
      </c>
      <c r="AF69" s="150">
        <f t="shared" si="6"/>
        <v>0</v>
      </c>
      <c r="AG69" s="331"/>
      <c r="AJ69" s="185"/>
      <c r="AK69" s="616"/>
      <c r="AL69" s="186">
        <f t="shared" si="2"/>
        <v>0</v>
      </c>
      <c r="AM69" s="186">
        <f t="shared" si="3"/>
        <v>0</v>
      </c>
      <c r="AN69" s="186">
        <f t="shared" si="4"/>
        <v>0</v>
      </c>
      <c r="AO69" s="615"/>
    </row>
    <row r="70" spans="1:41" ht="20.100000000000001" customHeight="1">
      <c r="A70" s="183">
        <v>66</v>
      </c>
      <c r="B70" s="342"/>
      <c r="C70" s="342"/>
      <c r="D70" s="142"/>
      <c r="E70" s="142"/>
      <c r="F70" s="142"/>
      <c r="G70" s="142"/>
      <c r="H70" s="142"/>
      <c r="I70" s="142"/>
      <c r="J70" s="143"/>
      <c r="K70" s="142"/>
      <c r="L70" s="142"/>
      <c r="M70" s="144"/>
      <c r="N70" s="145"/>
      <c r="O70" s="142"/>
      <c r="P70" s="147"/>
      <c r="Q70" s="147"/>
      <c r="R70" s="147"/>
      <c r="S70" s="147"/>
      <c r="T70" s="147"/>
      <c r="U70" s="147"/>
      <c r="V70" s="147"/>
      <c r="W70" s="147"/>
      <c r="X70" s="147"/>
      <c r="Y70" s="147"/>
      <c r="Z70" s="147"/>
      <c r="AA70" s="147"/>
      <c r="AB70" s="147"/>
      <c r="AC70" s="148"/>
      <c r="AD70" s="142"/>
      <c r="AE70" s="203">
        <f t="shared" si="5"/>
        <v>0</v>
      </c>
      <c r="AF70" s="150">
        <f t="shared" si="6"/>
        <v>0</v>
      </c>
      <c r="AG70" s="331"/>
      <c r="AJ70" s="185"/>
      <c r="AK70" s="616"/>
      <c r="AL70" s="186">
        <f t="shared" ref="AL70:AL133" si="7">SUM(AH$4*B70)</f>
        <v>0</v>
      </c>
      <c r="AM70" s="186">
        <f t="shared" ref="AM70:AM133" si="8">SUM(AI$4*C70)</f>
        <v>0</v>
      </c>
      <c r="AN70" s="186">
        <f t="shared" ref="AN70:AN133" si="9">SUM((AE70*AJ$4)+AK70)</f>
        <v>0</v>
      </c>
      <c r="AO70" s="615"/>
    </row>
    <row r="71" spans="1:41" ht="20.100000000000001" customHeight="1">
      <c r="A71" s="183">
        <v>67</v>
      </c>
      <c r="B71" s="342"/>
      <c r="C71" s="342"/>
      <c r="D71" s="142"/>
      <c r="E71" s="142"/>
      <c r="F71" s="142"/>
      <c r="G71" s="142"/>
      <c r="H71" s="142"/>
      <c r="I71" s="142"/>
      <c r="J71" s="143"/>
      <c r="K71" s="142"/>
      <c r="L71" s="142"/>
      <c r="M71" s="144"/>
      <c r="N71" s="145"/>
      <c r="O71" s="142"/>
      <c r="P71" s="147"/>
      <c r="Q71" s="147"/>
      <c r="R71" s="147"/>
      <c r="S71" s="147"/>
      <c r="T71" s="147"/>
      <c r="U71" s="147"/>
      <c r="V71" s="147"/>
      <c r="W71" s="147"/>
      <c r="X71" s="147"/>
      <c r="Y71" s="147"/>
      <c r="Z71" s="147"/>
      <c r="AA71" s="147"/>
      <c r="AB71" s="147"/>
      <c r="AC71" s="148"/>
      <c r="AD71" s="142"/>
      <c r="AE71" s="203">
        <f t="shared" ref="AE71:AE134" si="10">SUM(P71:AB71)</f>
        <v>0</v>
      </c>
      <c r="AF71" s="150">
        <f t="shared" ref="AF71:AF134" si="11">SUM(AE71+B71+C71)</f>
        <v>0</v>
      </c>
      <c r="AG71" s="331"/>
      <c r="AJ71" s="185"/>
      <c r="AK71" s="616"/>
      <c r="AL71" s="186">
        <f t="shared" si="7"/>
        <v>0</v>
      </c>
      <c r="AM71" s="186">
        <f t="shared" si="8"/>
        <v>0</v>
      </c>
      <c r="AN71" s="186">
        <f t="shared" si="9"/>
        <v>0</v>
      </c>
      <c r="AO71" s="615"/>
    </row>
    <row r="72" spans="1:41" ht="20.100000000000001" customHeight="1">
      <c r="A72" s="183">
        <v>68</v>
      </c>
      <c r="B72" s="342"/>
      <c r="C72" s="342"/>
      <c r="D72" s="142"/>
      <c r="E72" s="142"/>
      <c r="F72" s="142"/>
      <c r="G72" s="142"/>
      <c r="H72" s="142"/>
      <c r="I72" s="142"/>
      <c r="J72" s="143"/>
      <c r="K72" s="142"/>
      <c r="L72" s="142"/>
      <c r="M72" s="144"/>
      <c r="N72" s="145"/>
      <c r="O72" s="142"/>
      <c r="P72" s="147"/>
      <c r="Q72" s="147"/>
      <c r="R72" s="147"/>
      <c r="S72" s="147"/>
      <c r="T72" s="147"/>
      <c r="U72" s="147"/>
      <c r="V72" s="147"/>
      <c r="W72" s="147"/>
      <c r="X72" s="147"/>
      <c r="Y72" s="147"/>
      <c r="Z72" s="147"/>
      <c r="AA72" s="147"/>
      <c r="AB72" s="147"/>
      <c r="AC72" s="148"/>
      <c r="AD72" s="142"/>
      <c r="AE72" s="203">
        <f t="shared" si="10"/>
        <v>0</v>
      </c>
      <c r="AF72" s="150">
        <f t="shared" si="11"/>
        <v>0</v>
      </c>
      <c r="AG72" s="331"/>
      <c r="AJ72" s="185"/>
      <c r="AK72" s="616"/>
      <c r="AL72" s="186">
        <f t="shared" si="7"/>
        <v>0</v>
      </c>
      <c r="AM72" s="186">
        <f t="shared" si="8"/>
        <v>0</v>
      </c>
      <c r="AN72" s="186">
        <f t="shared" si="9"/>
        <v>0</v>
      </c>
      <c r="AO72" s="615"/>
    </row>
    <row r="73" spans="1:41" ht="20.100000000000001" customHeight="1">
      <c r="A73" s="183">
        <v>69</v>
      </c>
      <c r="B73" s="342"/>
      <c r="C73" s="342"/>
      <c r="D73" s="142"/>
      <c r="E73" s="142"/>
      <c r="F73" s="142"/>
      <c r="G73" s="142"/>
      <c r="H73" s="142"/>
      <c r="I73" s="142"/>
      <c r="J73" s="143"/>
      <c r="K73" s="142"/>
      <c r="L73" s="142"/>
      <c r="M73" s="144"/>
      <c r="N73" s="145"/>
      <c r="O73" s="142"/>
      <c r="P73" s="147"/>
      <c r="Q73" s="147"/>
      <c r="R73" s="147"/>
      <c r="S73" s="147"/>
      <c r="T73" s="147"/>
      <c r="U73" s="147"/>
      <c r="V73" s="147"/>
      <c r="W73" s="147"/>
      <c r="X73" s="147"/>
      <c r="Y73" s="147"/>
      <c r="Z73" s="147"/>
      <c r="AA73" s="147"/>
      <c r="AB73" s="147"/>
      <c r="AC73" s="148"/>
      <c r="AD73" s="142"/>
      <c r="AE73" s="203">
        <f t="shared" si="10"/>
        <v>0</v>
      </c>
      <c r="AF73" s="150">
        <f t="shared" si="11"/>
        <v>0</v>
      </c>
      <c r="AG73" s="331"/>
      <c r="AJ73" s="185"/>
      <c r="AK73" s="616"/>
      <c r="AL73" s="186">
        <f t="shared" si="7"/>
        <v>0</v>
      </c>
      <c r="AM73" s="186">
        <f t="shared" si="8"/>
        <v>0</v>
      </c>
      <c r="AN73" s="186">
        <f t="shared" si="9"/>
        <v>0</v>
      </c>
      <c r="AO73" s="615"/>
    </row>
    <row r="74" spans="1:41" ht="20.100000000000001" customHeight="1">
      <c r="A74" s="183">
        <v>70</v>
      </c>
      <c r="B74" s="342"/>
      <c r="C74" s="342"/>
      <c r="D74" s="142"/>
      <c r="E74" s="142"/>
      <c r="F74" s="142"/>
      <c r="G74" s="142"/>
      <c r="H74" s="142"/>
      <c r="I74" s="142"/>
      <c r="J74" s="143"/>
      <c r="K74" s="142"/>
      <c r="L74" s="142"/>
      <c r="M74" s="144"/>
      <c r="N74" s="145"/>
      <c r="O74" s="142"/>
      <c r="P74" s="147"/>
      <c r="Q74" s="147"/>
      <c r="R74" s="147"/>
      <c r="S74" s="147"/>
      <c r="T74" s="147"/>
      <c r="U74" s="147"/>
      <c r="V74" s="147"/>
      <c r="W74" s="147"/>
      <c r="X74" s="147"/>
      <c r="Y74" s="147"/>
      <c r="Z74" s="147"/>
      <c r="AA74" s="147"/>
      <c r="AB74" s="147"/>
      <c r="AC74" s="148"/>
      <c r="AD74" s="142"/>
      <c r="AE74" s="203">
        <f t="shared" si="10"/>
        <v>0</v>
      </c>
      <c r="AF74" s="150">
        <f t="shared" si="11"/>
        <v>0</v>
      </c>
      <c r="AG74" s="331"/>
      <c r="AJ74" s="185"/>
      <c r="AK74" s="616"/>
      <c r="AL74" s="186">
        <f t="shared" si="7"/>
        <v>0</v>
      </c>
      <c r="AM74" s="186">
        <f t="shared" si="8"/>
        <v>0</v>
      </c>
      <c r="AN74" s="186">
        <f t="shared" si="9"/>
        <v>0</v>
      </c>
      <c r="AO74" s="615"/>
    </row>
    <row r="75" spans="1:41" ht="20.100000000000001" customHeight="1">
      <c r="A75" s="183">
        <v>71</v>
      </c>
      <c r="B75" s="342"/>
      <c r="C75" s="342"/>
      <c r="D75" s="142"/>
      <c r="E75" s="142"/>
      <c r="F75" s="142"/>
      <c r="G75" s="142"/>
      <c r="H75" s="142"/>
      <c r="I75" s="142"/>
      <c r="J75" s="143"/>
      <c r="K75" s="142"/>
      <c r="L75" s="142"/>
      <c r="M75" s="144"/>
      <c r="N75" s="145"/>
      <c r="O75" s="142"/>
      <c r="P75" s="147"/>
      <c r="Q75" s="147"/>
      <c r="R75" s="147"/>
      <c r="S75" s="147"/>
      <c r="T75" s="147"/>
      <c r="U75" s="147"/>
      <c r="V75" s="147"/>
      <c r="W75" s="147"/>
      <c r="X75" s="147"/>
      <c r="Y75" s="147"/>
      <c r="Z75" s="147"/>
      <c r="AA75" s="147"/>
      <c r="AB75" s="147"/>
      <c r="AC75" s="148"/>
      <c r="AD75" s="142"/>
      <c r="AE75" s="203">
        <f t="shared" si="10"/>
        <v>0</v>
      </c>
      <c r="AF75" s="150">
        <f t="shared" si="11"/>
        <v>0</v>
      </c>
      <c r="AG75" s="331"/>
      <c r="AJ75" s="185"/>
      <c r="AK75" s="616"/>
      <c r="AL75" s="186">
        <f t="shared" si="7"/>
        <v>0</v>
      </c>
      <c r="AM75" s="186">
        <f t="shared" si="8"/>
        <v>0</v>
      </c>
      <c r="AN75" s="186">
        <f t="shared" si="9"/>
        <v>0</v>
      </c>
      <c r="AO75" s="615"/>
    </row>
    <row r="76" spans="1:41" ht="20.100000000000001" customHeight="1">
      <c r="A76" s="183">
        <v>72</v>
      </c>
      <c r="B76" s="342"/>
      <c r="C76" s="342"/>
      <c r="D76" s="142"/>
      <c r="E76" s="142"/>
      <c r="F76" s="142"/>
      <c r="G76" s="142"/>
      <c r="H76" s="142"/>
      <c r="I76" s="142"/>
      <c r="J76" s="143"/>
      <c r="K76" s="142"/>
      <c r="L76" s="142"/>
      <c r="M76" s="144"/>
      <c r="N76" s="145"/>
      <c r="O76" s="142"/>
      <c r="P76" s="147"/>
      <c r="Q76" s="147"/>
      <c r="R76" s="147"/>
      <c r="S76" s="147"/>
      <c r="T76" s="147"/>
      <c r="U76" s="147"/>
      <c r="V76" s="147"/>
      <c r="W76" s="147"/>
      <c r="X76" s="147"/>
      <c r="Y76" s="147"/>
      <c r="Z76" s="147"/>
      <c r="AA76" s="147"/>
      <c r="AB76" s="147"/>
      <c r="AC76" s="148"/>
      <c r="AD76" s="142"/>
      <c r="AE76" s="203">
        <f t="shared" si="10"/>
        <v>0</v>
      </c>
      <c r="AF76" s="150">
        <f t="shared" si="11"/>
        <v>0</v>
      </c>
      <c r="AG76" s="331"/>
      <c r="AJ76" s="185"/>
      <c r="AK76" s="616"/>
      <c r="AL76" s="186">
        <f t="shared" si="7"/>
        <v>0</v>
      </c>
      <c r="AM76" s="186">
        <f t="shared" si="8"/>
        <v>0</v>
      </c>
      <c r="AN76" s="186">
        <f t="shared" si="9"/>
        <v>0</v>
      </c>
      <c r="AO76" s="615"/>
    </row>
    <row r="77" spans="1:41" ht="20.100000000000001" customHeight="1">
      <c r="A77" s="183">
        <v>73</v>
      </c>
      <c r="B77" s="342"/>
      <c r="C77" s="342"/>
      <c r="D77" s="142"/>
      <c r="E77" s="142"/>
      <c r="F77" s="142"/>
      <c r="G77" s="142"/>
      <c r="H77" s="142"/>
      <c r="I77" s="142"/>
      <c r="J77" s="143"/>
      <c r="K77" s="142"/>
      <c r="L77" s="142"/>
      <c r="M77" s="144"/>
      <c r="N77" s="145"/>
      <c r="O77" s="142"/>
      <c r="P77" s="147"/>
      <c r="Q77" s="147"/>
      <c r="R77" s="147"/>
      <c r="S77" s="147"/>
      <c r="T77" s="147"/>
      <c r="U77" s="147"/>
      <c r="V77" s="147"/>
      <c r="W77" s="147"/>
      <c r="X77" s="147"/>
      <c r="Y77" s="147"/>
      <c r="Z77" s="147"/>
      <c r="AA77" s="147"/>
      <c r="AB77" s="147"/>
      <c r="AC77" s="148"/>
      <c r="AD77" s="142"/>
      <c r="AE77" s="203">
        <f t="shared" si="10"/>
        <v>0</v>
      </c>
      <c r="AF77" s="150">
        <f t="shared" si="11"/>
        <v>0</v>
      </c>
      <c r="AG77" s="331"/>
      <c r="AJ77" s="185"/>
      <c r="AK77" s="616"/>
      <c r="AL77" s="186">
        <f t="shared" si="7"/>
        <v>0</v>
      </c>
      <c r="AM77" s="186">
        <f t="shared" si="8"/>
        <v>0</v>
      </c>
      <c r="AN77" s="186">
        <f t="shared" si="9"/>
        <v>0</v>
      </c>
      <c r="AO77" s="615"/>
    </row>
    <row r="78" spans="1:41" ht="20.100000000000001" customHeight="1">
      <c r="A78" s="183">
        <v>74</v>
      </c>
      <c r="B78" s="342"/>
      <c r="C78" s="342"/>
      <c r="D78" s="142"/>
      <c r="E78" s="142"/>
      <c r="F78" s="142"/>
      <c r="G78" s="142"/>
      <c r="H78" s="142"/>
      <c r="I78" s="142"/>
      <c r="J78" s="143"/>
      <c r="K78" s="142"/>
      <c r="L78" s="142"/>
      <c r="M78" s="144"/>
      <c r="N78" s="145"/>
      <c r="O78" s="142"/>
      <c r="P78" s="147"/>
      <c r="Q78" s="147"/>
      <c r="R78" s="147"/>
      <c r="S78" s="147"/>
      <c r="T78" s="147"/>
      <c r="U78" s="147"/>
      <c r="V78" s="147"/>
      <c r="W78" s="147"/>
      <c r="X78" s="147"/>
      <c r="Y78" s="147"/>
      <c r="Z78" s="147"/>
      <c r="AA78" s="147"/>
      <c r="AB78" s="147"/>
      <c r="AC78" s="148"/>
      <c r="AD78" s="142"/>
      <c r="AE78" s="203">
        <f t="shared" si="10"/>
        <v>0</v>
      </c>
      <c r="AF78" s="150">
        <f t="shared" si="11"/>
        <v>0</v>
      </c>
      <c r="AG78" s="331"/>
      <c r="AJ78" s="185"/>
      <c r="AK78" s="616"/>
      <c r="AL78" s="186">
        <f t="shared" si="7"/>
        <v>0</v>
      </c>
      <c r="AM78" s="186">
        <f t="shared" si="8"/>
        <v>0</v>
      </c>
      <c r="AN78" s="186">
        <f t="shared" si="9"/>
        <v>0</v>
      </c>
      <c r="AO78" s="615"/>
    </row>
    <row r="79" spans="1:41" ht="20.100000000000001" customHeight="1">
      <c r="A79" s="183">
        <v>75</v>
      </c>
      <c r="B79" s="342"/>
      <c r="C79" s="342"/>
      <c r="D79" s="142"/>
      <c r="E79" s="142"/>
      <c r="F79" s="142"/>
      <c r="G79" s="142"/>
      <c r="H79" s="142"/>
      <c r="I79" s="142"/>
      <c r="J79" s="143"/>
      <c r="K79" s="142"/>
      <c r="L79" s="142"/>
      <c r="M79" s="144"/>
      <c r="N79" s="145"/>
      <c r="O79" s="142"/>
      <c r="P79" s="147"/>
      <c r="Q79" s="147"/>
      <c r="R79" s="147"/>
      <c r="S79" s="147"/>
      <c r="T79" s="147"/>
      <c r="U79" s="147"/>
      <c r="V79" s="147"/>
      <c r="W79" s="147"/>
      <c r="X79" s="147"/>
      <c r="Y79" s="147"/>
      <c r="Z79" s="147"/>
      <c r="AA79" s="147"/>
      <c r="AB79" s="147"/>
      <c r="AC79" s="148"/>
      <c r="AD79" s="142"/>
      <c r="AE79" s="203">
        <f t="shared" si="10"/>
        <v>0</v>
      </c>
      <c r="AF79" s="150">
        <f t="shared" si="11"/>
        <v>0</v>
      </c>
      <c r="AG79" s="331"/>
      <c r="AJ79" s="185"/>
      <c r="AK79" s="616"/>
      <c r="AL79" s="186">
        <f t="shared" si="7"/>
        <v>0</v>
      </c>
      <c r="AM79" s="186">
        <f t="shared" si="8"/>
        <v>0</v>
      </c>
      <c r="AN79" s="186">
        <f t="shared" si="9"/>
        <v>0</v>
      </c>
      <c r="AO79" s="615"/>
    </row>
    <row r="80" spans="1:41" ht="20.100000000000001" customHeight="1">
      <c r="A80" s="183">
        <v>76</v>
      </c>
      <c r="B80" s="342"/>
      <c r="C80" s="342"/>
      <c r="D80" s="142"/>
      <c r="E80" s="142"/>
      <c r="F80" s="142"/>
      <c r="G80" s="142"/>
      <c r="H80" s="142"/>
      <c r="I80" s="142"/>
      <c r="J80" s="143"/>
      <c r="K80" s="142"/>
      <c r="L80" s="142"/>
      <c r="M80" s="144"/>
      <c r="N80" s="145"/>
      <c r="O80" s="142"/>
      <c r="P80" s="147"/>
      <c r="Q80" s="147"/>
      <c r="R80" s="147"/>
      <c r="S80" s="147"/>
      <c r="T80" s="147"/>
      <c r="U80" s="147"/>
      <c r="V80" s="147"/>
      <c r="W80" s="147"/>
      <c r="X80" s="147"/>
      <c r="Y80" s="147"/>
      <c r="Z80" s="147"/>
      <c r="AA80" s="147"/>
      <c r="AB80" s="147"/>
      <c r="AC80" s="148"/>
      <c r="AD80" s="142"/>
      <c r="AE80" s="203">
        <f t="shared" si="10"/>
        <v>0</v>
      </c>
      <c r="AF80" s="150">
        <f t="shared" si="11"/>
        <v>0</v>
      </c>
      <c r="AG80" s="331"/>
      <c r="AJ80" s="185"/>
      <c r="AK80" s="616"/>
      <c r="AL80" s="186">
        <f t="shared" si="7"/>
        <v>0</v>
      </c>
      <c r="AM80" s="186">
        <f t="shared" si="8"/>
        <v>0</v>
      </c>
      <c r="AN80" s="186">
        <f t="shared" si="9"/>
        <v>0</v>
      </c>
      <c r="AO80" s="615"/>
    </row>
    <row r="81" spans="1:41" ht="20.100000000000001" customHeight="1">
      <c r="A81" s="183">
        <v>77</v>
      </c>
      <c r="B81" s="342"/>
      <c r="C81" s="342"/>
      <c r="D81" s="142"/>
      <c r="E81" s="142"/>
      <c r="F81" s="142"/>
      <c r="G81" s="142"/>
      <c r="H81" s="142"/>
      <c r="I81" s="142"/>
      <c r="J81" s="143"/>
      <c r="K81" s="142"/>
      <c r="L81" s="142"/>
      <c r="M81" s="144"/>
      <c r="N81" s="145"/>
      <c r="O81" s="142"/>
      <c r="P81" s="147"/>
      <c r="Q81" s="147"/>
      <c r="R81" s="147"/>
      <c r="S81" s="147"/>
      <c r="T81" s="147"/>
      <c r="U81" s="147"/>
      <c r="V81" s="147"/>
      <c r="W81" s="147"/>
      <c r="X81" s="147"/>
      <c r="Y81" s="147"/>
      <c r="Z81" s="147"/>
      <c r="AA81" s="147"/>
      <c r="AB81" s="147"/>
      <c r="AC81" s="148"/>
      <c r="AD81" s="142"/>
      <c r="AE81" s="203">
        <f t="shared" si="10"/>
        <v>0</v>
      </c>
      <c r="AF81" s="150">
        <f t="shared" si="11"/>
        <v>0</v>
      </c>
      <c r="AG81" s="331"/>
      <c r="AJ81" s="185"/>
      <c r="AK81" s="616"/>
      <c r="AL81" s="186">
        <f t="shared" si="7"/>
        <v>0</v>
      </c>
      <c r="AM81" s="186">
        <f t="shared" si="8"/>
        <v>0</v>
      </c>
      <c r="AN81" s="186">
        <f t="shared" si="9"/>
        <v>0</v>
      </c>
      <c r="AO81" s="615"/>
    </row>
    <row r="82" spans="1:41" ht="20.100000000000001" customHeight="1">
      <c r="A82" s="183">
        <v>78</v>
      </c>
      <c r="B82" s="342"/>
      <c r="C82" s="342"/>
      <c r="D82" s="142"/>
      <c r="E82" s="142"/>
      <c r="F82" s="142"/>
      <c r="G82" s="142"/>
      <c r="H82" s="142"/>
      <c r="I82" s="142"/>
      <c r="J82" s="143"/>
      <c r="K82" s="142"/>
      <c r="L82" s="142"/>
      <c r="M82" s="144"/>
      <c r="N82" s="145"/>
      <c r="O82" s="142"/>
      <c r="P82" s="147"/>
      <c r="Q82" s="147"/>
      <c r="R82" s="147"/>
      <c r="S82" s="147"/>
      <c r="T82" s="147"/>
      <c r="U82" s="147"/>
      <c r="V82" s="147"/>
      <c r="W82" s="147"/>
      <c r="X82" s="147"/>
      <c r="Y82" s="147"/>
      <c r="Z82" s="147"/>
      <c r="AA82" s="147"/>
      <c r="AB82" s="147"/>
      <c r="AC82" s="148"/>
      <c r="AD82" s="142"/>
      <c r="AE82" s="203">
        <f t="shared" si="10"/>
        <v>0</v>
      </c>
      <c r="AF82" s="150">
        <f t="shared" si="11"/>
        <v>0</v>
      </c>
      <c r="AG82" s="331"/>
      <c r="AJ82" s="185"/>
      <c r="AK82" s="616"/>
      <c r="AL82" s="186">
        <f t="shared" si="7"/>
        <v>0</v>
      </c>
      <c r="AM82" s="186">
        <f t="shared" si="8"/>
        <v>0</v>
      </c>
      <c r="AN82" s="186">
        <f t="shared" si="9"/>
        <v>0</v>
      </c>
      <c r="AO82" s="615"/>
    </row>
    <row r="83" spans="1:41" ht="20.100000000000001" customHeight="1">
      <c r="A83" s="183">
        <v>79</v>
      </c>
      <c r="B83" s="342"/>
      <c r="C83" s="342"/>
      <c r="D83" s="142"/>
      <c r="E83" s="142"/>
      <c r="F83" s="142"/>
      <c r="G83" s="142"/>
      <c r="H83" s="142"/>
      <c r="I83" s="142"/>
      <c r="J83" s="143"/>
      <c r="K83" s="142"/>
      <c r="L83" s="142"/>
      <c r="M83" s="144"/>
      <c r="N83" s="145"/>
      <c r="O83" s="142"/>
      <c r="P83" s="147"/>
      <c r="Q83" s="147"/>
      <c r="R83" s="147"/>
      <c r="S83" s="147"/>
      <c r="T83" s="147"/>
      <c r="U83" s="147"/>
      <c r="V83" s="147"/>
      <c r="W83" s="147"/>
      <c r="X83" s="147"/>
      <c r="Y83" s="147"/>
      <c r="Z83" s="147"/>
      <c r="AA83" s="147"/>
      <c r="AB83" s="147"/>
      <c r="AC83" s="148"/>
      <c r="AD83" s="142"/>
      <c r="AE83" s="203">
        <f t="shared" si="10"/>
        <v>0</v>
      </c>
      <c r="AF83" s="150">
        <f t="shared" si="11"/>
        <v>0</v>
      </c>
      <c r="AG83" s="331"/>
      <c r="AJ83" s="185"/>
      <c r="AK83" s="616"/>
      <c r="AL83" s="186">
        <f t="shared" si="7"/>
        <v>0</v>
      </c>
      <c r="AM83" s="186">
        <f t="shared" si="8"/>
        <v>0</v>
      </c>
      <c r="AN83" s="186">
        <f t="shared" si="9"/>
        <v>0</v>
      </c>
      <c r="AO83" s="615"/>
    </row>
    <row r="84" spans="1:41" ht="20.100000000000001" customHeight="1">
      <c r="A84" s="183">
        <v>80</v>
      </c>
      <c r="B84" s="342"/>
      <c r="C84" s="342"/>
      <c r="D84" s="142"/>
      <c r="E84" s="142"/>
      <c r="F84" s="142"/>
      <c r="G84" s="142"/>
      <c r="H84" s="142"/>
      <c r="I84" s="142"/>
      <c r="J84" s="143"/>
      <c r="K84" s="142"/>
      <c r="L84" s="142"/>
      <c r="M84" s="144"/>
      <c r="N84" s="145"/>
      <c r="O84" s="142"/>
      <c r="P84" s="147"/>
      <c r="Q84" s="147"/>
      <c r="R84" s="147"/>
      <c r="S84" s="147"/>
      <c r="T84" s="147"/>
      <c r="U84" s="147"/>
      <c r="V84" s="147"/>
      <c r="W84" s="147"/>
      <c r="X84" s="147"/>
      <c r="Y84" s="147"/>
      <c r="Z84" s="147"/>
      <c r="AA84" s="147"/>
      <c r="AB84" s="147"/>
      <c r="AC84" s="148"/>
      <c r="AD84" s="142"/>
      <c r="AE84" s="203">
        <f t="shared" si="10"/>
        <v>0</v>
      </c>
      <c r="AF84" s="150">
        <f t="shared" si="11"/>
        <v>0</v>
      </c>
      <c r="AG84" s="331"/>
      <c r="AJ84" s="185"/>
      <c r="AK84" s="616"/>
      <c r="AL84" s="186">
        <f t="shared" si="7"/>
        <v>0</v>
      </c>
      <c r="AM84" s="186">
        <f t="shared" si="8"/>
        <v>0</v>
      </c>
      <c r="AN84" s="186">
        <f t="shared" si="9"/>
        <v>0</v>
      </c>
      <c r="AO84" s="615"/>
    </row>
    <row r="85" spans="1:41" ht="20.100000000000001" customHeight="1">
      <c r="A85" s="183">
        <v>81</v>
      </c>
      <c r="B85" s="342"/>
      <c r="C85" s="342"/>
      <c r="D85" s="142"/>
      <c r="E85" s="142"/>
      <c r="F85" s="142"/>
      <c r="G85" s="142"/>
      <c r="H85" s="142"/>
      <c r="I85" s="142"/>
      <c r="J85" s="143"/>
      <c r="K85" s="142"/>
      <c r="L85" s="142"/>
      <c r="M85" s="144"/>
      <c r="N85" s="145"/>
      <c r="O85" s="142"/>
      <c r="P85" s="147"/>
      <c r="Q85" s="147"/>
      <c r="R85" s="147"/>
      <c r="S85" s="147"/>
      <c r="T85" s="147"/>
      <c r="U85" s="147"/>
      <c r="V85" s="147"/>
      <c r="W85" s="147"/>
      <c r="X85" s="147"/>
      <c r="Y85" s="147"/>
      <c r="Z85" s="147"/>
      <c r="AA85" s="147"/>
      <c r="AB85" s="147"/>
      <c r="AC85" s="148"/>
      <c r="AD85" s="142"/>
      <c r="AE85" s="203">
        <f t="shared" si="10"/>
        <v>0</v>
      </c>
      <c r="AF85" s="150">
        <f t="shared" si="11"/>
        <v>0</v>
      </c>
      <c r="AG85" s="331"/>
      <c r="AJ85" s="185"/>
      <c r="AK85" s="616"/>
      <c r="AL85" s="186">
        <f t="shared" si="7"/>
        <v>0</v>
      </c>
      <c r="AM85" s="186">
        <f t="shared" si="8"/>
        <v>0</v>
      </c>
      <c r="AN85" s="186">
        <f t="shared" si="9"/>
        <v>0</v>
      </c>
      <c r="AO85" s="615"/>
    </row>
    <row r="86" spans="1:41" ht="20.100000000000001" customHeight="1">
      <c r="A86" s="183">
        <v>82</v>
      </c>
      <c r="B86" s="342"/>
      <c r="C86" s="342"/>
      <c r="D86" s="142"/>
      <c r="E86" s="142"/>
      <c r="F86" s="142"/>
      <c r="G86" s="142"/>
      <c r="H86" s="142"/>
      <c r="I86" s="142"/>
      <c r="J86" s="143"/>
      <c r="K86" s="142"/>
      <c r="L86" s="142"/>
      <c r="M86" s="144"/>
      <c r="N86" s="145"/>
      <c r="O86" s="142"/>
      <c r="P86" s="147"/>
      <c r="Q86" s="147"/>
      <c r="R86" s="147"/>
      <c r="S86" s="147"/>
      <c r="T86" s="147"/>
      <c r="U86" s="147"/>
      <c r="V86" s="147"/>
      <c r="W86" s="147"/>
      <c r="X86" s="147"/>
      <c r="Y86" s="147"/>
      <c r="Z86" s="147"/>
      <c r="AA86" s="147"/>
      <c r="AB86" s="147"/>
      <c r="AC86" s="148"/>
      <c r="AD86" s="142"/>
      <c r="AE86" s="203">
        <f t="shared" si="10"/>
        <v>0</v>
      </c>
      <c r="AF86" s="150">
        <f t="shared" si="11"/>
        <v>0</v>
      </c>
      <c r="AG86" s="331"/>
      <c r="AJ86" s="185"/>
      <c r="AK86" s="616"/>
      <c r="AL86" s="186">
        <f t="shared" si="7"/>
        <v>0</v>
      </c>
      <c r="AM86" s="186">
        <f t="shared" si="8"/>
        <v>0</v>
      </c>
      <c r="AN86" s="186">
        <f t="shared" si="9"/>
        <v>0</v>
      </c>
      <c r="AO86" s="615"/>
    </row>
    <row r="87" spans="1:41" ht="20.100000000000001" customHeight="1">
      <c r="A87" s="183">
        <v>83</v>
      </c>
      <c r="B87" s="342"/>
      <c r="C87" s="342"/>
      <c r="D87" s="142"/>
      <c r="E87" s="142"/>
      <c r="F87" s="142"/>
      <c r="G87" s="142"/>
      <c r="H87" s="142"/>
      <c r="I87" s="142"/>
      <c r="J87" s="143"/>
      <c r="K87" s="142"/>
      <c r="L87" s="142"/>
      <c r="M87" s="144"/>
      <c r="N87" s="145"/>
      <c r="O87" s="142"/>
      <c r="P87" s="147"/>
      <c r="Q87" s="147"/>
      <c r="R87" s="147"/>
      <c r="S87" s="147"/>
      <c r="T87" s="147"/>
      <c r="U87" s="147"/>
      <c r="V87" s="147"/>
      <c r="W87" s="147"/>
      <c r="X87" s="147"/>
      <c r="Y87" s="147"/>
      <c r="Z87" s="147"/>
      <c r="AA87" s="147"/>
      <c r="AB87" s="147"/>
      <c r="AC87" s="148"/>
      <c r="AD87" s="142"/>
      <c r="AE87" s="203">
        <f t="shared" si="10"/>
        <v>0</v>
      </c>
      <c r="AF87" s="150">
        <f t="shared" si="11"/>
        <v>0</v>
      </c>
      <c r="AG87" s="331"/>
      <c r="AJ87" s="185"/>
      <c r="AK87" s="616"/>
      <c r="AL87" s="186">
        <f t="shared" si="7"/>
        <v>0</v>
      </c>
      <c r="AM87" s="186">
        <f t="shared" si="8"/>
        <v>0</v>
      </c>
      <c r="AN87" s="186">
        <f t="shared" si="9"/>
        <v>0</v>
      </c>
      <c r="AO87" s="615"/>
    </row>
    <row r="88" spans="1:41" ht="20.100000000000001" customHeight="1">
      <c r="A88" s="183">
        <v>84</v>
      </c>
      <c r="B88" s="342"/>
      <c r="C88" s="342"/>
      <c r="D88" s="142"/>
      <c r="E88" s="142"/>
      <c r="F88" s="142"/>
      <c r="G88" s="142"/>
      <c r="H88" s="142"/>
      <c r="I88" s="142"/>
      <c r="J88" s="143"/>
      <c r="K88" s="142"/>
      <c r="L88" s="142"/>
      <c r="M88" s="144"/>
      <c r="N88" s="145"/>
      <c r="O88" s="142"/>
      <c r="P88" s="147"/>
      <c r="Q88" s="147"/>
      <c r="R88" s="147"/>
      <c r="S88" s="147"/>
      <c r="T88" s="147"/>
      <c r="U88" s="147"/>
      <c r="V88" s="147"/>
      <c r="W88" s="147"/>
      <c r="X88" s="147"/>
      <c r="Y88" s="147"/>
      <c r="Z88" s="147"/>
      <c r="AA88" s="147"/>
      <c r="AB88" s="147"/>
      <c r="AC88" s="148"/>
      <c r="AD88" s="142"/>
      <c r="AE88" s="203">
        <f t="shared" si="10"/>
        <v>0</v>
      </c>
      <c r="AF88" s="150">
        <f t="shared" si="11"/>
        <v>0</v>
      </c>
      <c r="AG88" s="331"/>
      <c r="AJ88" s="185"/>
      <c r="AK88" s="616"/>
      <c r="AL88" s="186">
        <f t="shared" si="7"/>
        <v>0</v>
      </c>
      <c r="AM88" s="186">
        <f t="shared" si="8"/>
        <v>0</v>
      </c>
      <c r="AN88" s="186">
        <f t="shared" si="9"/>
        <v>0</v>
      </c>
      <c r="AO88" s="615"/>
    </row>
    <row r="89" spans="1:41" ht="20.100000000000001" customHeight="1">
      <c r="A89" s="183">
        <v>85</v>
      </c>
      <c r="B89" s="342"/>
      <c r="C89" s="342"/>
      <c r="D89" s="142"/>
      <c r="E89" s="142"/>
      <c r="F89" s="142"/>
      <c r="G89" s="142"/>
      <c r="H89" s="142"/>
      <c r="I89" s="142"/>
      <c r="J89" s="143"/>
      <c r="K89" s="142"/>
      <c r="L89" s="142"/>
      <c r="M89" s="144"/>
      <c r="N89" s="145"/>
      <c r="O89" s="142"/>
      <c r="P89" s="147"/>
      <c r="Q89" s="147"/>
      <c r="R89" s="147"/>
      <c r="S89" s="147"/>
      <c r="T89" s="147"/>
      <c r="U89" s="147"/>
      <c r="V89" s="147"/>
      <c r="W89" s="147"/>
      <c r="X89" s="147"/>
      <c r="Y89" s="147"/>
      <c r="Z89" s="147"/>
      <c r="AA89" s="147"/>
      <c r="AB89" s="147"/>
      <c r="AC89" s="148"/>
      <c r="AD89" s="142"/>
      <c r="AE89" s="203">
        <f t="shared" si="10"/>
        <v>0</v>
      </c>
      <c r="AF89" s="150">
        <f t="shared" si="11"/>
        <v>0</v>
      </c>
      <c r="AG89" s="331"/>
      <c r="AJ89" s="185"/>
      <c r="AK89" s="616"/>
      <c r="AL89" s="186">
        <f t="shared" si="7"/>
        <v>0</v>
      </c>
      <c r="AM89" s="186">
        <f t="shared" si="8"/>
        <v>0</v>
      </c>
      <c r="AN89" s="186">
        <f t="shared" si="9"/>
        <v>0</v>
      </c>
      <c r="AO89" s="615"/>
    </row>
    <row r="90" spans="1:41" ht="20.100000000000001" customHeight="1">
      <c r="A90" s="183">
        <v>86</v>
      </c>
      <c r="B90" s="342"/>
      <c r="C90" s="342"/>
      <c r="D90" s="142"/>
      <c r="E90" s="142"/>
      <c r="F90" s="142"/>
      <c r="G90" s="142"/>
      <c r="H90" s="142"/>
      <c r="I90" s="142"/>
      <c r="J90" s="143"/>
      <c r="K90" s="142"/>
      <c r="L90" s="142"/>
      <c r="M90" s="144"/>
      <c r="N90" s="145"/>
      <c r="O90" s="142"/>
      <c r="P90" s="147"/>
      <c r="Q90" s="147"/>
      <c r="R90" s="147"/>
      <c r="S90" s="147"/>
      <c r="T90" s="147"/>
      <c r="U90" s="147"/>
      <c r="V90" s="147"/>
      <c r="W90" s="147"/>
      <c r="X90" s="147"/>
      <c r="Y90" s="147"/>
      <c r="Z90" s="147"/>
      <c r="AA90" s="147"/>
      <c r="AB90" s="147"/>
      <c r="AC90" s="148"/>
      <c r="AD90" s="142"/>
      <c r="AE90" s="203">
        <f t="shared" si="10"/>
        <v>0</v>
      </c>
      <c r="AF90" s="150">
        <f t="shared" si="11"/>
        <v>0</v>
      </c>
      <c r="AG90" s="331"/>
      <c r="AJ90" s="185"/>
      <c r="AK90" s="616"/>
      <c r="AL90" s="186">
        <f t="shared" si="7"/>
        <v>0</v>
      </c>
      <c r="AM90" s="186">
        <f t="shared" si="8"/>
        <v>0</v>
      </c>
      <c r="AN90" s="186">
        <f t="shared" si="9"/>
        <v>0</v>
      </c>
      <c r="AO90" s="615"/>
    </row>
    <row r="91" spans="1:41" ht="20.100000000000001" customHeight="1">
      <c r="A91" s="183">
        <v>87</v>
      </c>
      <c r="B91" s="342"/>
      <c r="C91" s="342"/>
      <c r="D91" s="142"/>
      <c r="E91" s="142"/>
      <c r="F91" s="142"/>
      <c r="G91" s="142"/>
      <c r="H91" s="142"/>
      <c r="I91" s="142"/>
      <c r="J91" s="143"/>
      <c r="K91" s="142"/>
      <c r="L91" s="142"/>
      <c r="M91" s="144"/>
      <c r="N91" s="145"/>
      <c r="O91" s="142"/>
      <c r="P91" s="147"/>
      <c r="Q91" s="147"/>
      <c r="R91" s="147"/>
      <c r="S91" s="147"/>
      <c r="T91" s="147"/>
      <c r="U91" s="147"/>
      <c r="V91" s="147"/>
      <c r="W91" s="147"/>
      <c r="X91" s="147"/>
      <c r="Y91" s="147"/>
      <c r="Z91" s="147"/>
      <c r="AA91" s="147"/>
      <c r="AB91" s="147"/>
      <c r="AC91" s="148"/>
      <c r="AD91" s="142"/>
      <c r="AE91" s="203">
        <f t="shared" si="10"/>
        <v>0</v>
      </c>
      <c r="AF91" s="150">
        <f t="shared" si="11"/>
        <v>0</v>
      </c>
      <c r="AG91" s="331"/>
      <c r="AJ91" s="185"/>
      <c r="AK91" s="616"/>
      <c r="AL91" s="186">
        <f t="shared" si="7"/>
        <v>0</v>
      </c>
      <c r="AM91" s="186">
        <f t="shared" si="8"/>
        <v>0</v>
      </c>
      <c r="AN91" s="186">
        <f t="shared" si="9"/>
        <v>0</v>
      </c>
      <c r="AO91" s="615"/>
    </row>
    <row r="92" spans="1:41" ht="20.100000000000001" customHeight="1">
      <c r="A92" s="183">
        <v>88</v>
      </c>
      <c r="B92" s="342"/>
      <c r="C92" s="342"/>
      <c r="D92" s="142"/>
      <c r="E92" s="142"/>
      <c r="F92" s="142"/>
      <c r="G92" s="142"/>
      <c r="H92" s="142"/>
      <c r="I92" s="142"/>
      <c r="J92" s="143"/>
      <c r="K92" s="142"/>
      <c r="L92" s="142"/>
      <c r="M92" s="144"/>
      <c r="N92" s="145"/>
      <c r="O92" s="142"/>
      <c r="P92" s="147"/>
      <c r="Q92" s="147"/>
      <c r="R92" s="147"/>
      <c r="S92" s="147"/>
      <c r="T92" s="147"/>
      <c r="U92" s="147"/>
      <c r="V92" s="147"/>
      <c r="W92" s="147"/>
      <c r="X92" s="147"/>
      <c r="Y92" s="147"/>
      <c r="Z92" s="147"/>
      <c r="AA92" s="147"/>
      <c r="AB92" s="147"/>
      <c r="AC92" s="148"/>
      <c r="AD92" s="142"/>
      <c r="AE92" s="203">
        <f t="shared" si="10"/>
        <v>0</v>
      </c>
      <c r="AF92" s="150">
        <f t="shared" si="11"/>
        <v>0</v>
      </c>
      <c r="AG92" s="331"/>
      <c r="AJ92" s="185"/>
      <c r="AK92" s="616"/>
      <c r="AL92" s="186">
        <f t="shared" si="7"/>
        <v>0</v>
      </c>
      <c r="AM92" s="186">
        <f t="shared" si="8"/>
        <v>0</v>
      </c>
      <c r="AN92" s="186">
        <f t="shared" si="9"/>
        <v>0</v>
      </c>
      <c r="AO92" s="615"/>
    </row>
    <row r="93" spans="1:41" ht="20.100000000000001" customHeight="1">
      <c r="A93" s="183">
        <v>89</v>
      </c>
      <c r="B93" s="342"/>
      <c r="C93" s="342"/>
      <c r="D93" s="142"/>
      <c r="E93" s="142"/>
      <c r="F93" s="142"/>
      <c r="G93" s="142"/>
      <c r="H93" s="142"/>
      <c r="I93" s="142"/>
      <c r="J93" s="143"/>
      <c r="K93" s="142"/>
      <c r="L93" s="142"/>
      <c r="M93" s="144"/>
      <c r="N93" s="145"/>
      <c r="O93" s="142"/>
      <c r="P93" s="147"/>
      <c r="Q93" s="147"/>
      <c r="R93" s="147"/>
      <c r="S93" s="147"/>
      <c r="T93" s="147"/>
      <c r="U93" s="147"/>
      <c r="V93" s="147"/>
      <c r="W93" s="147"/>
      <c r="X93" s="147"/>
      <c r="Y93" s="147"/>
      <c r="Z93" s="147"/>
      <c r="AA93" s="147"/>
      <c r="AB93" s="147"/>
      <c r="AC93" s="148"/>
      <c r="AD93" s="142"/>
      <c r="AE93" s="203">
        <f t="shared" si="10"/>
        <v>0</v>
      </c>
      <c r="AF93" s="150">
        <f t="shared" si="11"/>
        <v>0</v>
      </c>
      <c r="AG93" s="331"/>
      <c r="AJ93" s="185"/>
      <c r="AK93" s="616"/>
      <c r="AL93" s="186">
        <f t="shared" si="7"/>
        <v>0</v>
      </c>
      <c r="AM93" s="186">
        <f t="shared" si="8"/>
        <v>0</v>
      </c>
      <c r="AN93" s="186">
        <f t="shared" si="9"/>
        <v>0</v>
      </c>
      <c r="AO93" s="615"/>
    </row>
    <row r="94" spans="1:41" ht="20.100000000000001" customHeight="1">
      <c r="A94" s="183">
        <v>90</v>
      </c>
      <c r="B94" s="342"/>
      <c r="C94" s="342"/>
      <c r="D94" s="142"/>
      <c r="E94" s="142"/>
      <c r="F94" s="142"/>
      <c r="G94" s="142"/>
      <c r="H94" s="142"/>
      <c r="I94" s="142"/>
      <c r="J94" s="143"/>
      <c r="K94" s="142"/>
      <c r="L94" s="142"/>
      <c r="M94" s="144"/>
      <c r="N94" s="145"/>
      <c r="O94" s="142"/>
      <c r="P94" s="147"/>
      <c r="Q94" s="147"/>
      <c r="R94" s="147"/>
      <c r="S94" s="147"/>
      <c r="T94" s="147"/>
      <c r="U94" s="147"/>
      <c r="V94" s="147"/>
      <c r="W94" s="147"/>
      <c r="X94" s="147"/>
      <c r="Y94" s="147"/>
      <c r="Z94" s="147"/>
      <c r="AA94" s="147"/>
      <c r="AB94" s="147"/>
      <c r="AC94" s="148"/>
      <c r="AD94" s="142"/>
      <c r="AE94" s="203">
        <f t="shared" si="10"/>
        <v>0</v>
      </c>
      <c r="AF94" s="150">
        <f t="shared" si="11"/>
        <v>0</v>
      </c>
      <c r="AG94" s="331"/>
      <c r="AJ94" s="185"/>
      <c r="AK94" s="616"/>
      <c r="AL94" s="186">
        <f t="shared" si="7"/>
        <v>0</v>
      </c>
      <c r="AM94" s="186">
        <f t="shared" si="8"/>
        <v>0</v>
      </c>
      <c r="AN94" s="186">
        <f t="shared" si="9"/>
        <v>0</v>
      </c>
      <c r="AO94" s="615"/>
    </row>
    <row r="95" spans="1:41" ht="20.100000000000001" customHeight="1">
      <c r="A95" s="183">
        <v>91</v>
      </c>
      <c r="B95" s="342"/>
      <c r="C95" s="342"/>
      <c r="D95" s="142"/>
      <c r="E95" s="142"/>
      <c r="F95" s="142"/>
      <c r="G95" s="142"/>
      <c r="H95" s="142"/>
      <c r="I95" s="142"/>
      <c r="J95" s="143"/>
      <c r="K95" s="142"/>
      <c r="L95" s="142"/>
      <c r="M95" s="144"/>
      <c r="N95" s="145"/>
      <c r="O95" s="142"/>
      <c r="P95" s="147"/>
      <c r="Q95" s="147"/>
      <c r="R95" s="147"/>
      <c r="S95" s="147"/>
      <c r="T95" s="147"/>
      <c r="U95" s="147"/>
      <c r="V95" s="147"/>
      <c r="W95" s="147"/>
      <c r="X95" s="147"/>
      <c r="Y95" s="147"/>
      <c r="Z95" s="147"/>
      <c r="AA95" s="147"/>
      <c r="AB95" s="147"/>
      <c r="AC95" s="148"/>
      <c r="AD95" s="142"/>
      <c r="AE95" s="203">
        <f t="shared" si="10"/>
        <v>0</v>
      </c>
      <c r="AF95" s="150">
        <f t="shared" si="11"/>
        <v>0</v>
      </c>
      <c r="AG95" s="331"/>
      <c r="AJ95" s="185"/>
      <c r="AK95" s="616"/>
      <c r="AL95" s="186">
        <f t="shared" si="7"/>
        <v>0</v>
      </c>
      <c r="AM95" s="186">
        <f t="shared" si="8"/>
        <v>0</v>
      </c>
      <c r="AN95" s="186">
        <f t="shared" si="9"/>
        <v>0</v>
      </c>
      <c r="AO95" s="615"/>
    </row>
    <row r="96" spans="1:41" ht="20.100000000000001" customHeight="1">
      <c r="A96" s="183">
        <v>92</v>
      </c>
      <c r="B96" s="342"/>
      <c r="C96" s="342"/>
      <c r="D96" s="142"/>
      <c r="E96" s="142"/>
      <c r="F96" s="142"/>
      <c r="G96" s="142"/>
      <c r="H96" s="142"/>
      <c r="I96" s="142"/>
      <c r="J96" s="143"/>
      <c r="K96" s="142"/>
      <c r="L96" s="142"/>
      <c r="M96" s="144"/>
      <c r="N96" s="145"/>
      <c r="O96" s="142"/>
      <c r="P96" s="147"/>
      <c r="Q96" s="147"/>
      <c r="R96" s="147"/>
      <c r="S96" s="147"/>
      <c r="T96" s="147"/>
      <c r="U96" s="147"/>
      <c r="V96" s="147"/>
      <c r="W96" s="147"/>
      <c r="X96" s="147"/>
      <c r="Y96" s="147"/>
      <c r="Z96" s="147"/>
      <c r="AA96" s="147"/>
      <c r="AB96" s="147"/>
      <c r="AC96" s="148"/>
      <c r="AD96" s="142"/>
      <c r="AE96" s="203">
        <f t="shared" si="10"/>
        <v>0</v>
      </c>
      <c r="AF96" s="150">
        <f t="shared" si="11"/>
        <v>0</v>
      </c>
      <c r="AG96" s="331"/>
      <c r="AJ96" s="185"/>
      <c r="AK96" s="616"/>
      <c r="AL96" s="186">
        <f t="shared" si="7"/>
        <v>0</v>
      </c>
      <c r="AM96" s="186">
        <f t="shared" si="8"/>
        <v>0</v>
      </c>
      <c r="AN96" s="186">
        <f t="shared" si="9"/>
        <v>0</v>
      </c>
      <c r="AO96" s="615"/>
    </row>
    <row r="97" spans="1:41" ht="20.100000000000001" customHeight="1">
      <c r="A97" s="183">
        <v>93</v>
      </c>
      <c r="B97" s="342"/>
      <c r="C97" s="342"/>
      <c r="D97" s="142"/>
      <c r="E97" s="142"/>
      <c r="F97" s="142"/>
      <c r="G97" s="142"/>
      <c r="H97" s="142"/>
      <c r="I97" s="142"/>
      <c r="J97" s="143"/>
      <c r="K97" s="142"/>
      <c r="L97" s="142"/>
      <c r="M97" s="144"/>
      <c r="N97" s="145"/>
      <c r="O97" s="142"/>
      <c r="P97" s="147"/>
      <c r="Q97" s="147"/>
      <c r="R97" s="147"/>
      <c r="S97" s="147"/>
      <c r="T97" s="147"/>
      <c r="U97" s="147"/>
      <c r="V97" s="147"/>
      <c r="W97" s="147"/>
      <c r="X97" s="147"/>
      <c r="Y97" s="147"/>
      <c r="Z97" s="147"/>
      <c r="AA97" s="147"/>
      <c r="AB97" s="147"/>
      <c r="AC97" s="148"/>
      <c r="AD97" s="142"/>
      <c r="AE97" s="203">
        <f t="shared" si="10"/>
        <v>0</v>
      </c>
      <c r="AF97" s="150">
        <f t="shared" si="11"/>
        <v>0</v>
      </c>
      <c r="AG97" s="331"/>
      <c r="AJ97" s="185"/>
      <c r="AK97" s="616"/>
      <c r="AL97" s="186">
        <f t="shared" si="7"/>
        <v>0</v>
      </c>
      <c r="AM97" s="186">
        <f t="shared" si="8"/>
        <v>0</v>
      </c>
      <c r="AN97" s="186">
        <f t="shared" si="9"/>
        <v>0</v>
      </c>
      <c r="AO97" s="615"/>
    </row>
    <row r="98" spans="1:41" ht="20.100000000000001" customHeight="1">
      <c r="A98" s="183">
        <v>94</v>
      </c>
      <c r="B98" s="342"/>
      <c r="C98" s="342"/>
      <c r="D98" s="142"/>
      <c r="E98" s="142"/>
      <c r="F98" s="142"/>
      <c r="G98" s="142"/>
      <c r="H98" s="142"/>
      <c r="I98" s="142"/>
      <c r="J98" s="143"/>
      <c r="K98" s="142"/>
      <c r="L98" s="142"/>
      <c r="M98" s="144"/>
      <c r="N98" s="145"/>
      <c r="O98" s="142"/>
      <c r="P98" s="147"/>
      <c r="Q98" s="147"/>
      <c r="R98" s="147"/>
      <c r="S98" s="147"/>
      <c r="T98" s="147"/>
      <c r="U98" s="147"/>
      <c r="V98" s="147"/>
      <c r="W98" s="147"/>
      <c r="X98" s="147"/>
      <c r="Y98" s="147"/>
      <c r="Z98" s="147"/>
      <c r="AA98" s="147"/>
      <c r="AB98" s="147"/>
      <c r="AC98" s="148"/>
      <c r="AD98" s="142"/>
      <c r="AE98" s="203">
        <f t="shared" si="10"/>
        <v>0</v>
      </c>
      <c r="AF98" s="150">
        <f t="shared" si="11"/>
        <v>0</v>
      </c>
      <c r="AG98" s="331"/>
      <c r="AJ98" s="185"/>
      <c r="AK98" s="616"/>
      <c r="AL98" s="186">
        <f t="shared" si="7"/>
        <v>0</v>
      </c>
      <c r="AM98" s="186">
        <f t="shared" si="8"/>
        <v>0</v>
      </c>
      <c r="AN98" s="186">
        <f t="shared" si="9"/>
        <v>0</v>
      </c>
      <c r="AO98" s="615"/>
    </row>
    <row r="99" spans="1:41" ht="20.100000000000001" customHeight="1">
      <c r="A99" s="183">
        <v>95</v>
      </c>
      <c r="B99" s="342"/>
      <c r="C99" s="342"/>
      <c r="D99" s="142"/>
      <c r="E99" s="142"/>
      <c r="F99" s="142"/>
      <c r="G99" s="142"/>
      <c r="H99" s="142"/>
      <c r="I99" s="142"/>
      <c r="J99" s="143"/>
      <c r="K99" s="142"/>
      <c r="L99" s="142"/>
      <c r="M99" s="144"/>
      <c r="N99" s="145"/>
      <c r="O99" s="142"/>
      <c r="P99" s="147"/>
      <c r="Q99" s="147"/>
      <c r="R99" s="147"/>
      <c r="S99" s="147"/>
      <c r="T99" s="147"/>
      <c r="U99" s="147"/>
      <c r="V99" s="147"/>
      <c r="W99" s="147"/>
      <c r="X99" s="147"/>
      <c r="Y99" s="147"/>
      <c r="Z99" s="147"/>
      <c r="AA99" s="147"/>
      <c r="AB99" s="147"/>
      <c r="AC99" s="148"/>
      <c r="AD99" s="142"/>
      <c r="AE99" s="203">
        <f t="shared" si="10"/>
        <v>0</v>
      </c>
      <c r="AF99" s="150">
        <f t="shared" si="11"/>
        <v>0</v>
      </c>
      <c r="AG99" s="331"/>
      <c r="AJ99" s="185"/>
      <c r="AK99" s="616"/>
      <c r="AL99" s="186">
        <f t="shared" si="7"/>
        <v>0</v>
      </c>
      <c r="AM99" s="186">
        <f t="shared" si="8"/>
        <v>0</v>
      </c>
      <c r="AN99" s="186">
        <f t="shared" si="9"/>
        <v>0</v>
      </c>
      <c r="AO99" s="615"/>
    </row>
    <row r="100" spans="1:41" ht="20.100000000000001" customHeight="1">
      <c r="A100" s="183">
        <v>96</v>
      </c>
      <c r="B100" s="342"/>
      <c r="C100" s="342"/>
      <c r="D100" s="142"/>
      <c r="E100" s="142"/>
      <c r="F100" s="142"/>
      <c r="G100" s="142"/>
      <c r="H100" s="142"/>
      <c r="I100" s="142"/>
      <c r="J100" s="143"/>
      <c r="K100" s="142"/>
      <c r="L100" s="142"/>
      <c r="M100" s="144"/>
      <c r="N100" s="145"/>
      <c r="O100" s="142"/>
      <c r="P100" s="147"/>
      <c r="Q100" s="147"/>
      <c r="R100" s="147"/>
      <c r="S100" s="147"/>
      <c r="T100" s="147"/>
      <c r="U100" s="147"/>
      <c r="V100" s="147"/>
      <c r="W100" s="147"/>
      <c r="X100" s="147"/>
      <c r="Y100" s="147"/>
      <c r="Z100" s="147"/>
      <c r="AA100" s="147"/>
      <c r="AB100" s="147"/>
      <c r="AC100" s="148"/>
      <c r="AD100" s="142"/>
      <c r="AE100" s="203">
        <f t="shared" si="10"/>
        <v>0</v>
      </c>
      <c r="AF100" s="150">
        <f t="shared" si="11"/>
        <v>0</v>
      </c>
      <c r="AG100" s="331"/>
      <c r="AJ100" s="185"/>
      <c r="AK100" s="616"/>
      <c r="AL100" s="186">
        <f t="shared" si="7"/>
        <v>0</v>
      </c>
      <c r="AM100" s="186">
        <f t="shared" si="8"/>
        <v>0</v>
      </c>
      <c r="AN100" s="186">
        <f t="shared" si="9"/>
        <v>0</v>
      </c>
      <c r="AO100" s="615"/>
    </row>
    <row r="101" spans="1:41" ht="20.100000000000001" customHeight="1">
      <c r="A101" s="183">
        <v>97</v>
      </c>
      <c r="B101" s="342"/>
      <c r="C101" s="342"/>
      <c r="D101" s="142"/>
      <c r="E101" s="142"/>
      <c r="F101" s="142"/>
      <c r="G101" s="142"/>
      <c r="H101" s="142"/>
      <c r="I101" s="142"/>
      <c r="J101" s="143"/>
      <c r="K101" s="142"/>
      <c r="L101" s="142"/>
      <c r="M101" s="144"/>
      <c r="N101" s="145"/>
      <c r="O101" s="142"/>
      <c r="P101" s="147"/>
      <c r="Q101" s="147"/>
      <c r="R101" s="147"/>
      <c r="S101" s="147"/>
      <c r="T101" s="147"/>
      <c r="U101" s="147"/>
      <c r="V101" s="147"/>
      <c r="W101" s="147"/>
      <c r="X101" s="147"/>
      <c r="Y101" s="147"/>
      <c r="Z101" s="147"/>
      <c r="AA101" s="147"/>
      <c r="AB101" s="147"/>
      <c r="AC101" s="148"/>
      <c r="AD101" s="142"/>
      <c r="AE101" s="203">
        <f t="shared" si="10"/>
        <v>0</v>
      </c>
      <c r="AF101" s="150">
        <f t="shared" si="11"/>
        <v>0</v>
      </c>
      <c r="AG101" s="331"/>
      <c r="AJ101" s="185"/>
      <c r="AK101" s="616"/>
      <c r="AL101" s="186">
        <f t="shared" si="7"/>
        <v>0</v>
      </c>
      <c r="AM101" s="186">
        <f t="shared" si="8"/>
        <v>0</v>
      </c>
      <c r="AN101" s="186">
        <f t="shared" si="9"/>
        <v>0</v>
      </c>
      <c r="AO101" s="615"/>
    </row>
    <row r="102" spans="1:41" ht="20.100000000000001" customHeight="1">
      <c r="A102" s="183">
        <v>98</v>
      </c>
      <c r="B102" s="342"/>
      <c r="C102" s="342"/>
      <c r="D102" s="142"/>
      <c r="E102" s="142"/>
      <c r="F102" s="142"/>
      <c r="G102" s="142"/>
      <c r="H102" s="142"/>
      <c r="I102" s="142"/>
      <c r="J102" s="143"/>
      <c r="K102" s="142"/>
      <c r="L102" s="142"/>
      <c r="M102" s="144"/>
      <c r="N102" s="145"/>
      <c r="O102" s="142"/>
      <c r="P102" s="147"/>
      <c r="Q102" s="147"/>
      <c r="R102" s="147"/>
      <c r="S102" s="147"/>
      <c r="T102" s="147"/>
      <c r="U102" s="147"/>
      <c r="V102" s="147"/>
      <c r="W102" s="147"/>
      <c r="X102" s="147"/>
      <c r="Y102" s="147"/>
      <c r="Z102" s="147"/>
      <c r="AA102" s="147"/>
      <c r="AB102" s="147"/>
      <c r="AC102" s="148"/>
      <c r="AD102" s="142"/>
      <c r="AE102" s="203">
        <f t="shared" si="10"/>
        <v>0</v>
      </c>
      <c r="AF102" s="150">
        <f t="shared" si="11"/>
        <v>0</v>
      </c>
      <c r="AG102" s="331"/>
      <c r="AJ102" s="185"/>
      <c r="AK102" s="616"/>
      <c r="AL102" s="186">
        <f t="shared" si="7"/>
        <v>0</v>
      </c>
      <c r="AM102" s="186">
        <f t="shared" si="8"/>
        <v>0</v>
      </c>
      <c r="AN102" s="186">
        <f t="shared" si="9"/>
        <v>0</v>
      </c>
      <c r="AO102" s="615"/>
    </row>
    <row r="103" spans="1:41" ht="20.100000000000001" customHeight="1">
      <c r="A103" s="183">
        <v>99</v>
      </c>
      <c r="B103" s="342"/>
      <c r="C103" s="342"/>
      <c r="D103" s="142"/>
      <c r="E103" s="142"/>
      <c r="F103" s="142"/>
      <c r="G103" s="142"/>
      <c r="H103" s="142"/>
      <c r="I103" s="142"/>
      <c r="J103" s="143"/>
      <c r="K103" s="142"/>
      <c r="L103" s="142"/>
      <c r="M103" s="144"/>
      <c r="N103" s="145"/>
      <c r="O103" s="142"/>
      <c r="P103" s="147"/>
      <c r="Q103" s="147"/>
      <c r="R103" s="147"/>
      <c r="S103" s="147"/>
      <c r="T103" s="147"/>
      <c r="U103" s="147"/>
      <c r="V103" s="147"/>
      <c r="W103" s="147"/>
      <c r="X103" s="147"/>
      <c r="Y103" s="147"/>
      <c r="Z103" s="147"/>
      <c r="AA103" s="147"/>
      <c r="AB103" s="147"/>
      <c r="AC103" s="148"/>
      <c r="AD103" s="142"/>
      <c r="AE103" s="203">
        <f t="shared" si="10"/>
        <v>0</v>
      </c>
      <c r="AF103" s="150">
        <f t="shared" si="11"/>
        <v>0</v>
      </c>
      <c r="AG103" s="331"/>
      <c r="AJ103" s="185"/>
      <c r="AK103" s="616"/>
      <c r="AL103" s="186">
        <f t="shared" si="7"/>
        <v>0</v>
      </c>
      <c r="AM103" s="186">
        <f t="shared" si="8"/>
        <v>0</v>
      </c>
      <c r="AN103" s="186">
        <f t="shared" si="9"/>
        <v>0</v>
      </c>
      <c r="AO103" s="615"/>
    </row>
    <row r="104" spans="1:41" ht="20.100000000000001" customHeight="1">
      <c r="A104" s="183">
        <v>100</v>
      </c>
      <c r="B104" s="342"/>
      <c r="C104" s="342"/>
      <c r="D104" s="142"/>
      <c r="E104" s="142"/>
      <c r="F104" s="142"/>
      <c r="G104" s="142"/>
      <c r="H104" s="142"/>
      <c r="I104" s="142"/>
      <c r="J104" s="143"/>
      <c r="K104" s="142"/>
      <c r="L104" s="142"/>
      <c r="M104" s="144"/>
      <c r="N104" s="145"/>
      <c r="O104" s="142"/>
      <c r="P104" s="147"/>
      <c r="Q104" s="147"/>
      <c r="R104" s="147"/>
      <c r="S104" s="147"/>
      <c r="T104" s="147"/>
      <c r="U104" s="147"/>
      <c r="V104" s="147"/>
      <c r="W104" s="147"/>
      <c r="X104" s="147"/>
      <c r="Y104" s="147"/>
      <c r="Z104" s="147"/>
      <c r="AA104" s="147"/>
      <c r="AB104" s="147"/>
      <c r="AC104" s="148"/>
      <c r="AD104" s="142"/>
      <c r="AE104" s="203">
        <f t="shared" si="10"/>
        <v>0</v>
      </c>
      <c r="AF104" s="150">
        <f t="shared" si="11"/>
        <v>0</v>
      </c>
      <c r="AG104" s="331"/>
      <c r="AJ104" s="185"/>
      <c r="AK104" s="616"/>
      <c r="AL104" s="186">
        <f t="shared" si="7"/>
        <v>0</v>
      </c>
      <c r="AM104" s="186">
        <f t="shared" si="8"/>
        <v>0</v>
      </c>
      <c r="AN104" s="186">
        <f t="shared" si="9"/>
        <v>0</v>
      </c>
      <c r="AO104" s="615"/>
    </row>
    <row r="105" spans="1:41" ht="20.100000000000001" customHeight="1">
      <c r="A105" s="183">
        <v>101</v>
      </c>
      <c r="B105" s="342"/>
      <c r="C105" s="342"/>
      <c r="D105" s="142"/>
      <c r="E105" s="142"/>
      <c r="F105" s="142"/>
      <c r="G105" s="142"/>
      <c r="H105" s="142"/>
      <c r="I105" s="142"/>
      <c r="J105" s="143"/>
      <c r="K105" s="142"/>
      <c r="L105" s="142"/>
      <c r="M105" s="144"/>
      <c r="N105" s="145"/>
      <c r="O105" s="142"/>
      <c r="P105" s="147"/>
      <c r="Q105" s="147"/>
      <c r="R105" s="147"/>
      <c r="S105" s="147"/>
      <c r="T105" s="147"/>
      <c r="U105" s="147"/>
      <c r="V105" s="147"/>
      <c r="W105" s="147"/>
      <c r="X105" s="147"/>
      <c r="Y105" s="147"/>
      <c r="Z105" s="147"/>
      <c r="AA105" s="147"/>
      <c r="AB105" s="147"/>
      <c r="AC105" s="148"/>
      <c r="AD105" s="142"/>
      <c r="AE105" s="203">
        <f t="shared" si="10"/>
        <v>0</v>
      </c>
      <c r="AF105" s="150">
        <f t="shared" si="11"/>
        <v>0</v>
      </c>
      <c r="AG105" s="331"/>
      <c r="AJ105" s="185"/>
      <c r="AK105" s="616"/>
      <c r="AL105" s="186">
        <f t="shared" si="7"/>
        <v>0</v>
      </c>
      <c r="AM105" s="186">
        <f t="shared" si="8"/>
        <v>0</v>
      </c>
      <c r="AN105" s="186">
        <f t="shared" si="9"/>
        <v>0</v>
      </c>
      <c r="AO105" s="615"/>
    </row>
    <row r="106" spans="1:41" ht="20.100000000000001" customHeight="1">
      <c r="A106" s="183">
        <v>102</v>
      </c>
      <c r="B106" s="342"/>
      <c r="C106" s="342"/>
      <c r="D106" s="142"/>
      <c r="E106" s="142"/>
      <c r="F106" s="142"/>
      <c r="G106" s="142"/>
      <c r="H106" s="142"/>
      <c r="I106" s="142"/>
      <c r="J106" s="143"/>
      <c r="K106" s="142"/>
      <c r="L106" s="142"/>
      <c r="M106" s="144"/>
      <c r="N106" s="145"/>
      <c r="O106" s="142"/>
      <c r="P106" s="147"/>
      <c r="Q106" s="147"/>
      <c r="R106" s="147"/>
      <c r="S106" s="147"/>
      <c r="T106" s="147"/>
      <c r="U106" s="147"/>
      <c r="V106" s="147"/>
      <c r="W106" s="147"/>
      <c r="X106" s="147"/>
      <c r="Y106" s="147"/>
      <c r="Z106" s="147"/>
      <c r="AA106" s="147"/>
      <c r="AB106" s="147"/>
      <c r="AC106" s="148"/>
      <c r="AD106" s="142"/>
      <c r="AE106" s="203">
        <f t="shared" si="10"/>
        <v>0</v>
      </c>
      <c r="AF106" s="150">
        <f t="shared" si="11"/>
        <v>0</v>
      </c>
      <c r="AG106" s="331"/>
      <c r="AJ106" s="185"/>
      <c r="AK106" s="616"/>
      <c r="AL106" s="186">
        <f t="shared" si="7"/>
        <v>0</v>
      </c>
      <c r="AM106" s="186">
        <f t="shared" si="8"/>
        <v>0</v>
      </c>
      <c r="AN106" s="186">
        <f t="shared" si="9"/>
        <v>0</v>
      </c>
      <c r="AO106" s="615"/>
    </row>
    <row r="107" spans="1:41" ht="20.100000000000001" customHeight="1">
      <c r="A107" s="183">
        <v>103</v>
      </c>
      <c r="B107" s="342"/>
      <c r="C107" s="342"/>
      <c r="D107" s="142"/>
      <c r="E107" s="142"/>
      <c r="F107" s="142"/>
      <c r="G107" s="142"/>
      <c r="H107" s="142"/>
      <c r="I107" s="142"/>
      <c r="J107" s="143"/>
      <c r="K107" s="142"/>
      <c r="L107" s="142"/>
      <c r="M107" s="144"/>
      <c r="N107" s="145"/>
      <c r="O107" s="142"/>
      <c r="P107" s="147"/>
      <c r="Q107" s="147"/>
      <c r="R107" s="147"/>
      <c r="S107" s="147"/>
      <c r="T107" s="147"/>
      <c r="U107" s="147"/>
      <c r="V107" s="147"/>
      <c r="W107" s="147"/>
      <c r="X107" s="147"/>
      <c r="Y107" s="147"/>
      <c r="Z107" s="147"/>
      <c r="AA107" s="147"/>
      <c r="AB107" s="147"/>
      <c r="AC107" s="148"/>
      <c r="AD107" s="142"/>
      <c r="AE107" s="203">
        <f t="shared" si="10"/>
        <v>0</v>
      </c>
      <c r="AF107" s="150">
        <f t="shared" si="11"/>
        <v>0</v>
      </c>
      <c r="AG107" s="331"/>
      <c r="AJ107" s="185"/>
      <c r="AK107" s="616"/>
      <c r="AL107" s="186">
        <f t="shared" si="7"/>
        <v>0</v>
      </c>
      <c r="AM107" s="186">
        <f t="shared" si="8"/>
        <v>0</v>
      </c>
      <c r="AN107" s="186">
        <f t="shared" si="9"/>
        <v>0</v>
      </c>
      <c r="AO107" s="615"/>
    </row>
    <row r="108" spans="1:41" ht="20.100000000000001" customHeight="1">
      <c r="A108" s="183">
        <v>104</v>
      </c>
      <c r="B108" s="342"/>
      <c r="C108" s="342"/>
      <c r="D108" s="142"/>
      <c r="E108" s="142"/>
      <c r="F108" s="142"/>
      <c r="G108" s="142"/>
      <c r="H108" s="142"/>
      <c r="I108" s="142"/>
      <c r="J108" s="143"/>
      <c r="K108" s="142"/>
      <c r="L108" s="142"/>
      <c r="M108" s="144"/>
      <c r="N108" s="145"/>
      <c r="O108" s="142"/>
      <c r="P108" s="147"/>
      <c r="Q108" s="147"/>
      <c r="R108" s="147"/>
      <c r="S108" s="147"/>
      <c r="T108" s="147"/>
      <c r="U108" s="147"/>
      <c r="V108" s="147"/>
      <c r="W108" s="147"/>
      <c r="X108" s="147"/>
      <c r="Y108" s="147"/>
      <c r="Z108" s="147"/>
      <c r="AA108" s="147"/>
      <c r="AB108" s="147"/>
      <c r="AC108" s="148"/>
      <c r="AD108" s="142"/>
      <c r="AE108" s="203">
        <f t="shared" si="10"/>
        <v>0</v>
      </c>
      <c r="AF108" s="150">
        <f t="shared" si="11"/>
        <v>0</v>
      </c>
      <c r="AG108" s="331"/>
      <c r="AJ108" s="185"/>
      <c r="AK108" s="616"/>
      <c r="AL108" s="186">
        <f t="shared" si="7"/>
        <v>0</v>
      </c>
      <c r="AM108" s="186">
        <f t="shared" si="8"/>
        <v>0</v>
      </c>
      <c r="AN108" s="186">
        <f t="shared" si="9"/>
        <v>0</v>
      </c>
      <c r="AO108" s="615"/>
    </row>
    <row r="109" spans="1:41" ht="20.100000000000001" customHeight="1">
      <c r="A109" s="183">
        <v>105</v>
      </c>
      <c r="B109" s="342"/>
      <c r="C109" s="342"/>
      <c r="D109" s="142"/>
      <c r="E109" s="142"/>
      <c r="F109" s="142"/>
      <c r="G109" s="142"/>
      <c r="H109" s="142"/>
      <c r="I109" s="142"/>
      <c r="J109" s="143"/>
      <c r="K109" s="142"/>
      <c r="L109" s="142"/>
      <c r="M109" s="144"/>
      <c r="N109" s="145"/>
      <c r="O109" s="142"/>
      <c r="P109" s="147"/>
      <c r="Q109" s="147"/>
      <c r="R109" s="147"/>
      <c r="S109" s="147"/>
      <c r="T109" s="147"/>
      <c r="U109" s="147"/>
      <c r="V109" s="147"/>
      <c r="W109" s="147"/>
      <c r="X109" s="147"/>
      <c r="Y109" s="147"/>
      <c r="Z109" s="147"/>
      <c r="AA109" s="147"/>
      <c r="AB109" s="147"/>
      <c r="AC109" s="148"/>
      <c r="AD109" s="142"/>
      <c r="AE109" s="203">
        <f t="shared" si="10"/>
        <v>0</v>
      </c>
      <c r="AF109" s="150">
        <f t="shared" si="11"/>
        <v>0</v>
      </c>
      <c r="AG109" s="331"/>
      <c r="AJ109" s="185"/>
      <c r="AK109" s="616"/>
      <c r="AL109" s="186">
        <f t="shared" si="7"/>
        <v>0</v>
      </c>
      <c r="AM109" s="186">
        <f t="shared" si="8"/>
        <v>0</v>
      </c>
      <c r="AN109" s="186">
        <f t="shared" si="9"/>
        <v>0</v>
      </c>
      <c r="AO109" s="615"/>
    </row>
    <row r="110" spans="1:41" ht="20.100000000000001" customHeight="1">
      <c r="A110" s="183">
        <v>106</v>
      </c>
      <c r="B110" s="342"/>
      <c r="C110" s="342"/>
      <c r="D110" s="142"/>
      <c r="E110" s="142"/>
      <c r="F110" s="142"/>
      <c r="G110" s="142"/>
      <c r="H110" s="142"/>
      <c r="I110" s="142"/>
      <c r="J110" s="143"/>
      <c r="K110" s="142"/>
      <c r="L110" s="142"/>
      <c r="M110" s="144"/>
      <c r="N110" s="145"/>
      <c r="O110" s="142"/>
      <c r="P110" s="147"/>
      <c r="Q110" s="147"/>
      <c r="R110" s="147"/>
      <c r="S110" s="147"/>
      <c r="T110" s="147"/>
      <c r="U110" s="147"/>
      <c r="V110" s="147"/>
      <c r="W110" s="147"/>
      <c r="X110" s="147"/>
      <c r="Y110" s="147"/>
      <c r="Z110" s="147"/>
      <c r="AA110" s="147"/>
      <c r="AB110" s="147"/>
      <c r="AC110" s="148"/>
      <c r="AD110" s="142"/>
      <c r="AE110" s="203">
        <f t="shared" si="10"/>
        <v>0</v>
      </c>
      <c r="AF110" s="150">
        <f t="shared" si="11"/>
        <v>0</v>
      </c>
      <c r="AG110" s="331"/>
      <c r="AJ110" s="185"/>
      <c r="AK110" s="616"/>
      <c r="AL110" s="186">
        <f t="shared" si="7"/>
        <v>0</v>
      </c>
      <c r="AM110" s="186">
        <f t="shared" si="8"/>
        <v>0</v>
      </c>
      <c r="AN110" s="186">
        <f t="shared" si="9"/>
        <v>0</v>
      </c>
      <c r="AO110" s="615"/>
    </row>
    <row r="111" spans="1:41" ht="20.100000000000001" customHeight="1">
      <c r="A111" s="183">
        <v>107</v>
      </c>
      <c r="B111" s="342"/>
      <c r="C111" s="342"/>
      <c r="D111" s="142"/>
      <c r="E111" s="142"/>
      <c r="F111" s="142"/>
      <c r="G111" s="142"/>
      <c r="H111" s="142"/>
      <c r="I111" s="142"/>
      <c r="J111" s="143"/>
      <c r="K111" s="142"/>
      <c r="L111" s="142"/>
      <c r="M111" s="144"/>
      <c r="N111" s="145"/>
      <c r="O111" s="142"/>
      <c r="P111" s="147"/>
      <c r="Q111" s="147"/>
      <c r="R111" s="147"/>
      <c r="S111" s="147"/>
      <c r="T111" s="147"/>
      <c r="U111" s="147"/>
      <c r="V111" s="147"/>
      <c r="W111" s="147"/>
      <c r="X111" s="147"/>
      <c r="Y111" s="147"/>
      <c r="Z111" s="147"/>
      <c r="AA111" s="147"/>
      <c r="AB111" s="147"/>
      <c r="AC111" s="148"/>
      <c r="AD111" s="142"/>
      <c r="AE111" s="203">
        <f t="shared" si="10"/>
        <v>0</v>
      </c>
      <c r="AF111" s="150">
        <f t="shared" si="11"/>
        <v>0</v>
      </c>
      <c r="AG111" s="331"/>
      <c r="AJ111" s="185"/>
      <c r="AK111" s="616"/>
      <c r="AL111" s="186">
        <f t="shared" si="7"/>
        <v>0</v>
      </c>
      <c r="AM111" s="186">
        <f t="shared" si="8"/>
        <v>0</v>
      </c>
      <c r="AN111" s="186">
        <f t="shared" si="9"/>
        <v>0</v>
      </c>
      <c r="AO111" s="615"/>
    </row>
    <row r="112" spans="1:41" ht="20.100000000000001" customHeight="1">
      <c r="A112" s="183">
        <v>108</v>
      </c>
      <c r="B112" s="342"/>
      <c r="C112" s="342"/>
      <c r="D112" s="142"/>
      <c r="E112" s="142"/>
      <c r="F112" s="142"/>
      <c r="G112" s="142"/>
      <c r="H112" s="142"/>
      <c r="I112" s="142"/>
      <c r="J112" s="143"/>
      <c r="K112" s="142"/>
      <c r="L112" s="142"/>
      <c r="M112" s="144"/>
      <c r="N112" s="145"/>
      <c r="O112" s="142"/>
      <c r="P112" s="147"/>
      <c r="Q112" s="147"/>
      <c r="R112" s="147"/>
      <c r="S112" s="147"/>
      <c r="T112" s="147"/>
      <c r="U112" s="147"/>
      <c r="V112" s="147"/>
      <c r="W112" s="147"/>
      <c r="X112" s="147"/>
      <c r="Y112" s="147"/>
      <c r="Z112" s="147"/>
      <c r="AA112" s="147"/>
      <c r="AB112" s="147"/>
      <c r="AC112" s="148"/>
      <c r="AD112" s="142"/>
      <c r="AE112" s="203">
        <f t="shared" si="10"/>
        <v>0</v>
      </c>
      <c r="AF112" s="150">
        <f t="shared" si="11"/>
        <v>0</v>
      </c>
      <c r="AG112" s="331"/>
      <c r="AJ112" s="185"/>
      <c r="AK112" s="616"/>
      <c r="AL112" s="186">
        <f t="shared" si="7"/>
        <v>0</v>
      </c>
      <c r="AM112" s="186">
        <f t="shared" si="8"/>
        <v>0</v>
      </c>
      <c r="AN112" s="186">
        <f t="shared" si="9"/>
        <v>0</v>
      </c>
      <c r="AO112" s="615"/>
    </row>
    <row r="113" spans="1:41" ht="20.100000000000001" customHeight="1">
      <c r="A113" s="183">
        <v>109</v>
      </c>
      <c r="B113" s="342"/>
      <c r="C113" s="342"/>
      <c r="D113" s="142"/>
      <c r="E113" s="142"/>
      <c r="F113" s="142"/>
      <c r="G113" s="142"/>
      <c r="H113" s="142"/>
      <c r="I113" s="142"/>
      <c r="J113" s="143"/>
      <c r="K113" s="142"/>
      <c r="L113" s="142"/>
      <c r="M113" s="144"/>
      <c r="N113" s="145"/>
      <c r="O113" s="142"/>
      <c r="P113" s="147"/>
      <c r="Q113" s="147"/>
      <c r="R113" s="147"/>
      <c r="S113" s="147"/>
      <c r="T113" s="147"/>
      <c r="U113" s="147"/>
      <c r="V113" s="147"/>
      <c r="W113" s="147"/>
      <c r="X113" s="147"/>
      <c r="Y113" s="147"/>
      <c r="Z113" s="147"/>
      <c r="AA113" s="147"/>
      <c r="AB113" s="147"/>
      <c r="AC113" s="148"/>
      <c r="AD113" s="142"/>
      <c r="AE113" s="203">
        <f t="shared" si="10"/>
        <v>0</v>
      </c>
      <c r="AF113" s="150">
        <f t="shared" si="11"/>
        <v>0</v>
      </c>
      <c r="AG113" s="331"/>
      <c r="AJ113" s="185"/>
      <c r="AK113" s="616"/>
      <c r="AL113" s="186">
        <f t="shared" si="7"/>
        <v>0</v>
      </c>
      <c r="AM113" s="186">
        <f t="shared" si="8"/>
        <v>0</v>
      </c>
      <c r="AN113" s="186">
        <f t="shared" si="9"/>
        <v>0</v>
      </c>
      <c r="AO113" s="615"/>
    </row>
    <row r="114" spans="1:41" ht="20.100000000000001" customHeight="1">
      <c r="A114" s="183">
        <v>110</v>
      </c>
      <c r="B114" s="342"/>
      <c r="C114" s="342"/>
      <c r="D114" s="142"/>
      <c r="E114" s="142"/>
      <c r="F114" s="142"/>
      <c r="G114" s="142"/>
      <c r="H114" s="142"/>
      <c r="I114" s="142"/>
      <c r="J114" s="143"/>
      <c r="K114" s="142"/>
      <c r="L114" s="142"/>
      <c r="M114" s="144"/>
      <c r="N114" s="145"/>
      <c r="O114" s="142"/>
      <c r="P114" s="147"/>
      <c r="Q114" s="147"/>
      <c r="R114" s="147"/>
      <c r="S114" s="147"/>
      <c r="T114" s="147"/>
      <c r="U114" s="147"/>
      <c r="V114" s="147"/>
      <c r="W114" s="147"/>
      <c r="X114" s="147"/>
      <c r="Y114" s="147"/>
      <c r="Z114" s="147"/>
      <c r="AA114" s="147"/>
      <c r="AB114" s="147"/>
      <c r="AC114" s="148"/>
      <c r="AD114" s="142"/>
      <c r="AE114" s="203">
        <f t="shared" si="10"/>
        <v>0</v>
      </c>
      <c r="AF114" s="150">
        <f t="shared" si="11"/>
        <v>0</v>
      </c>
      <c r="AG114" s="331"/>
      <c r="AJ114" s="185"/>
      <c r="AK114" s="616"/>
      <c r="AL114" s="186">
        <f t="shared" si="7"/>
        <v>0</v>
      </c>
      <c r="AM114" s="186">
        <f t="shared" si="8"/>
        <v>0</v>
      </c>
      <c r="AN114" s="186">
        <f t="shared" si="9"/>
        <v>0</v>
      </c>
      <c r="AO114" s="615"/>
    </row>
    <row r="115" spans="1:41" ht="20.100000000000001" customHeight="1">
      <c r="A115" s="183">
        <v>111</v>
      </c>
      <c r="B115" s="342"/>
      <c r="C115" s="342"/>
      <c r="D115" s="142"/>
      <c r="E115" s="142"/>
      <c r="F115" s="142"/>
      <c r="G115" s="142"/>
      <c r="H115" s="142"/>
      <c r="I115" s="142"/>
      <c r="J115" s="143"/>
      <c r="K115" s="142"/>
      <c r="L115" s="142"/>
      <c r="M115" s="144"/>
      <c r="N115" s="145"/>
      <c r="O115" s="142"/>
      <c r="P115" s="147"/>
      <c r="Q115" s="147"/>
      <c r="R115" s="147"/>
      <c r="S115" s="147"/>
      <c r="T115" s="147"/>
      <c r="U115" s="147"/>
      <c r="V115" s="147"/>
      <c r="W115" s="147"/>
      <c r="X115" s="147"/>
      <c r="Y115" s="147"/>
      <c r="Z115" s="147"/>
      <c r="AA115" s="147"/>
      <c r="AB115" s="147"/>
      <c r="AC115" s="148"/>
      <c r="AD115" s="142"/>
      <c r="AE115" s="203">
        <f t="shared" si="10"/>
        <v>0</v>
      </c>
      <c r="AF115" s="150">
        <f t="shared" si="11"/>
        <v>0</v>
      </c>
      <c r="AG115" s="331"/>
      <c r="AJ115" s="185"/>
      <c r="AK115" s="616"/>
      <c r="AL115" s="186">
        <f t="shared" si="7"/>
        <v>0</v>
      </c>
      <c r="AM115" s="186">
        <f t="shared" si="8"/>
        <v>0</v>
      </c>
      <c r="AN115" s="186">
        <f t="shared" si="9"/>
        <v>0</v>
      </c>
      <c r="AO115" s="615"/>
    </row>
    <row r="116" spans="1:41" ht="20.100000000000001" customHeight="1">
      <c r="A116" s="183">
        <v>112</v>
      </c>
      <c r="B116" s="342"/>
      <c r="C116" s="342"/>
      <c r="D116" s="142"/>
      <c r="E116" s="142"/>
      <c r="F116" s="142"/>
      <c r="G116" s="142"/>
      <c r="H116" s="142"/>
      <c r="I116" s="142"/>
      <c r="J116" s="143"/>
      <c r="K116" s="142"/>
      <c r="L116" s="142"/>
      <c r="M116" s="144"/>
      <c r="N116" s="145"/>
      <c r="O116" s="142"/>
      <c r="P116" s="147"/>
      <c r="Q116" s="147"/>
      <c r="R116" s="147"/>
      <c r="S116" s="147"/>
      <c r="T116" s="147"/>
      <c r="U116" s="147"/>
      <c r="V116" s="147"/>
      <c r="W116" s="147"/>
      <c r="X116" s="147"/>
      <c r="Y116" s="147"/>
      <c r="Z116" s="147"/>
      <c r="AA116" s="147"/>
      <c r="AB116" s="147"/>
      <c r="AC116" s="148"/>
      <c r="AD116" s="142"/>
      <c r="AE116" s="203">
        <f t="shared" si="10"/>
        <v>0</v>
      </c>
      <c r="AF116" s="150">
        <f t="shared" si="11"/>
        <v>0</v>
      </c>
      <c r="AG116" s="331"/>
      <c r="AJ116" s="185"/>
      <c r="AK116" s="616"/>
      <c r="AL116" s="186">
        <f t="shared" si="7"/>
        <v>0</v>
      </c>
      <c r="AM116" s="186">
        <f t="shared" si="8"/>
        <v>0</v>
      </c>
      <c r="AN116" s="186">
        <f t="shared" si="9"/>
        <v>0</v>
      </c>
      <c r="AO116" s="615"/>
    </row>
    <row r="117" spans="1:41" ht="20.100000000000001" customHeight="1">
      <c r="A117" s="183">
        <v>113</v>
      </c>
      <c r="B117" s="342"/>
      <c r="C117" s="342"/>
      <c r="D117" s="142"/>
      <c r="E117" s="142"/>
      <c r="F117" s="142"/>
      <c r="G117" s="142"/>
      <c r="H117" s="142"/>
      <c r="I117" s="142"/>
      <c r="J117" s="143"/>
      <c r="K117" s="142"/>
      <c r="L117" s="142"/>
      <c r="M117" s="144"/>
      <c r="N117" s="145"/>
      <c r="O117" s="142"/>
      <c r="P117" s="147"/>
      <c r="Q117" s="147"/>
      <c r="R117" s="147"/>
      <c r="S117" s="147"/>
      <c r="T117" s="147"/>
      <c r="U117" s="147"/>
      <c r="V117" s="147"/>
      <c r="W117" s="147"/>
      <c r="X117" s="147"/>
      <c r="Y117" s="147"/>
      <c r="Z117" s="147"/>
      <c r="AA117" s="147"/>
      <c r="AB117" s="147"/>
      <c r="AC117" s="148"/>
      <c r="AD117" s="142"/>
      <c r="AE117" s="203">
        <f t="shared" si="10"/>
        <v>0</v>
      </c>
      <c r="AF117" s="150">
        <f t="shared" si="11"/>
        <v>0</v>
      </c>
      <c r="AG117" s="331"/>
      <c r="AJ117" s="185"/>
      <c r="AK117" s="616"/>
      <c r="AL117" s="186">
        <f t="shared" si="7"/>
        <v>0</v>
      </c>
      <c r="AM117" s="186">
        <f t="shared" si="8"/>
        <v>0</v>
      </c>
      <c r="AN117" s="186">
        <f t="shared" si="9"/>
        <v>0</v>
      </c>
      <c r="AO117" s="615"/>
    </row>
    <row r="118" spans="1:41" ht="20.100000000000001" customHeight="1">
      <c r="A118" s="183">
        <v>114</v>
      </c>
      <c r="B118" s="342"/>
      <c r="C118" s="342"/>
      <c r="D118" s="142"/>
      <c r="E118" s="142"/>
      <c r="F118" s="142"/>
      <c r="G118" s="142"/>
      <c r="H118" s="142"/>
      <c r="I118" s="142"/>
      <c r="J118" s="143"/>
      <c r="K118" s="142"/>
      <c r="L118" s="142"/>
      <c r="M118" s="144"/>
      <c r="N118" s="145"/>
      <c r="O118" s="142"/>
      <c r="P118" s="147"/>
      <c r="Q118" s="147"/>
      <c r="R118" s="147"/>
      <c r="S118" s="147"/>
      <c r="T118" s="147"/>
      <c r="U118" s="147"/>
      <c r="V118" s="147"/>
      <c r="W118" s="147"/>
      <c r="X118" s="147"/>
      <c r="Y118" s="147"/>
      <c r="Z118" s="147"/>
      <c r="AA118" s="147"/>
      <c r="AB118" s="147"/>
      <c r="AC118" s="148"/>
      <c r="AD118" s="142"/>
      <c r="AE118" s="203">
        <f t="shared" si="10"/>
        <v>0</v>
      </c>
      <c r="AF118" s="150">
        <f t="shared" si="11"/>
        <v>0</v>
      </c>
      <c r="AG118" s="331"/>
      <c r="AJ118" s="185"/>
      <c r="AK118" s="616"/>
      <c r="AL118" s="186">
        <f t="shared" si="7"/>
        <v>0</v>
      </c>
      <c r="AM118" s="186">
        <f t="shared" si="8"/>
        <v>0</v>
      </c>
      <c r="AN118" s="186">
        <f t="shared" si="9"/>
        <v>0</v>
      </c>
      <c r="AO118" s="615"/>
    </row>
    <row r="119" spans="1:41" ht="20.100000000000001" customHeight="1">
      <c r="A119" s="183">
        <v>115</v>
      </c>
      <c r="B119" s="342"/>
      <c r="C119" s="342"/>
      <c r="D119" s="142"/>
      <c r="E119" s="142"/>
      <c r="F119" s="142"/>
      <c r="G119" s="142"/>
      <c r="H119" s="142"/>
      <c r="I119" s="142"/>
      <c r="J119" s="143"/>
      <c r="K119" s="142"/>
      <c r="L119" s="142"/>
      <c r="M119" s="144"/>
      <c r="N119" s="145"/>
      <c r="O119" s="142"/>
      <c r="P119" s="147"/>
      <c r="Q119" s="147"/>
      <c r="R119" s="147"/>
      <c r="S119" s="147"/>
      <c r="T119" s="147"/>
      <c r="U119" s="147"/>
      <c r="V119" s="147"/>
      <c r="W119" s="147"/>
      <c r="X119" s="147"/>
      <c r="Y119" s="147"/>
      <c r="Z119" s="147"/>
      <c r="AA119" s="147"/>
      <c r="AB119" s="147"/>
      <c r="AC119" s="148"/>
      <c r="AD119" s="142"/>
      <c r="AE119" s="203">
        <f t="shared" si="10"/>
        <v>0</v>
      </c>
      <c r="AF119" s="150">
        <f t="shared" si="11"/>
        <v>0</v>
      </c>
      <c r="AG119" s="331"/>
      <c r="AJ119" s="185"/>
      <c r="AK119" s="616"/>
      <c r="AL119" s="186">
        <f t="shared" si="7"/>
        <v>0</v>
      </c>
      <c r="AM119" s="186">
        <f t="shared" si="8"/>
        <v>0</v>
      </c>
      <c r="AN119" s="186">
        <f t="shared" si="9"/>
        <v>0</v>
      </c>
      <c r="AO119" s="615"/>
    </row>
    <row r="120" spans="1:41" ht="20.100000000000001" customHeight="1">
      <c r="A120" s="183">
        <v>116</v>
      </c>
      <c r="B120" s="342"/>
      <c r="C120" s="342"/>
      <c r="D120" s="142"/>
      <c r="E120" s="142"/>
      <c r="F120" s="142"/>
      <c r="G120" s="142"/>
      <c r="H120" s="142"/>
      <c r="I120" s="142"/>
      <c r="J120" s="143"/>
      <c r="K120" s="142"/>
      <c r="L120" s="142"/>
      <c r="M120" s="144"/>
      <c r="N120" s="145"/>
      <c r="O120" s="142"/>
      <c r="P120" s="147"/>
      <c r="Q120" s="147"/>
      <c r="R120" s="147"/>
      <c r="S120" s="147"/>
      <c r="T120" s="147"/>
      <c r="U120" s="147"/>
      <c r="V120" s="147"/>
      <c r="W120" s="147"/>
      <c r="X120" s="147"/>
      <c r="Y120" s="147"/>
      <c r="Z120" s="147"/>
      <c r="AA120" s="147"/>
      <c r="AB120" s="147"/>
      <c r="AC120" s="148"/>
      <c r="AD120" s="142"/>
      <c r="AE120" s="203">
        <f t="shared" si="10"/>
        <v>0</v>
      </c>
      <c r="AF120" s="150">
        <f t="shared" si="11"/>
        <v>0</v>
      </c>
      <c r="AG120" s="331"/>
      <c r="AJ120" s="185"/>
      <c r="AK120" s="616"/>
      <c r="AL120" s="186">
        <f t="shared" si="7"/>
        <v>0</v>
      </c>
      <c r="AM120" s="186">
        <f t="shared" si="8"/>
        <v>0</v>
      </c>
      <c r="AN120" s="186">
        <f t="shared" si="9"/>
        <v>0</v>
      </c>
      <c r="AO120" s="615"/>
    </row>
    <row r="121" spans="1:41" ht="20.100000000000001" customHeight="1">
      <c r="A121" s="183">
        <v>117</v>
      </c>
      <c r="B121" s="342"/>
      <c r="C121" s="342"/>
      <c r="D121" s="142"/>
      <c r="E121" s="142"/>
      <c r="F121" s="142"/>
      <c r="G121" s="142"/>
      <c r="H121" s="142"/>
      <c r="I121" s="142"/>
      <c r="J121" s="143"/>
      <c r="K121" s="142"/>
      <c r="L121" s="142"/>
      <c r="M121" s="144"/>
      <c r="N121" s="145"/>
      <c r="O121" s="142"/>
      <c r="P121" s="147"/>
      <c r="Q121" s="147"/>
      <c r="R121" s="147"/>
      <c r="S121" s="147"/>
      <c r="T121" s="147"/>
      <c r="U121" s="147"/>
      <c r="V121" s="147"/>
      <c r="W121" s="147"/>
      <c r="X121" s="147"/>
      <c r="Y121" s="147"/>
      <c r="Z121" s="147"/>
      <c r="AA121" s="147"/>
      <c r="AB121" s="147"/>
      <c r="AC121" s="148"/>
      <c r="AD121" s="142"/>
      <c r="AE121" s="203">
        <f t="shared" si="10"/>
        <v>0</v>
      </c>
      <c r="AF121" s="150">
        <f t="shared" si="11"/>
        <v>0</v>
      </c>
      <c r="AG121" s="331"/>
      <c r="AJ121" s="185"/>
      <c r="AK121" s="616"/>
      <c r="AL121" s="186">
        <f t="shared" si="7"/>
        <v>0</v>
      </c>
      <c r="AM121" s="186">
        <f t="shared" si="8"/>
        <v>0</v>
      </c>
      <c r="AN121" s="186">
        <f t="shared" si="9"/>
        <v>0</v>
      </c>
      <c r="AO121" s="615"/>
    </row>
    <row r="122" spans="1:41" ht="20.100000000000001" customHeight="1">
      <c r="A122" s="183">
        <v>118</v>
      </c>
      <c r="B122" s="342"/>
      <c r="C122" s="342"/>
      <c r="D122" s="142"/>
      <c r="E122" s="142"/>
      <c r="F122" s="142"/>
      <c r="G122" s="142"/>
      <c r="H122" s="142"/>
      <c r="I122" s="142"/>
      <c r="J122" s="143"/>
      <c r="K122" s="142"/>
      <c r="L122" s="142"/>
      <c r="M122" s="144"/>
      <c r="N122" s="145"/>
      <c r="O122" s="142"/>
      <c r="P122" s="147"/>
      <c r="Q122" s="147"/>
      <c r="R122" s="147"/>
      <c r="S122" s="147"/>
      <c r="T122" s="147"/>
      <c r="U122" s="147"/>
      <c r="V122" s="147"/>
      <c r="W122" s="147"/>
      <c r="X122" s="147"/>
      <c r="Y122" s="147"/>
      <c r="Z122" s="147"/>
      <c r="AA122" s="147"/>
      <c r="AB122" s="147"/>
      <c r="AC122" s="148"/>
      <c r="AD122" s="142"/>
      <c r="AE122" s="203">
        <f t="shared" si="10"/>
        <v>0</v>
      </c>
      <c r="AF122" s="150">
        <f t="shared" si="11"/>
        <v>0</v>
      </c>
      <c r="AG122" s="331"/>
      <c r="AJ122" s="185"/>
      <c r="AK122" s="616"/>
      <c r="AL122" s="186">
        <f t="shared" si="7"/>
        <v>0</v>
      </c>
      <c r="AM122" s="186">
        <f t="shared" si="8"/>
        <v>0</v>
      </c>
      <c r="AN122" s="186">
        <f t="shared" si="9"/>
        <v>0</v>
      </c>
      <c r="AO122" s="615"/>
    </row>
    <row r="123" spans="1:41" ht="20.100000000000001" customHeight="1">
      <c r="A123" s="183">
        <v>119</v>
      </c>
      <c r="B123" s="342"/>
      <c r="C123" s="342"/>
      <c r="D123" s="142"/>
      <c r="E123" s="142"/>
      <c r="F123" s="142"/>
      <c r="G123" s="142"/>
      <c r="H123" s="142"/>
      <c r="I123" s="142"/>
      <c r="J123" s="143"/>
      <c r="K123" s="142"/>
      <c r="L123" s="142"/>
      <c r="M123" s="144"/>
      <c r="N123" s="145"/>
      <c r="O123" s="142"/>
      <c r="P123" s="147"/>
      <c r="Q123" s="147"/>
      <c r="R123" s="147"/>
      <c r="S123" s="147"/>
      <c r="T123" s="147"/>
      <c r="U123" s="147"/>
      <c r="V123" s="147"/>
      <c r="W123" s="147"/>
      <c r="X123" s="147"/>
      <c r="Y123" s="147"/>
      <c r="Z123" s="147"/>
      <c r="AA123" s="147"/>
      <c r="AB123" s="147"/>
      <c r="AC123" s="148"/>
      <c r="AD123" s="142"/>
      <c r="AE123" s="203">
        <f t="shared" si="10"/>
        <v>0</v>
      </c>
      <c r="AF123" s="150">
        <f t="shared" si="11"/>
        <v>0</v>
      </c>
      <c r="AG123" s="331"/>
      <c r="AJ123" s="185"/>
      <c r="AK123" s="616"/>
      <c r="AL123" s="186">
        <f t="shared" si="7"/>
        <v>0</v>
      </c>
      <c r="AM123" s="186">
        <f t="shared" si="8"/>
        <v>0</v>
      </c>
      <c r="AN123" s="186">
        <f t="shared" si="9"/>
        <v>0</v>
      </c>
      <c r="AO123" s="615"/>
    </row>
    <row r="124" spans="1:41" ht="20.100000000000001" customHeight="1">
      <c r="A124" s="183">
        <v>120</v>
      </c>
      <c r="B124" s="342"/>
      <c r="C124" s="342"/>
      <c r="D124" s="142"/>
      <c r="E124" s="142"/>
      <c r="F124" s="142"/>
      <c r="G124" s="142"/>
      <c r="H124" s="142"/>
      <c r="I124" s="142"/>
      <c r="J124" s="143"/>
      <c r="K124" s="142"/>
      <c r="L124" s="142"/>
      <c r="M124" s="144"/>
      <c r="N124" s="145"/>
      <c r="O124" s="142"/>
      <c r="P124" s="147"/>
      <c r="Q124" s="147"/>
      <c r="R124" s="147"/>
      <c r="S124" s="147"/>
      <c r="T124" s="147"/>
      <c r="U124" s="147"/>
      <c r="V124" s="147"/>
      <c r="W124" s="147"/>
      <c r="X124" s="147"/>
      <c r="Y124" s="147"/>
      <c r="Z124" s="147"/>
      <c r="AA124" s="147"/>
      <c r="AB124" s="147"/>
      <c r="AC124" s="148"/>
      <c r="AD124" s="142"/>
      <c r="AE124" s="203">
        <f t="shared" si="10"/>
        <v>0</v>
      </c>
      <c r="AF124" s="150">
        <f t="shared" si="11"/>
        <v>0</v>
      </c>
      <c r="AG124" s="331"/>
      <c r="AJ124" s="185"/>
      <c r="AK124" s="616"/>
      <c r="AL124" s="186">
        <f t="shared" si="7"/>
        <v>0</v>
      </c>
      <c r="AM124" s="186">
        <f t="shared" si="8"/>
        <v>0</v>
      </c>
      <c r="AN124" s="186">
        <f t="shared" si="9"/>
        <v>0</v>
      </c>
      <c r="AO124" s="615"/>
    </row>
    <row r="125" spans="1:41" ht="20.100000000000001" customHeight="1">
      <c r="A125" s="183">
        <v>121</v>
      </c>
      <c r="B125" s="342"/>
      <c r="C125" s="342"/>
      <c r="D125" s="142"/>
      <c r="E125" s="142"/>
      <c r="F125" s="142"/>
      <c r="G125" s="142"/>
      <c r="H125" s="142"/>
      <c r="I125" s="142"/>
      <c r="J125" s="143"/>
      <c r="K125" s="142"/>
      <c r="L125" s="142"/>
      <c r="M125" s="144"/>
      <c r="N125" s="145"/>
      <c r="O125" s="142"/>
      <c r="P125" s="147"/>
      <c r="Q125" s="147"/>
      <c r="R125" s="147"/>
      <c r="S125" s="147"/>
      <c r="T125" s="147"/>
      <c r="U125" s="147"/>
      <c r="V125" s="147"/>
      <c r="W125" s="147"/>
      <c r="X125" s="147"/>
      <c r="Y125" s="147"/>
      <c r="Z125" s="147"/>
      <c r="AA125" s="147"/>
      <c r="AB125" s="147"/>
      <c r="AC125" s="148"/>
      <c r="AD125" s="142"/>
      <c r="AE125" s="203">
        <f t="shared" si="10"/>
        <v>0</v>
      </c>
      <c r="AF125" s="150">
        <f t="shared" si="11"/>
        <v>0</v>
      </c>
      <c r="AG125" s="331"/>
      <c r="AJ125" s="185"/>
      <c r="AK125" s="616"/>
      <c r="AL125" s="186">
        <f t="shared" si="7"/>
        <v>0</v>
      </c>
      <c r="AM125" s="186">
        <f t="shared" si="8"/>
        <v>0</v>
      </c>
      <c r="AN125" s="186">
        <f t="shared" si="9"/>
        <v>0</v>
      </c>
      <c r="AO125" s="615"/>
    </row>
    <row r="126" spans="1:41" ht="20.100000000000001" customHeight="1">
      <c r="A126" s="183">
        <v>122</v>
      </c>
      <c r="B126" s="342"/>
      <c r="C126" s="342"/>
      <c r="D126" s="142"/>
      <c r="E126" s="142"/>
      <c r="F126" s="142"/>
      <c r="G126" s="142"/>
      <c r="H126" s="142"/>
      <c r="I126" s="142"/>
      <c r="J126" s="143"/>
      <c r="K126" s="142"/>
      <c r="L126" s="142"/>
      <c r="M126" s="144"/>
      <c r="N126" s="145"/>
      <c r="O126" s="142"/>
      <c r="P126" s="147"/>
      <c r="Q126" s="147"/>
      <c r="R126" s="147"/>
      <c r="S126" s="147"/>
      <c r="T126" s="147"/>
      <c r="U126" s="147"/>
      <c r="V126" s="147"/>
      <c r="W126" s="147"/>
      <c r="X126" s="147"/>
      <c r="Y126" s="147"/>
      <c r="Z126" s="147"/>
      <c r="AA126" s="147"/>
      <c r="AB126" s="147"/>
      <c r="AC126" s="148"/>
      <c r="AD126" s="142"/>
      <c r="AE126" s="203">
        <f t="shared" si="10"/>
        <v>0</v>
      </c>
      <c r="AF126" s="150">
        <f t="shared" si="11"/>
        <v>0</v>
      </c>
      <c r="AG126" s="331"/>
      <c r="AJ126" s="185"/>
      <c r="AK126" s="616"/>
      <c r="AL126" s="186">
        <f t="shared" si="7"/>
        <v>0</v>
      </c>
      <c r="AM126" s="186">
        <f t="shared" si="8"/>
        <v>0</v>
      </c>
      <c r="AN126" s="186">
        <f t="shared" si="9"/>
        <v>0</v>
      </c>
      <c r="AO126" s="615"/>
    </row>
    <row r="127" spans="1:41" ht="20.100000000000001" customHeight="1">
      <c r="A127" s="183">
        <v>123</v>
      </c>
      <c r="B127" s="342"/>
      <c r="C127" s="342"/>
      <c r="D127" s="142"/>
      <c r="E127" s="142"/>
      <c r="F127" s="142"/>
      <c r="G127" s="142"/>
      <c r="H127" s="142"/>
      <c r="I127" s="142"/>
      <c r="J127" s="143"/>
      <c r="K127" s="142"/>
      <c r="L127" s="142"/>
      <c r="M127" s="144"/>
      <c r="N127" s="145"/>
      <c r="O127" s="142"/>
      <c r="P127" s="147"/>
      <c r="Q127" s="147"/>
      <c r="R127" s="147"/>
      <c r="S127" s="147"/>
      <c r="T127" s="147"/>
      <c r="U127" s="147"/>
      <c r="V127" s="147"/>
      <c r="W127" s="147"/>
      <c r="X127" s="147"/>
      <c r="Y127" s="147"/>
      <c r="Z127" s="147"/>
      <c r="AA127" s="147"/>
      <c r="AB127" s="147"/>
      <c r="AC127" s="148"/>
      <c r="AD127" s="142"/>
      <c r="AE127" s="203">
        <f t="shared" si="10"/>
        <v>0</v>
      </c>
      <c r="AF127" s="150">
        <f t="shared" si="11"/>
        <v>0</v>
      </c>
      <c r="AG127" s="331"/>
      <c r="AJ127" s="185"/>
      <c r="AK127" s="616"/>
      <c r="AL127" s="186">
        <f t="shared" si="7"/>
        <v>0</v>
      </c>
      <c r="AM127" s="186">
        <f t="shared" si="8"/>
        <v>0</v>
      </c>
      <c r="AN127" s="186">
        <f t="shared" si="9"/>
        <v>0</v>
      </c>
      <c r="AO127" s="615"/>
    </row>
    <row r="128" spans="1:41" ht="20.100000000000001" customHeight="1">
      <c r="A128" s="183">
        <v>124</v>
      </c>
      <c r="B128" s="342"/>
      <c r="C128" s="342"/>
      <c r="D128" s="142"/>
      <c r="E128" s="142"/>
      <c r="F128" s="142"/>
      <c r="G128" s="142"/>
      <c r="H128" s="142"/>
      <c r="I128" s="142"/>
      <c r="J128" s="143"/>
      <c r="K128" s="142"/>
      <c r="L128" s="142"/>
      <c r="M128" s="144"/>
      <c r="N128" s="145"/>
      <c r="O128" s="142"/>
      <c r="P128" s="147"/>
      <c r="Q128" s="147"/>
      <c r="R128" s="147"/>
      <c r="S128" s="147"/>
      <c r="T128" s="147"/>
      <c r="U128" s="147"/>
      <c r="V128" s="147"/>
      <c r="W128" s="147"/>
      <c r="X128" s="147"/>
      <c r="Y128" s="147"/>
      <c r="Z128" s="147"/>
      <c r="AA128" s="147"/>
      <c r="AB128" s="147"/>
      <c r="AC128" s="148"/>
      <c r="AD128" s="142"/>
      <c r="AE128" s="203">
        <f t="shared" si="10"/>
        <v>0</v>
      </c>
      <c r="AF128" s="150">
        <f t="shared" si="11"/>
        <v>0</v>
      </c>
      <c r="AG128" s="331"/>
      <c r="AJ128" s="185"/>
      <c r="AK128" s="616"/>
      <c r="AL128" s="186">
        <f t="shared" si="7"/>
        <v>0</v>
      </c>
      <c r="AM128" s="186">
        <f t="shared" si="8"/>
        <v>0</v>
      </c>
      <c r="AN128" s="186">
        <f t="shared" si="9"/>
        <v>0</v>
      </c>
      <c r="AO128" s="615"/>
    </row>
    <row r="129" spans="1:41" ht="20.100000000000001" customHeight="1">
      <c r="A129" s="183">
        <v>125</v>
      </c>
      <c r="B129" s="342"/>
      <c r="C129" s="342"/>
      <c r="D129" s="142"/>
      <c r="E129" s="142"/>
      <c r="F129" s="142"/>
      <c r="G129" s="142"/>
      <c r="H129" s="142"/>
      <c r="I129" s="142"/>
      <c r="J129" s="143"/>
      <c r="K129" s="142"/>
      <c r="L129" s="142"/>
      <c r="M129" s="144"/>
      <c r="N129" s="145"/>
      <c r="O129" s="142"/>
      <c r="P129" s="147"/>
      <c r="Q129" s="147"/>
      <c r="R129" s="147"/>
      <c r="S129" s="147"/>
      <c r="T129" s="147"/>
      <c r="U129" s="147"/>
      <c r="V129" s="147"/>
      <c r="W129" s="147"/>
      <c r="X129" s="147"/>
      <c r="Y129" s="147"/>
      <c r="Z129" s="147"/>
      <c r="AA129" s="147"/>
      <c r="AB129" s="147"/>
      <c r="AC129" s="148"/>
      <c r="AD129" s="142"/>
      <c r="AE129" s="203">
        <f t="shared" si="10"/>
        <v>0</v>
      </c>
      <c r="AF129" s="150">
        <f t="shared" si="11"/>
        <v>0</v>
      </c>
      <c r="AG129" s="331"/>
      <c r="AJ129" s="185"/>
      <c r="AK129" s="616"/>
      <c r="AL129" s="186">
        <f t="shared" si="7"/>
        <v>0</v>
      </c>
      <c r="AM129" s="186">
        <f t="shared" si="8"/>
        <v>0</v>
      </c>
      <c r="AN129" s="186">
        <f t="shared" si="9"/>
        <v>0</v>
      </c>
      <c r="AO129" s="615"/>
    </row>
    <row r="130" spans="1:41" ht="20.100000000000001" customHeight="1">
      <c r="A130" s="183">
        <v>126</v>
      </c>
      <c r="B130" s="342"/>
      <c r="C130" s="342"/>
      <c r="D130" s="142"/>
      <c r="E130" s="142"/>
      <c r="F130" s="142"/>
      <c r="G130" s="142"/>
      <c r="H130" s="142"/>
      <c r="I130" s="142"/>
      <c r="J130" s="143"/>
      <c r="K130" s="142"/>
      <c r="L130" s="142"/>
      <c r="M130" s="144"/>
      <c r="N130" s="145"/>
      <c r="O130" s="142"/>
      <c r="P130" s="147"/>
      <c r="Q130" s="147"/>
      <c r="R130" s="147"/>
      <c r="S130" s="147"/>
      <c r="T130" s="147"/>
      <c r="U130" s="147"/>
      <c r="V130" s="147"/>
      <c r="W130" s="147"/>
      <c r="X130" s="147"/>
      <c r="Y130" s="147"/>
      <c r="Z130" s="147"/>
      <c r="AA130" s="147"/>
      <c r="AB130" s="147"/>
      <c r="AC130" s="148"/>
      <c r="AD130" s="142"/>
      <c r="AE130" s="203">
        <f t="shared" si="10"/>
        <v>0</v>
      </c>
      <c r="AF130" s="150">
        <f t="shared" si="11"/>
        <v>0</v>
      </c>
      <c r="AG130" s="331"/>
      <c r="AJ130" s="185"/>
      <c r="AK130" s="616"/>
      <c r="AL130" s="186">
        <f t="shared" si="7"/>
        <v>0</v>
      </c>
      <c r="AM130" s="186">
        <f t="shared" si="8"/>
        <v>0</v>
      </c>
      <c r="AN130" s="186">
        <f t="shared" si="9"/>
        <v>0</v>
      </c>
      <c r="AO130" s="615"/>
    </row>
    <row r="131" spans="1:41" ht="20.100000000000001" customHeight="1">
      <c r="A131" s="183">
        <v>127</v>
      </c>
      <c r="B131" s="342"/>
      <c r="C131" s="342"/>
      <c r="D131" s="142"/>
      <c r="E131" s="142"/>
      <c r="F131" s="142"/>
      <c r="G131" s="142"/>
      <c r="H131" s="142"/>
      <c r="I131" s="142"/>
      <c r="J131" s="143"/>
      <c r="K131" s="142"/>
      <c r="L131" s="142"/>
      <c r="M131" s="144"/>
      <c r="N131" s="145"/>
      <c r="O131" s="142"/>
      <c r="P131" s="147"/>
      <c r="Q131" s="147"/>
      <c r="R131" s="147"/>
      <c r="S131" s="147"/>
      <c r="T131" s="147"/>
      <c r="U131" s="147"/>
      <c r="V131" s="147"/>
      <c r="W131" s="147"/>
      <c r="X131" s="147"/>
      <c r="Y131" s="147"/>
      <c r="Z131" s="147"/>
      <c r="AA131" s="147"/>
      <c r="AB131" s="147"/>
      <c r="AC131" s="148"/>
      <c r="AD131" s="142"/>
      <c r="AE131" s="203">
        <f t="shared" si="10"/>
        <v>0</v>
      </c>
      <c r="AF131" s="150">
        <f t="shared" si="11"/>
        <v>0</v>
      </c>
      <c r="AG131" s="331"/>
      <c r="AJ131" s="185"/>
      <c r="AK131" s="616"/>
      <c r="AL131" s="186">
        <f t="shared" si="7"/>
        <v>0</v>
      </c>
      <c r="AM131" s="186">
        <f t="shared" si="8"/>
        <v>0</v>
      </c>
      <c r="AN131" s="186">
        <f t="shared" si="9"/>
        <v>0</v>
      </c>
      <c r="AO131" s="615"/>
    </row>
    <row r="132" spans="1:41" ht="20.100000000000001" customHeight="1">
      <c r="A132" s="183">
        <v>128</v>
      </c>
      <c r="B132" s="342"/>
      <c r="C132" s="342"/>
      <c r="D132" s="142"/>
      <c r="E132" s="142"/>
      <c r="F132" s="142"/>
      <c r="G132" s="142"/>
      <c r="H132" s="142"/>
      <c r="I132" s="142"/>
      <c r="J132" s="143"/>
      <c r="K132" s="142"/>
      <c r="L132" s="142"/>
      <c r="M132" s="144"/>
      <c r="N132" s="145"/>
      <c r="O132" s="142"/>
      <c r="P132" s="147"/>
      <c r="Q132" s="147"/>
      <c r="R132" s="147"/>
      <c r="S132" s="147"/>
      <c r="T132" s="147"/>
      <c r="U132" s="147"/>
      <c r="V132" s="147"/>
      <c r="W132" s="147"/>
      <c r="X132" s="147"/>
      <c r="Y132" s="147"/>
      <c r="Z132" s="147"/>
      <c r="AA132" s="147"/>
      <c r="AB132" s="147"/>
      <c r="AC132" s="148"/>
      <c r="AD132" s="142"/>
      <c r="AE132" s="203">
        <f t="shared" si="10"/>
        <v>0</v>
      </c>
      <c r="AF132" s="150">
        <f t="shared" si="11"/>
        <v>0</v>
      </c>
      <c r="AG132" s="331"/>
      <c r="AJ132" s="185"/>
      <c r="AK132" s="616"/>
      <c r="AL132" s="186">
        <f t="shared" si="7"/>
        <v>0</v>
      </c>
      <c r="AM132" s="186">
        <f t="shared" si="8"/>
        <v>0</v>
      </c>
      <c r="AN132" s="186">
        <f t="shared" si="9"/>
        <v>0</v>
      </c>
      <c r="AO132" s="615"/>
    </row>
    <row r="133" spans="1:41" ht="20.100000000000001" customHeight="1">
      <c r="A133" s="183">
        <v>129</v>
      </c>
      <c r="B133" s="342"/>
      <c r="C133" s="342"/>
      <c r="D133" s="142"/>
      <c r="E133" s="142"/>
      <c r="F133" s="142"/>
      <c r="G133" s="142"/>
      <c r="H133" s="142"/>
      <c r="I133" s="142"/>
      <c r="J133" s="143"/>
      <c r="K133" s="142"/>
      <c r="L133" s="142"/>
      <c r="M133" s="144"/>
      <c r="N133" s="145"/>
      <c r="O133" s="142"/>
      <c r="P133" s="147"/>
      <c r="Q133" s="147"/>
      <c r="R133" s="147"/>
      <c r="S133" s="147"/>
      <c r="T133" s="147"/>
      <c r="U133" s="147"/>
      <c r="V133" s="147"/>
      <c r="W133" s="147"/>
      <c r="X133" s="147"/>
      <c r="Y133" s="147"/>
      <c r="Z133" s="147"/>
      <c r="AA133" s="147"/>
      <c r="AB133" s="147"/>
      <c r="AC133" s="148"/>
      <c r="AD133" s="142"/>
      <c r="AE133" s="203">
        <f t="shared" si="10"/>
        <v>0</v>
      </c>
      <c r="AF133" s="150">
        <f t="shared" si="11"/>
        <v>0</v>
      </c>
      <c r="AG133" s="331"/>
      <c r="AJ133" s="185"/>
      <c r="AK133" s="616"/>
      <c r="AL133" s="186">
        <f t="shared" si="7"/>
        <v>0</v>
      </c>
      <c r="AM133" s="186">
        <f t="shared" si="8"/>
        <v>0</v>
      </c>
      <c r="AN133" s="186">
        <f t="shared" si="9"/>
        <v>0</v>
      </c>
      <c r="AO133" s="615"/>
    </row>
    <row r="134" spans="1:41" ht="20.100000000000001" customHeight="1">
      <c r="A134" s="183">
        <v>130</v>
      </c>
      <c r="B134" s="342"/>
      <c r="C134" s="342"/>
      <c r="D134" s="142"/>
      <c r="E134" s="142"/>
      <c r="F134" s="142"/>
      <c r="G134" s="142"/>
      <c r="H134" s="142"/>
      <c r="I134" s="142"/>
      <c r="J134" s="143"/>
      <c r="K134" s="142"/>
      <c r="L134" s="142"/>
      <c r="M134" s="144"/>
      <c r="N134" s="145"/>
      <c r="O134" s="142"/>
      <c r="P134" s="147"/>
      <c r="Q134" s="147"/>
      <c r="R134" s="147"/>
      <c r="S134" s="147"/>
      <c r="T134" s="147"/>
      <c r="U134" s="147"/>
      <c r="V134" s="147"/>
      <c r="W134" s="147"/>
      <c r="X134" s="147"/>
      <c r="Y134" s="147"/>
      <c r="Z134" s="147"/>
      <c r="AA134" s="147"/>
      <c r="AB134" s="147"/>
      <c r="AC134" s="148"/>
      <c r="AD134" s="142"/>
      <c r="AE134" s="203">
        <f t="shared" si="10"/>
        <v>0</v>
      </c>
      <c r="AF134" s="150">
        <f t="shared" si="11"/>
        <v>0</v>
      </c>
      <c r="AG134" s="331"/>
      <c r="AJ134" s="185"/>
      <c r="AK134" s="616"/>
      <c r="AL134" s="186">
        <f t="shared" ref="AL134:AL197" si="12">SUM(AH$4*B134)</f>
        <v>0</v>
      </c>
      <c r="AM134" s="186">
        <f t="shared" ref="AM134:AM197" si="13">SUM(AI$4*C134)</f>
        <v>0</v>
      </c>
      <c r="AN134" s="186">
        <f t="shared" ref="AN134:AN197" si="14">SUM((AE134*AJ$4)+AK134)</f>
        <v>0</v>
      </c>
      <c r="AO134" s="615"/>
    </row>
    <row r="135" spans="1:41" ht="20.100000000000001" customHeight="1">
      <c r="A135" s="183">
        <v>131</v>
      </c>
      <c r="B135" s="342"/>
      <c r="C135" s="342"/>
      <c r="D135" s="142"/>
      <c r="E135" s="142"/>
      <c r="F135" s="142"/>
      <c r="G135" s="142"/>
      <c r="H135" s="142"/>
      <c r="I135" s="142"/>
      <c r="J135" s="143"/>
      <c r="K135" s="142"/>
      <c r="L135" s="142"/>
      <c r="M135" s="144"/>
      <c r="N135" s="145"/>
      <c r="O135" s="142"/>
      <c r="P135" s="147"/>
      <c r="Q135" s="147"/>
      <c r="R135" s="147"/>
      <c r="S135" s="147"/>
      <c r="T135" s="147"/>
      <c r="U135" s="147"/>
      <c r="V135" s="147"/>
      <c r="W135" s="147"/>
      <c r="X135" s="147"/>
      <c r="Y135" s="147"/>
      <c r="Z135" s="147"/>
      <c r="AA135" s="147"/>
      <c r="AB135" s="147"/>
      <c r="AC135" s="148"/>
      <c r="AD135" s="142"/>
      <c r="AE135" s="203">
        <f t="shared" ref="AE135:AE198" si="15">SUM(P135:AB135)</f>
        <v>0</v>
      </c>
      <c r="AF135" s="150">
        <f t="shared" ref="AF135:AF198" si="16">SUM(AE135+B135+C135)</f>
        <v>0</v>
      </c>
      <c r="AG135" s="331"/>
      <c r="AJ135" s="185"/>
      <c r="AK135" s="616"/>
      <c r="AL135" s="186">
        <f t="shared" si="12"/>
        <v>0</v>
      </c>
      <c r="AM135" s="186">
        <f t="shared" si="13"/>
        <v>0</v>
      </c>
      <c r="AN135" s="186">
        <f t="shared" si="14"/>
        <v>0</v>
      </c>
      <c r="AO135" s="615"/>
    </row>
    <row r="136" spans="1:41" ht="20.100000000000001" customHeight="1">
      <c r="A136" s="183">
        <v>132</v>
      </c>
      <c r="B136" s="342"/>
      <c r="C136" s="342"/>
      <c r="D136" s="142"/>
      <c r="E136" s="142"/>
      <c r="F136" s="142"/>
      <c r="G136" s="142"/>
      <c r="H136" s="142"/>
      <c r="I136" s="142"/>
      <c r="J136" s="143"/>
      <c r="K136" s="142"/>
      <c r="L136" s="142"/>
      <c r="M136" s="144"/>
      <c r="N136" s="145"/>
      <c r="O136" s="142"/>
      <c r="P136" s="147"/>
      <c r="Q136" s="147"/>
      <c r="R136" s="147"/>
      <c r="S136" s="147"/>
      <c r="T136" s="147"/>
      <c r="U136" s="147"/>
      <c r="V136" s="147"/>
      <c r="W136" s="147"/>
      <c r="X136" s="147"/>
      <c r="Y136" s="147"/>
      <c r="Z136" s="147"/>
      <c r="AA136" s="147"/>
      <c r="AB136" s="147"/>
      <c r="AC136" s="148"/>
      <c r="AD136" s="142"/>
      <c r="AE136" s="203">
        <f t="shared" si="15"/>
        <v>0</v>
      </c>
      <c r="AF136" s="150">
        <f t="shared" si="16"/>
        <v>0</v>
      </c>
      <c r="AG136" s="331"/>
      <c r="AJ136" s="185"/>
      <c r="AK136" s="616"/>
      <c r="AL136" s="186">
        <f t="shared" si="12"/>
        <v>0</v>
      </c>
      <c r="AM136" s="186">
        <f t="shared" si="13"/>
        <v>0</v>
      </c>
      <c r="AN136" s="186">
        <f t="shared" si="14"/>
        <v>0</v>
      </c>
      <c r="AO136" s="615"/>
    </row>
    <row r="137" spans="1:41" ht="20.100000000000001" customHeight="1">
      <c r="A137" s="183">
        <v>133</v>
      </c>
      <c r="B137" s="342"/>
      <c r="C137" s="342"/>
      <c r="D137" s="142"/>
      <c r="E137" s="142"/>
      <c r="F137" s="142"/>
      <c r="G137" s="142"/>
      <c r="H137" s="142"/>
      <c r="I137" s="142"/>
      <c r="J137" s="143"/>
      <c r="K137" s="142"/>
      <c r="L137" s="142"/>
      <c r="M137" s="144"/>
      <c r="N137" s="145"/>
      <c r="O137" s="142"/>
      <c r="P137" s="147"/>
      <c r="Q137" s="147"/>
      <c r="R137" s="147"/>
      <c r="S137" s="147"/>
      <c r="T137" s="147"/>
      <c r="U137" s="147"/>
      <c r="V137" s="147"/>
      <c r="W137" s="147"/>
      <c r="X137" s="147"/>
      <c r="Y137" s="147"/>
      <c r="Z137" s="147"/>
      <c r="AA137" s="147"/>
      <c r="AB137" s="147"/>
      <c r="AC137" s="148"/>
      <c r="AD137" s="142"/>
      <c r="AE137" s="203">
        <f t="shared" si="15"/>
        <v>0</v>
      </c>
      <c r="AF137" s="150">
        <f t="shared" si="16"/>
        <v>0</v>
      </c>
      <c r="AG137" s="331"/>
      <c r="AJ137" s="185"/>
      <c r="AK137" s="616"/>
      <c r="AL137" s="186">
        <f t="shared" si="12"/>
        <v>0</v>
      </c>
      <c r="AM137" s="186">
        <f t="shared" si="13"/>
        <v>0</v>
      </c>
      <c r="AN137" s="186">
        <f t="shared" si="14"/>
        <v>0</v>
      </c>
      <c r="AO137" s="615"/>
    </row>
    <row r="138" spans="1:41" ht="20.100000000000001" customHeight="1">
      <c r="A138" s="183">
        <v>134</v>
      </c>
      <c r="B138" s="342"/>
      <c r="C138" s="342"/>
      <c r="D138" s="142"/>
      <c r="E138" s="142"/>
      <c r="F138" s="142"/>
      <c r="G138" s="142"/>
      <c r="H138" s="142"/>
      <c r="I138" s="142"/>
      <c r="J138" s="143"/>
      <c r="K138" s="142"/>
      <c r="L138" s="142"/>
      <c r="M138" s="144"/>
      <c r="N138" s="145"/>
      <c r="O138" s="142"/>
      <c r="P138" s="147"/>
      <c r="Q138" s="147"/>
      <c r="R138" s="147"/>
      <c r="S138" s="147"/>
      <c r="T138" s="147"/>
      <c r="U138" s="147"/>
      <c r="V138" s="147"/>
      <c r="W138" s="147"/>
      <c r="X138" s="147"/>
      <c r="Y138" s="147"/>
      <c r="Z138" s="147"/>
      <c r="AA138" s="147"/>
      <c r="AB138" s="147"/>
      <c r="AC138" s="148"/>
      <c r="AD138" s="142"/>
      <c r="AE138" s="203">
        <f t="shared" si="15"/>
        <v>0</v>
      </c>
      <c r="AF138" s="150">
        <f t="shared" si="16"/>
        <v>0</v>
      </c>
      <c r="AG138" s="331"/>
      <c r="AJ138" s="185"/>
      <c r="AK138" s="616"/>
      <c r="AL138" s="186">
        <f t="shared" si="12"/>
        <v>0</v>
      </c>
      <c r="AM138" s="186">
        <f t="shared" si="13"/>
        <v>0</v>
      </c>
      <c r="AN138" s="186">
        <f t="shared" si="14"/>
        <v>0</v>
      </c>
      <c r="AO138" s="615"/>
    </row>
    <row r="139" spans="1:41" ht="20.100000000000001" customHeight="1">
      <c r="A139" s="183">
        <v>135</v>
      </c>
      <c r="B139" s="342"/>
      <c r="C139" s="342"/>
      <c r="D139" s="142"/>
      <c r="E139" s="142"/>
      <c r="F139" s="142"/>
      <c r="G139" s="142"/>
      <c r="H139" s="142"/>
      <c r="I139" s="142"/>
      <c r="J139" s="143"/>
      <c r="K139" s="142"/>
      <c r="L139" s="142"/>
      <c r="M139" s="144"/>
      <c r="N139" s="145"/>
      <c r="O139" s="142"/>
      <c r="P139" s="147"/>
      <c r="Q139" s="147"/>
      <c r="R139" s="147"/>
      <c r="S139" s="147"/>
      <c r="T139" s="147"/>
      <c r="U139" s="147"/>
      <c r="V139" s="147"/>
      <c r="W139" s="147"/>
      <c r="X139" s="147"/>
      <c r="Y139" s="147"/>
      <c r="Z139" s="147"/>
      <c r="AA139" s="147"/>
      <c r="AB139" s="147"/>
      <c r="AC139" s="148"/>
      <c r="AD139" s="142"/>
      <c r="AE139" s="203">
        <f t="shared" si="15"/>
        <v>0</v>
      </c>
      <c r="AF139" s="150">
        <f t="shared" si="16"/>
        <v>0</v>
      </c>
      <c r="AG139" s="331"/>
      <c r="AJ139" s="185"/>
      <c r="AK139" s="616"/>
      <c r="AL139" s="186">
        <f t="shared" si="12"/>
        <v>0</v>
      </c>
      <c r="AM139" s="186">
        <f t="shared" si="13"/>
        <v>0</v>
      </c>
      <c r="AN139" s="186">
        <f t="shared" si="14"/>
        <v>0</v>
      </c>
      <c r="AO139" s="615"/>
    </row>
    <row r="140" spans="1:41" ht="20.100000000000001" customHeight="1">
      <c r="A140" s="183">
        <v>136</v>
      </c>
      <c r="B140" s="342"/>
      <c r="C140" s="342"/>
      <c r="D140" s="142"/>
      <c r="E140" s="142"/>
      <c r="F140" s="142"/>
      <c r="G140" s="142"/>
      <c r="H140" s="142"/>
      <c r="I140" s="142"/>
      <c r="J140" s="143"/>
      <c r="K140" s="142"/>
      <c r="L140" s="142"/>
      <c r="M140" s="144"/>
      <c r="N140" s="145"/>
      <c r="O140" s="142"/>
      <c r="P140" s="147"/>
      <c r="Q140" s="147"/>
      <c r="R140" s="147"/>
      <c r="S140" s="147"/>
      <c r="T140" s="147"/>
      <c r="U140" s="147"/>
      <c r="V140" s="147"/>
      <c r="W140" s="147"/>
      <c r="X140" s="147"/>
      <c r="Y140" s="147"/>
      <c r="Z140" s="147"/>
      <c r="AA140" s="147"/>
      <c r="AB140" s="147"/>
      <c r="AC140" s="148"/>
      <c r="AD140" s="142"/>
      <c r="AE140" s="203">
        <f t="shared" si="15"/>
        <v>0</v>
      </c>
      <c r="AF140" s="150">
        <f t="shared" si="16"/>
        <v>0</v>
      </c>
      <c r="AG140" s="331"/>
      <c r="AJ140" s="185"/>
      <c r="AK140" s="616"/>
      <c r="AL140" s="186">
        <f t="shared" si="12"/>
        <v>0</v>
      </c>
      <c r="AM140" s="186">
        <f t="shared" si="13"/>
        <v>0</v>
      </c>
      <c r="AN140" s="186">
        <f t="shared" si="14"/>
        <v>0</v>
      </c>
      <c r="AO140" s="615"/>
    </row>
    <row r="141" spans="1:41" ht="20.100000000000001" customHeight="1">
      <c r="A141" s="183">
        <v>137</v>
      </c>
      <c r="B141" s="342"/>
      <c r="C141" s="342"/>
      <c r="D141" s="142"/>
      <c r="E141" s="142"/>
      <c r="F141" s="142"/>
      <c r="G141" s="142"/>
      <c r="H141" s="142"/>
      <c r="I141" s="142"/>
      <c r="J141" s="143"/>
      <c r="K141" s="142"/>
      <c r="L141" s="142"/>
      <c r="M141" s="144"/>
      <c r="N141" s="145"/>
      <c r="O141" s="142"/>
      <c r="P141" s="147"/>
      <c r="Q141" s="147"/>
      <c r="R141" s="147"/>
      <c r="S141" s="147"/>
      <c r="T141" s="147"/>
      <c r="U141" s="147"/>
      <c r="V141" s="147"/>
      <c r="W141" s="147"/>
      <c r="X141" s="147"/>
      <c r="Y141" s="147"/>
      <c r="Z141" s="147"/>
      <c r="AA141" s="147"/>
      <c r="AB141" s="147"/>
      <c r="AC141" s="148"/>
      <c r="AD141" s="142"/>
      <c r="AE141" s="203">
        <f t="shared" si="15"/>
        <v>0</v>
      </c>
      <c r="AF141" s="150">
        <f t="shared" si="16"/>
        <v>0</v>
      </c>
      <c r="AG141" s="331"/>
      <c r="AJ141" s="185"/>
      <c r="AK141" s="616"/>
      <c r="AL141" s="186">
        <f t="shared" si="12"/>
        <v>0</v>
      </c>
      <c r="AM141" s="186">
        <f t="shared" si="13"/>
        <v>0</v>
      </c>
      <c r="AN141" s="186">
        <f t="shared" si="14"/>
        <v>0</v>
      </c>
      <c r="AO141" s="615"/>
    </row>
    <row r="142" spans="1:41" ht="20.100000000000001" customHeight="1">
      <c r="A142" s="183">
        <v>138</v>
      </c>
      <c r="B142" s="342"/>
      <c r="C142" s="342"/>
      <c r="D142" s="142"/>
      <c r="E142" s="142"/>
      <c r="F142" s="142"/>
      <c r="G142" s="142"/>
      <c r="H142" s="142"/>
      <c r="I142" s="142"/>
      <c r="J142" s="143"/>
      <c r="K142" s="142"/>
      <c r="L142" s="142"/>
      <c r="M142" s="144"/>
      <c r="N142" s="145"/>
      <c r="O142" s="142"/>
      <c r="P142" s="147"/>
      <c r="Q142" s="147"/>
      <c r="R142" s="147"/>
      <c r="S142" s="147"/>
      <c r="T142" s="147"/>
      <c r="U142" s="147"/>
      <c r="V142" s="147"/>
      <c r="W142" s="147"/>
      <c r="X142" s="147"/>
      <c r="Y142" s="147"/>
      <c r="Z142" s="147"/>
      <c r="AA142" s="147"/>
      <c r="AB142" s="147"/>
      <c r="AC142" s="148"/>
      <c r="AD142" s="142"/>
      <c r="AE142" s="203">
        <f t="shared" si="15"/>
        <v>0</v>
      </c>
      <c r="AF142" s="150">
        <f t="shared" si="16"/>
        <v>0</v>
      </c>
      <c r="AG142" s="331"/>
      <c r="AJ142" s="185"/>
      <c r="AK142" s="616"/>
      <c r="AL142" s="186">
        <f t="shared" si="12"/>
        <v>0</v>
      </c>
      <c r="AM142" s="186">
        <f t="shared" si="13"/>
        <v>0</v>
      </c>
      <c r="AN142" s="186">
        <f t="shared" si="14"/>
        <v>0</v>
      </c>
      <c r="AO142" s="615"/>
    </row>
    <row r="143" spans="1:41" ht="20.100000000000001" customHeight="1">
      <c r="A143" s="183">
        <v>139</v>
      </c>
      <c r="B143" s="342"/>
      <c r="C143" s="342"/>
      <c r="D143" s="142"/>
      <c r="E143" s="142"/>
      <c r="F143" s="142"/>
      <c r="G143" s="142"/>
      <c r="H143" s="142"/>
      <c r="I143" s="142"/>
      <c r="J143" s="143"/>
      <c r="K143" s="142"/>
      <c r="L143" s="142"/>
      <c r="M143" s="144"/>
      <c r="N143" s="145"/>
      <c r="O143" s="142"/>
      <c r="P143" s="147"/>
      <c r="Q143" s="147"/>
      <c r="R143" s="147"/>
      <c r="S143" s="147"/>
      <c r="T143" s="147"/>
      <c r="U143" s="147"/>
      <c r="V143" s="147"/>
      <c r="W143" s="147"/>
      <c r="X143" s="147"/>
      <c r="Y143" s="147"/>
      <c r="Z143" s="147"/>
      <c r="AA143" s="147"/>
      <c r="AB143" s="147"/>
      <c r="AC143" s="148"/>
      <c r="AD143" s="142"/>
      <c r="AE143" s="203">
        <f t="shared" si="15"/>
        <v>0</v>
      </c>
      <c r="AF143" s="150">
        <f t="shared" si="16"/>
        <v>0</v>
      </c>
      <c r="AG143" s="331"/>
      <c r="AJ143" s="185"/>
      <c r="AK143" s="616"/>
      <c r="AL143" s="186">
        <f t="shared" si="12"/>
        <v>0</v>
      </c>
      <c r="AM143" s="186">
        <f t="shared" si="13"/>
        <v>0</v>
      </c>
      <c r="AN143" s="186">
        <f t="shared" si="14"/>
        <v>0</v>
      </c>
      <c r="AO143" s="615"/>
    </row>
    <row r="144" spans="1:41" ht="20.100000000000001" customHeight="1">
      <c r="A144" s="183">
        <v>140</v>
      </c>
      <c r="B144" s="342"/>
      <c r="C144" s="342"/>
      <c r="D144" s="142"/>
      <c r="E144" s="142"/>
      <c r="F144" s="142"/>
      <c r="G144" s="142"/>
      <c r="H144" s="142"/>
      <c r="I144" s="142"/>
      <c r="J144" s="143"/>
      <c r="K144" s="142"/>
      <c r="L144" s="142"/>
      <c r="M144" s="144"/>
      <c r="N144" s="145"/>
      <c r="O144" s="142"/>
      <c r="P144" s="147"/>
      <c r="Q144" s="147"/>
      <c r="R144" s="147"/>
      <c r="S144" s="147"/>
      <c r="T144" s="147"/>
      <c r="U144" s="147"/>
      <c r="V144" s="147"/>
      <c r="W144" s="147"/>
      <c r="X144" s="147"/>
      <c r="Y144" s="147"/>
      <c r="Z144" s="147"/>
      <c r="AA144" s="147"/>
      <c r="AB144" s="147"/>
      <c r="AC144" s="148"/>
      <c r="AD144" s="142"/>
      <c r="AE144" s="203">
        <f t="shared" si="15"/>
        <v>0</v>
      </c>
      <c r="AF144" s="150">
        <f t="shared" si="16"/>
        <v>0</v>
      </c>
      <c r="AG144" s="331"/>
      <c r="AJ144" s="185"/>
      <c r="AK144" s="616"/>
      <c r="AL144" s="186">
        <f t="shared" si="12"/>
        <v>0</v>
      </c>
      <c r="AM144" s="186">
        <f t="shared" si="13"/>
        <v>0</v>
      </c>
      <c r="AN144" s="186">
        <f t="shared" si="14"/>
        <v>0</v>
      </c>
      <c r="AO144" s="615"/>
    </row>
    <row r="145" spans="1:41" ht="20.100000000000001" customHeight="1">
      <c r="A145" s="183">
        <v>141</v>
      </c>
      <c r="B145" s="342"/>
      <c r="C145" s="342"/>
      <c r="D145" s="142"/>
      <c r="E145" s="142"/>
      <c r="F145" s="142"/>
      <c r="G145" s="142"/>
      <c r="H145" s="142"/>
      <c r="I145" s="142"/>
      <c r="J145" s="143"/>
      <c r="K145" s="142"/>
      <c r="L145" s="142"/>
      <c r="M145" s="144"/>
      <c r="N145" s="145"/>
      <c r="O145" s="142"/>
      <c r="P145" s="147"/>
      <c r="Q145" s="147"/>
      <c r="R145" s="147"/>
      <c r="S145" s="147"/>
      <c r="T145" s="147"/>
      <c r="U145" s="147"/>
      <c r="V145" s="147"/>
      <c r="W145" s="147"/>
      <c r="X145" s="147"/>
      <c r="Y145" s="147"/>
      <c r="Z145" s="147"/>
      <c r="AA145" s="147"/>
      <c r="AB145" s="147"/>
      <c r="AC145" s="148"/>
      <c r="AD145" s="142"/>
      <c r="AE145" s="203">
        <f t="shared" si="15"/>
        <v>0</v>
      </c>
      <c r="AF145" s="150">
        <f t="shared" si="16"/>
        <v>0</v>
      </c>
      <c r="AG145" s="331"/>
      <c r="AJ145" s="185"/>
      <c r="AK145" s="616"/>
      <c r="AL145" s="186">
        <f t="shared" si="12"/>
        <v>0</v>
      </c>
      <c r="AM145" s="186">
        <f t="shared" si="13"/>
        <v>0</v>
      </c>
      <c r="AN145" s="186">
        <f t="shared" si="14"/>
        <v>0</v>
      </c>
      <c r="AO145" s="615"/>
    </row>
    <row r="146" spans="1:41" ht="20.100000000000001" customHeight="1">
      <c r="A146" s="183">
        <v>142</v>
      </c>
      <c r="B146" s="342"/>
      <c r="C146" s="342"/>
      <c r="D146" s="142"/>
      <c r="E146" s="142"/>
      <c r="F146" s="142"/>
      <c r="G146" s="142"/>
      <c r="H146" s="142"/>
      <c r="I146" s="142"/>
      <c r="J146" s="143"/>
      <c r="K146" s="142"/>
      <c r="L146" s="142"/>
      <c r="M146" s="144"/>
      <c r="N146" s="145"/>
      <c r="O146" s="142"/>
      <c r="P146" s="147"/>
      <c r="Q146" s="147"/>
      <c r="R146" s="147"/>
      <c r="S146" s="147"/>
      <c r="T146" s="147"/>
      <c r="U146" s="147"/>
      <c r="V146" s="147"/>
      <c r="W146" s="147"/>
      <c r="X146" s="147"/>
      <c r="Y146" s="147"/>
      <c r="Z146" s="147"/>
      <c r="AA146" s="147"/>
      <c r="AB146" s="147"/>
      <c r="AC146" s="148"/>
      <c r="AD146" s="142"/>
      <c r="AE146" s="203">
        <f t="shared" si="15"/>
        <v>0</v>
      </c>
      <c r="AF146" s="150">
        <f t="shared" si="16"/>
        <v>0</v>
      </c>
      <c r="AG146" s="331"/>
      <c r="AJ146" s="185"/>
      <c r="AK146" s="616"/>
      <c r="AL146" s="186">
        <f t="shared" si="12"/>
        <v>0</v>
      </c>
      <c r="AM146" s="186">
        <f t="shared" si="13"/>
        <v>0</v>
      </c>
      <c r="AN146" s="186">
        <f t="shared" si="14"/>
        <v>0</v>
      </c>
      <c r="AO146" s="615"/>
    </row>
    <row r="147" spans="1:41" ht="20.100000000000001" customHeight="1">
      <c r="A147" s="183">
        <v>143</v>
      </c>
      <c r="B147" s="342"/>
      <c r="C147" s="342"/>
      <c r="D147" s="142"/>
      <c r="E147" s="142"/>
      <c r="F147" s="142"/>
      <c r="G147" s="142"/>
      <c r="H147" s="142"/>
      <c r="I147" s="142"/>
      <c r="J147" s="143"/>
      <c r="K147" s="142"/>
      <c r="L147" s="142"/>
      <c r="M147" s="144"/>
      <c r="N147" s="145"/>
      <c r="O147" s="142"/>
      <c r="P147" s="147"/>
      <c r="Q147" s="147"/>
      <c r="R147" s="147"/>
      <c r="S147" s="147"/>
      <c r="T147" s="147"/>
      <c r="U147" s="147"/>
      <c r="V147" s="147"/>
      <c r="W147" s="147"/>
      <c r="X147" s="147"/>
      <c r="Y147" s="147"/>
      <c r="Z147" s="147"/>
      <c r="AA147" s="147"/>
      <c r="AB147" s="147"/>
      <c r="AC147" s="148"/>
      <c r="AD147" s="142"/>
      <c r="AE147" s="203">
        <f t="shared" si="15"/>
        <v>0</v>
      </c>
      <c r="AF147" s="150">
        <f t="shared" si="16"/>
        <v>0</v>
      </c>
      <c r="AG147" s="331"/>
      <c r="AJ147" s="185"/>
      <c r="AK147" s="616"/>
      <c r="AL147" s="186">
        <f t="shared" si="12"/>
        <v>0</v>
      </c>
      <c r="AM147" s="186">
        <f t="shared" si="13"/>
        <v>0</v>
      </c>
      <c r="AN147" s="186">
        <f t="shared" si="14"/>
        <v>0</v>
      </c>
      <c r="AO147" s="615"/>
    </row>
    <row r="148" spans="1:41" ht="20.100000000000001" customHeight="1">
      <c r="A148" s="183">
        <v>144</v>
      </c>
      <c r="B148" s="342"/>
      <c r="C148" s="342"/>
      <c r="D148" s="142"/>
      <c r="E148" s="142"/>
      <c r="F148" s="142"/>
      <c r="G148" s="142"/>
      <c r="H148" s="142"/>
      <c r="I148" s="142"/>
      <c r="J148" s="143"/>
      <c r="K148" s="142"/>
      <c r="L148" s="142"/>
      <c r="M148" s="144"/>
      <c r="N148" s="145"/>
      <c r="O148" s="142"/>
      <c r="P148" s="147"/>
      <c r="Q148" s="147"/>
      <c r="R148" s="147"/>
      <c r="S148" s="147"/>
      <c r="T148" s="147"/>
      <c r="U148" s="147"/>
      <c r="V148" s="147"/>
      <c r="W148" s="147"/>
      <c r="X148" s="147"/>
      <c r="Y148" s="147"/>
      <c r="Z148" s="147"/>
      <c r="AA148" s="147"/>
      <c r="AB148" s="147"/>
      <c r="AC148" s="148"/>
      <c r="AD148" s="142"/>
      <c r="AE148" s="203">
        <f t="shared" si="15"/>
        <v>0</v>
      </c>
      <c r="AF148" s="150">
        <f t="shared" si="16"/>
        <v>0</v>
      </c>
      <c r="AG148" s="331"/>
      <c r="AJ148" s="185"/>
      <c r="AK148" s="616"/>
      <c r="AL148" s="186">
        <f t="shared" si="12"/>
        <v>0</v>
      </c>
      <c r="AM148" s="186">
        <f t="shared" si="13"/>
        <v>0</v>
      </c>
      <c r="AN148" s="186">
        <f t="shared" si="14"/>
        <v>0</v>
      </c>
      <c r="AO148" s="615"/>
    </row>
    <row r="149" spans="1:41" ht="20.100000000000001" customHeight="1">
      <c r="A149" s="183">
        <v>145</v>
      </c>
      <c r="B149" s="342"/>
      <c r="C149" s="342"/>
      <c r="D149" s="142"/>
      <c r="E149" s="142"/>
      <c r="F149" s="142"/>
      <c r="G149" s="142"/>
      <c r="H149" s="142"/>
      <c r="I149" s="142"/>
      <c r="J149" s="143"/>
      <c r="K149" s="142"/>
      <c r="L149" s="142"/>
      <c r="M149" s="144"/>
      <c r="N149" s="145"/>
      <c r="O149" s="142"/>
      <c r="P149" s="147"/>
      <c r="Q149" s="147"/>
      <c r="R149" s="147"/>
      <c r="S149" s="147"/>
      <c r="T149" s="147"/>
      <c r="U149" s="147"/>
      <c r="V149" s="147"/>
      <c r="W149" s="147"/>
      <c r="X149" s="147"/>
      <c r="Y149" s="147"/>
      <c r="Z149" s="147"/>
      <c r="AA149" s="147"/>
      <c r="AB149" s="147"/>
      <c r="AC149" s="148"/>
      <c r="AD149" s="142"/>
      <c r="AE149" s="203">
        <f t="shared" si="15"/>
        <v>0</v>
      </c>
      <c r="AF149" s="150">
        <f t="shared" si="16"/>
        <v>0</v>
      </c>
      <c r="AG149" s="331"/>
      <c r="AJ149" s="185"/>
      <c r="AK149" s="616"/>
      <c r="AL149" s="186">
        <f t="shared" si="12"/>
        <v>0</v>
      </c>
      <c r="AM149" s="186">
        <f t="shared" si="13"/>
        <v>0</v>
      </c>
      <c r="AN149" s="186">
        <f t="shared" si="14"/>
        <v>0</v>
      </c>
      <c r="AO149" s="615"/>
    </row>
    <row r="150" spans="1:41" ht="20.100000000000001" customHeight="1">
      <c r="A150" s="183">
        <v>146</v>
      </c>
      <c r="B150" s="342"/>
      <c r="C150" s="342"/>
      <c r="D150" s="142"/>
      <c r="E150" s="142"/>
      <c r="F150" s="142"/>
      <c r="G150" s="142"/>
      <c r="H150" s="142"/>
      <c r="I150" s="142"/>
      <c r="J150" s="143"/>
      <c r="K150" s="142"/>
      <c r="L150" s="142"/>
      <c r="M150" s="144"/>
      <c r="N150" s="145"/>
      <c r="O150" s="142"/>
      <c r="P150" s="147"/>
      <c r="Q150" s="147"/>
      <c r="R150" s="147"/>
      <c r="S150" s="147"/>
      <c r="T150" s="147"/>
      <c r="U150" s="147"/>
      <c r="V150" s="147"/>
      <c r="W150" s="147"/>
      <c r="X150" s="147"/>
      <c r="Y150" s="147"/>
      <c r="Z150" s="147"/>
      <c r="AA150" s="147"/>
      <c r="AB150" s="147"/>
      <c r="AC150" s="148"/>
      <c r="AD150" s="142"/>
      <c r="AE150" s="203">
        <f t="shared" si="15"/>
        <v>0</v>
      </c>
      <c r="AF150" s="150">
        <f t="shared" si="16"/>
        <v>0</v>
      </c>
      <c r="AG150" s="331"/>
      <c r="AJ150" s="185"/>
      <c r="AK150" s="616"/>
      <c r="AL150" s="186">
        <f t="shared" si="12"/>
        <v>0</v>
      </c>
      <c r="AM150" s="186">
        <f t="shared" si="13"/>
        <v>0</v>
      </c>
      <c r="AN150" s="186">
        <f t="shared" si="14"/>
        <v>0</v>
      </c>
      <c r="AO150" s="615"/>
    </row>
    <row r="151" spans="1:41" ht="20.100000000000001" customHeight="1">
      <c r="A151" s="183">
        <v>147</v>
      </c>
      <c r="B151" s="342"/>
      <c r="C151" s="342"/>
      <c r="D151" s="142"/>
      <c r="E151" s="142"/>
      <c r="F151" s="142"/>
      <c r="G151" s="142"/>
      <c r="H151" s="142"/>
      <c r="I151" s="142"/>
      <c r="J151" s="143"/>
      <c r="K151" s="142"/>
      <c r="L151" s="142"/>
      <c r="M151" s="144"/>
      <c r="N151" s="145"/>
      <c r="O151" s="142"/>
      <c r="P151" s="147"/>
      <c r="Q151" s="147"/>
      <c r="R151" s="147"/>
      <c r="S151" s="147"/>
      <c r="T151" s="147"/>
      <c r="U151" s="147"/>
      <c r="V151" s="147"/>
      <c r="W151" s="147"/>
      <c r="X151" s="147"/>
      <c r="Y151" s="147"/>
      <c r="Z151" s="147"/>
      <c r="AA151" s="147"/>
      <c r="AB151" s="147"/>
      <c r="AC151" s="148"/>
      <c r="AD151" s="142"/>
      <c r="AE151" s="203">
        <f t="shared" si="15"/>
        <v>0</v>
      </c>
      <c r="AF151" s="150">
        <f t="shared" si="16"/>
        <v>0</v>
      </c>
      <c r="AG151" s="331"/>
      <c r="AJ151" s="185"/>
      <c r="AK151" s="616"/>
      <c r="AL151" s="186">
        <f t="shared" si="12"/>
        <v>0</v>
      </c>
      <c r="AM151" s="186">
        <f t="shared" si="13"/>
        <v>0</v>
      </c>
      <c r="AN151" s="186">
        <f t="shared" si="14"/>
        <v>0</v>
      </c>
      <c r="AO151" s="615"/>
    </row>
    <row r="152" spans="1:41" ht="20.100000000000001" customHeight="1">
      <c r="A152" s="183">
        <v>148</v>
      </c>
      <c r="B152" s="342"/>
      <c r="C152" s="342"/>
      <c r="D152" s="142"/>
      <c r="E152" s="142"/>
      <c r="F152" s="142"/>
      <c r="G152" s="142"/>
      <c r="H152" s="142"/>
      <c r="I152" s="142"/>
      <c r="J152" s="143"/>
      <c r="K152" s="142"/>
      <c r="L152" s="142"/>
      <c r="M152" s="144"/>
      <c r="N152" s="145"/>
      <c r="O152" s="142"/>
      <c r="P152" s="147"/>
      <c r="Q152" s="147"/>
      <c r="R152" s="147"/>
      <c r="S152" s="147"/>
      <c r="T152" s="147"/>
      <c r="U152" s="147"/>
      <c r="V152" s="147"/>
      <c r="W152" s="147"/>
      <c r="X152" s="147"/>
      <c r="Y152" s="147"/>
      <c r="Z152" s="147"/>
      <c r="AA152" s="147"/>
      <c r="AB152" s="147"/>
      <c r="AC152" s="148"/>
      <c r="AD152" s="142"/>
      <c r="AE152" s="203">
        <f t="shared" si="15"/>
        <v>0</v>
      </c>
      <c r="AF152" s="150">
        <f t="shared" si="16"/>
        <v>0</v>
      </c>
      <c r="AG152" s="331"/>
      <c r="AJ152" s="185"/>
      <c r="AK152" s="616"/>
      <c r="AL152" s="186">
        <f t="shared" si="12"/>
        <v>0</v>
      </c>
      <c r="AM152" s="186">
        <f t="shared" si="13"/>
        <v>0</v>
      </c>
      <c r="AN152" s="186">
        <f t="shared" si="14"/>
        <v>0</v>
      </c>
      <c r="AO152" s="615"/>
    </row>
    <row r="153" spans="1:41" ht="20.100000000000001" customHeight="1">
      <c r="A153" s="183">
        <v>149</v>
      </c>
      <c r="B153" s="342"/>
      <c r="C153" s="342"/>
      <c r="D153" s="142"/>
      <c r="E153" s="142"/>
      <c r="F153" s="142"/>
      <c r="G153" s="142"/>
      <c r="H153" s="142"/>
      <c r="I153" s="142"/>
      <c r="J153" s="143"/>
      <c r="K153" s="142"/>
      <c r="L153" s="142"/>
      <c r="M153" s="144"/>
      <c r="N153" s="145"/>
      <c r="O153" s="142"/>
      <c r="P153" s="147"/>
      <c r="Q153" s="147"/>
      <c r="R153" s="147"/>
      <c r="S153" s="147"/>
      <c r="T153" s="147"/>
      <c r="U153" s="147"/>
      <c r="V153" s="147"/>
      <c r="W153" s="147"/>
      <c r="X153" s="147"/>
      <c r="Y153" s="147"/>
      <c r="Z153" s="147"/>
      <c r="AA153" s="147"/>
      <c r="AB153" s="147"/>
      <c r="AC153" s="148"/>
      <c r="AD153" s="142"/>
      <c r="AE153" s="203">
        <f t="shared" si="15"/>
        <v>0</v>
      </c>
      <c r="AF153" s="150">
        <f t="shared" si="16"/>
        <v>0</v>
      </c>
      <c r="AG153" s="331"/>
      <c r="AJ153" s="185"/>
      <c r="AK153" s="616"/>
      <c r="AL153" s="186">
        <f t="shared" si="12"/>
        <v>0</v>
      </c>
      <c r="AM153" s="186">
        <f t="shared" si="13"/>
        <v>0</v>
      </c>
      <c r="AN153" s="186">
        <f t="shared" si="14"/>
        <v>0</v>
      </c>
      <c r="AO153" s="615"/>
    </row>
    <row r="154" spans="1:41" ht="20.100000000000001" customHeight="1">
      <c r="A154" s="183">
        <v>150</v>
      </c>
      <c r="B154" s="342"/>
      <c r="C154" s="342"/>
      <c r="D154" s="142"/>
      <c r="E154" s="142"/>
      <c r="F154" s="142"/>
      <c r="G154" s="142"/>
      <c r="H154" s="142"/>
      <c r="I154" s="142"/>
      <c r="J154" s="143"/>
      <c r="K154" s="142"/>
      <c r="L154" s="142"/>
      <c r="M154" s="144"/>
      <c r="N154" s="145"/>
      <c r="O154" s="142"/>
      <c r="P154" s="147"/>
      <c r="Q154" s="147"/>
      <c r="R154" s="147"/>
      <c r="S154" s="147"/>
      <c r="T154" s="147"/>
      <c r="U154" s="147"/>
      <c r="V154" s="147"/>
      <c r="W154" s="147"/>
      <c r="X154" s="147"/>
      <c r="Y154" s="147"/>
      <c r="Z154" s="147"/>
      <c r="AA154" s="147"/>
      <c r="AB154" s="147"/>
      <c r="AC154" s="148"/>
      <c r="AD154" s="142"/>
      <c r="AE154" s="203">
        <f t="shared" si="15"/>
        <v>0</v>
      </c>
      <c r="AF154" s="150">
        <f t="shared" si="16"/>
        <v>0</v>
      </c>
      <c r="AG154" s="331"/>
      <c r="AJ154" s="185"/>
      <c r="AK154" s="616"/>
      <c r="AL154" s="186">
        <f t="shared" si="12"/>
        <v>0</v>
      </c>
      <c r="AM154" s="186">
        <f t="shared" si="13"/>
        <v>0</v>
      </c>
      <c r="AN154" s="186">
        <f t="shared" si="14"/>
        <v>0</v>
      </c>
      <c r="AO154" s="615"/>
    </row>
    <row r="155" spans="1:41" ht="20.100000000000001" customHeight="1">
      <c r="A155" s="183">
        <v>151</v>
      </c>
      <c r="B155" s="342"/>
      <c r="C155" s="342"/>
      <c r="D155" s="142"/>
      <c r="E155" s="142"/>
      <c r="F155" s="142"/>
      <c r="G155" s="142"/>
      <c r="H155" s="142"/>
      <c r="I155" s="142"/>
      <c r="J155" s="143"/>
      <c r="K155" s="142"/>
      <c r="L155" s="142"/>
      <c r="M155" s="144"/>
      <c r="N155" s="145"/>
      <c r="O155" s="142"/>
      <c r="P155" s="147"/>
      <c r="Q155" s="147"/>
      <c r="R155" s="147"/>
      <c r="S155" s="147"/>
      <c r="T155" s="147"/>
      <c r="U155" s="147"/>
      <c r="V155" s="147"/>
      <c r="W155" s="147"/>
      <c r="X155" s="147"/>
      <c r="Y155" s="147"/>
      <c r="Z155" s="147"/>
      <c r="AA155" s="147"/>
      <c r="AB155" s="147"/>
      <c r="AC155" s="148"/>
      <c r="AD155" s="142"/>
      <c r="AE155" s="203">
        <f t="shared" si="15"/>
        <v>0</v>
      </c>
      <c r="AF155" s="150">
        <f t="shared" si="16"/>
        <v>0</v>
      </c>
      <c r="AG155" s="331"/>
      <c r="AJ155" s="185"/>
      <c r="AK155" s="616"/>
      <c r="AL155" s="186">
        <f t="shared" si="12"/>
        <v>0</v>
      </c>
      <c r="AM155" s="186">
        <f t="shared" si="13"/>
        <v>0</v>
      </c>
      <c r="AN155" s="186">
        <f t="shared" si="14"/>
        <v>0</v>
      </c>
      <c r="AO155" s="615"/>
    </row>
    <row r="156" spans="1:41" ht="20.100000000000001" customHeight="1">
      <c r="A156" s="183">
        <v>152</v>
      </c>
      <c r="B156" s="342"/>
      <c r="C156" s="342"/>
      <c r="D156" s="142"/>
      <c r="E156" s="142"/>
      <c r="F156" s="142"/>
      <c r="G156" s="142"/>
      <c r="H156" s="142"/>
      <c r="I156" s="142"/>
      <c r="J156" s="143"/>
      <c r="K156" s="142"/>
      <c r="L156" s="142"/>
      <c r="M156" s="144"/>
      <c r="N156" s="145"/>
      <c r="O156" s="142"/>
      <c r="P156" s="147"/>
      <c r="Q156" s="147"/>
      <c r="R156" s="147"/>
      <c r="S156" s="147"/>
      <c r="T156" s="147"/>
      <c r="U156" s="147"/>
      <c r="V156" s="147"/>
      <c r="W156" s="147"/>
      <c r="X156" s="147"/>
      <c r="Y156" s="147"/>
      <c r="Z156" s="147"/>
      <c r="AA156" s="147"/>
      <c r="AB156" s="147"/>
      <c r="AC156" s="148"/>
      <c r="AD156" s="142"/>
      <c r="AE156" s="203">
        <f t="shared" si="15"/>
        <v>0</v>
      </c>
      <c r="AF156" s="150">
        <f t="shared" si="16"/>
        <v>0</v>
      </c>
      <c r="AG156" s="331"/>
      <c r="AJ156" s="185"/>
      <c r="AK156" s="616"/>
      <c r="AL156" s="186">
        <f t="shared" si="12"/>
        <v>0</v>
      </c>
      <c r="AM156" s="186">
        <f t="shared" si="13"/>
        <v>0</v>
      </c>
      <c r="AN156" s="186">
        <f t="shared" si="14"/>
        <v>0</v>
      </c>
      <c r="AO156" s="615"/>
    </row>
    <row r="157" spans="1:41" ht="20.100000000000001" customHeight="1">
      <c r="A157" s="183">
        <v>153</v>
      </c>
      <c r="B157" s="342"/>
      <c r="C157" s="342"/>
      <c r="D157" s="142"/>
      <c r="E157" s="142"/>
      <c r="F157" s="142"/>
      <c r="G157" s="142"/>
      <c r="H157" s="142"/>
      <c r="I157" s="142"/>
      <c r="J157" s="143"/>
      <c r="K157" s="142"/>
      <c r="L157" s="142"/>
      <c r="M157" s="144"/>
      <c r="N157" s="145"/>
      <c r="O157" s="142"/>
      <c r="P157" s="147"/>
      <c r="Q157" s="147"/>
      <c r="R157" s="147"/>
      <c r="S157" s="147"/>
      <c r="T157" s="147"/>
      <c r="U157" s="147"/>
      <c r="V157" s="147"/>
      <c r="W157" s="147"/>
      <c r="X157" s="147"/>
      <c r="Y157" s="147"/>
      <c r="Z157" s="147"/>
      <c r="AA157" s="147"/>
      <c r="AB157" s="147"/>
      <c r="AC157" s="148"/>
      <c r="AD157" s="142"/>
      <c r="AE157" s="203">
        <f t="shared" si="15"/>
        <v>0</v>
      </c>
      <c r="AF157" s="150">
        <f t="shared" si="16"/>
        <v>0</v>
      </c>
      <c r="AG157" s="331"/>
      <c r="AJ157" s="185"/>
      <c r="AK157" s="616"/>
      <c r="AL157" s="186">
        <f t="shared" si="12"/>
        <v>0</v>
      </c>
      <c r="AM157" s="186">
        <f t="shared" si="13"/>
        <v>0</v>
      </c>
      <c r="AN157" s="186">
        <f t="shared" si="14"/>
        <v>0</v>
      </c>
      <c r="AO157" s="615"/>
    </row>
    <row r="158" spans="1:41" ht="20.100000000000001" customHeight="1">
      <c r="A158" s="183">
        <v>154</v>
      </c>
      <c r="B158" s="342"/>
      <c r="C158" s="342"/>
      <c r="D158" s="142"/>
      <c r="E158" s="142"/>
      <c r="F158" s="142"/>
      <c r="G158" s="142"/>
      <c r="H158" s="142"/>
      <c r="I158" s="142"/>
      <c r="J158" s="143"/>
      <c r="K158" s="142"/>
      <c r="L158" s="142"/>
      <c r="M158" s="144"/>
      <c r="N158" s="145"/>
      <c r="O158" s="142"/>
      <c r="P158" s="147"/>
      <c r="Q158" s="147"/>
      <c r="R158" s="147"/>
      <c r="S158" s="147"/>
      <c r="T158" s="147"/>
      <c r="U158" s="147"/>
      <c r="V158" s="147"/>
      <c r="W158" s="147"/>
      <c r="X158" s="147"/>
      <c r="Y158" s="147"/>
      <c r="Z158" s="147"/>
      <c r="AA158" s="147"/>
      <c r="AB158" s="147"/>
      <c r="AC158" s="148"/>
      <c r="AD158" s="142"/>
      <c r="AE158" s="203">
        <f t="shared" si="15"/>
        <v>0</v>
      </c>
      <c r="AF158" s="150">
        <f t="shared" si="16"/>
        <v>0</v>
      </c>
      <c r="AG158" s="331"/>
      <c r="AJ158" s="185"/>
      <c r="AK158" s="616"/>
      <c r="AL158" s="186">
        <f t="shared" si="12"/>
        <v>0</v>
      </c>
      <c r="AM158" s="186">
        <f t="shared" si="13"/>
        <v>0</v>
      </c>
      <c r="AN158" s="186">
        <f t="shared" si="14"/>
        <v>0</v>
      </c>
      <c r="AO158" s="615"/>
    </row>
    <row r="159" spans="1:41" ht="20.100000000000001" customHeight="1">
      <c r="A159" s="183">
        <v>155</v>
      </c>
      <c r="B159" s="342"/>
      <c r="C159" s="342"/>
      <c r="D159" s="142"/>
      <c r="E159" s="142"/>
      <c r="F159" s="142"/>
      <c r="G159" s="142"/>
      <c r="H159" s="142"/>
      <c r="I159" s="142"/>
      <c r="J159" s="143"/>
      <c r="K159" s="142"/>
      <c r="L159" s="142"/>
      <c r="M159" s="144"/>
      <c r="N159" s="145"/>
      <c r="O159" s="142"/>
      <c r="P159" s="147"/>
      <c r="Q159" s="147"/>
      <c r="R159" s="147"/>
      <c r="S159" s="147"/>
      <c r="T159" s="147"/>
      <c r="U159" s="147"/>
      <c r="V159" s="147"/>
      <c r="W159" s="147"/>
      <c r="X159" s="147"/>
      <c r="Y159" s="147"/>
      <c r="Z159" s="147"/>
      <c r="AA159" s="147"/>
      <c r="AB159" s="147"/>
      <c r="AC159" s="148"/>
      <c r="AD159" s="142"/>
      <c r="AE159" s="203">
        <f t="shared" si="15"/>
        <v>0</v>
      </c>
      <c r="AF159" s="150">
        <f t="shared" si="16"/>
        <v>0</v>
      </c>
      <c r="AG159" s="331"/>
      <c r="AJ159" s="185"/>
      <c r="AK159" s="616"/>
      <c r="AL159" s="186">
        <f t="shared" si="12"/>
        <v>0</v>
      </c>
      <c r="AM159" s="186">
        <f t="shared" si="13"/>
        <v>0</v>
      </c>
      <c r="AN159" s="186">
        <f t="shared" si="14"/>
        <v>0</v>
      </c>
      <c r="AO159" s="615"/>
    </row>
    <row r="160" spans="1:41" ht="20.100000000000001" customHeight="1">
      <c r="A160" s="183">
        <v>156</v>
      </c>
      <c r="B160" s="342"/>
      <c r="C160" s="342"/>
      <c r="D160" s="142"/>
      <c r="E160" s="142"/>
      <c r="F160" s="142"/>
      <c r="G160" s="142"/>
      <c r="H160" s="142"/>
      <c r="I160" s="142"/>
      <c r="J160" s="143"/>
      <c r="K160" s="142"/>
      <c r="L160" s="142"/>
      <c r="M160" s="144"/>
      <c r="N160" s="145"/>
      <c r="O160" s="142"/>
      <c r="P160" s="147"/>
      <c r="Q160" s="147"/>
      <c r="R160" s="147"/>
      <c r="S160" s="147"/>
      <c r="T160" s="147"/>
      <c r="U160" s="147"/>
      <c r="V160" s="147"/>
      <c r="W160" s="147"/>
      <c r="X160" s="147"/>
      <c r="Y160" s="147"/>
      <c r="Z160" s="147"/>
      <c r="AA160" s="147"/>
      <c r="AB160" s="147"/>
      <c r="AC160" s="148"/>
      <c r="AD160" s="142"/>
      <c r="AE160" s="203">
        <f t="shared" si="15"/>
        <v>0</v>
      </c>
      <c r="AF160" s="150">
        <f t="shared" si="16"/>
        <v>0</v>
      </c>
      <c r="AG160" s="331"/>
      <c r="AJ160" s="185"/>
      <c r="AK160" s="616"/>
      <c r="AL160" s="186">
        <f t="shared" si="12"/>
        <v>0</v>
      </c>
      <c r="AM160" s="186">
        <f t="shared" si="13"/>
        <v>0</v>
      </c>
      <c r="AN160" s="186">
        <f t="shared" si="14"/>
        <v>0</v>
      </c>
      <c r="AO160" s="615"/>
    </row>
    <row r="161" spans="1:41" ht="20.100000000000001" customHeight="1">
      <c r="A161" s="183">
        <v>157</v>
      </c>
      <c r="B161" s="342"/>
      <c r="C161" s="342"/>
      <c r="D161" s="142"/>
      <c r="E161" s="142"/>
      <c r="F161" s="142"/>
      <c r="G161" s="142"/>
      <c r="H161" s="142"/>
      <c r="I161" s="142"/>
      <c r="J161" s="143"/>
      <c r="K161" s="142"/>
      <c r="L161" s="142"/>
      <c r="M161" s="144"/>
      <c r="N161" s="145"/>
      <c r="O161" s="142"/>
      <c r="P161" s="147"/>
      <c r="Q161" s="147"/>
      <c r="R161" s="147"/>
      <c r="S161" s="147"/>
      <c r="T161" s="147"/>
      <c r="U161" s="147"/>
      <c r="V161" s="147"/>
      <c r="W161" s="147"/>
      <c r="X161" s="147"/>
      <c r="Y161" s="147"/>
      <c r="Z161" s="147"/>
      <c r="AA161" s="147"/>
      <c r="AB161" s="147"/>
      <c r="AC161" s="148"/>
      <c r="AD161" s="142"/>
      <c r="AE161" s="203">
        <f t="shared" si="15"/>
        <v>0</v>
      </c>
      <c r="AF161" s="150">
        <f t="shared" si="16"/>
        <v>0</v>
      </c>
      <c r="AG161" s="331"/>
      <c r="AJ161" s="185"/>
      <c r="AK161" s="616"/>
      <c r="AL161" s="186">
        <f t="shared" si="12"/>
        <v>0</v>
      </c>
      <c r="AM161" s="186">
        <f t="shared" si="13"/>
        <v>0</v>
      </c>
      <c r="AN161" s="186">
        <f t="shared" si="14"/>
        <v>0</v>
      </c>
      <c r="AO161" s="615"/>
    </row>
    <row r="162" spans="1:41" ht="20.100000000000001" customHeight="1">
      <c r="A162" s="183">
        <v>158</v>
      </c>
      <c r="B162" s="342"/>
      <c r="C162" s="342"/>
      <c r="D162" s="142"/>
      <c r="E162" s="142"/>
      <c r="F162" s="142"/>
      <c r="G162" s="142"/>
      <c r="H162" s="142"/>
      <c r="I162" s="142"/>
      <c r="J162" s="143"/>
      <c r="K162" s="142"/>
      <c r="L162" s="142"/>
      <c r="M162" s="144"/>
      <c r="N162" s="145"/>
      <c r="O162" s="142"/>
      <c r="P162" s="147"/>
      <c r="Q162" s="147"/>
      <c r="R162" s="147"/>
      <c r="S162" s="147"/>
      <c r="T162" s="147"/>
      <c r="U162" s="147"/>
      <c r="V162" s="147"/>
      <c r="W162" s="147"/>
      <c r="X162" s="147"/>
      <c r="Y162" s="147"/>
      <c r="Z162" s="147"/>
      <c r="AA162" s="147"/>
      <c r="AB162" s="147"/>
      <c r="AC162" s="148"/>
      <c r="AD162" s="142"/>
      <c r="AE162" s="203">
        <f t="shared" si="15"/>
        <v>0</v>
      </c>
      <c r="AF162" s="150">
        <f t="shared" si="16"/>
        <v>0</v>
      </c>
      <c r="AG162" s="331"/>
      <c r="AJ162" s="185"/>
      <c r="AK162" s="616"/>
      <c r="AL162" s="186">
        <f t="shared" si="12"/>
        <v>0</v>
      </c>
      <c r="AM162" s="186">
        <f t="shared" si="13"/>
        <v>0</v>
      </c>
      <c r="AN162" s="186">
        <f t="shared" si="14"/>
        <v>0</v>
      </c>
      <c r="AO162" s="615"/>
    </row>
    <row r="163" spans="1:41" ht="20.100000000000001" customHeight="1">
      <c r="A163" s="183">
        <v>159</v>
      </c>
      <c r="B163" s="342"/>
      <c r="C163" s="342"/>
      <c r="D163" s="142"/>
      <c r="E163" s="142"/>
      <c r="F163" s="142"/>
      <c r="G163" s="142"/>
      <c r="H163" s="142"/>
      <c r="I163" s="142"/>
      <c r="J163" s="143"/>
      <c r="K163" s="142"/>
      <c r="L163" s="142"/>
      <c r="M163" s="144"/>
      <c r="N163" s="145"/>
      <c r="O163" s="142"/>
      <c r="P163" s="147"/>
      <c r="Q163" s="147"/>
      <c r="R163" s="147"/>
      <c r="S163" s="147"/>
      <c r="T163" s="147"/>
      <c r="U163" s="147"/>
      <c r="V163" s="147"/>
      <c r="W163" s="147"/>
      <c r="X163" s="147"/>
      <c r="Y163" s="147"/>
      <c r="Z163" s="147"/>
      <c r="AA163" s="147"/>
      <c r="AB163" s="147"/>
      <c r="AC163" s="148"/>
      <c r="AD163" s="142"/>
      <c r="AE163" s="203">
        <f t="shared" si="15"/>
        <v>0</v>
      </c>
      <c r="AF163" s="150">
        <f t="shared" si="16"/>
        <v>0</v>
      </c>
      <c r="AG163" s="331"/>
      <c r="AJ163" s="185"/>
      <c r="AK163" s="616"/>
      <c r="AL163" s="186">
        <f t="shared" si="12"/>
        <v>0</v>
      </c>
      <c r="AM163" s="186">
        <f t="shared" si="13"/>
        <v>0</v>
      </c>
      <c r="AN163" s="186">
        <f t="shared" si="14"/>
        <v>0</v>
      </c>
      <c r="AO163" s="615"/>
    </row>
    <row r="164" spans="1:41" ht="20.100000000000001" customHeight="1">
      <c r="A164" s="183">
        <v>160</v>
      </c>
      <c r="B164" s="342"/>
      <c r="C164" s="342"/>
      <c r="D164" s="142"/>
      <c r="E164" s="142"/>
      <c r="F164" s="142"/>
      <c r="G164" s="142"/>
      <c r="H164" s="142"/>
      <c r="I164" s="142"/>
      <c r="J164" s="143"/>
      <c r="K164" s="142"/>
      <c r="L164" s="142"/>
      <c r="M164" s="144"/>
      <c r="N164" s="145"/>
      <c r="O164" s="142"/>
      <c r="P164" s="147"/>
      <c r="Q164" s="147"/>
      <c r="R164" s="147"/>
      <c r="S164" s="147"/>
      <c r="T164" s="147"/>
      <c r="U164" s="147"/>
      <c r="V164" s="147"/>
      <c r="W164" s="147"/>
      <c r="X164" s="147"/>
      <c r="Y164" s="147"/>
      <c r="Z164" s="147"/>
      <c r="AA164" s="147"/>
      <c r="AB164" s="147"/>
      <c r="AC164" s="148"/>
      <c r="AD164" s="142"/>
      <c r="AE164" s="203">
        <f t="shared" si="15"/>
        <v>0</v>
      </c>
      <c r="AF164" s="150">
        <f t="shared" si="16"/>
        <v>0</v>
      </c>
      <c r="AG164" s="331"/>
      <c r="AJ164" s="185"/>
      <c r="AK164" s="616"/>
      <c r="AL164" s="186">
        <f t="shared" si="12"/>
        <v>0</v>
      </c>
      <c r="AM164" s="186">
        <f t="shared" si="13"/>
        <v>0</v>
      </c>
      <c r="AN164" s="186">
        <f t="shared" si="14"/>
        <v>0</v>
      </c>
      <c r="AO164" s="615"/>
    </row>
    <row r="165" spans="1:41" ht="20.100000000000001" customHeight="1">
      <c r="A165" s="183">
        <v>161</v>
      </c>
      <c r="B165" s="342"/>
      <c r="C165" s="342"/>
      <c r="D165" s="142"/>
      <c r="E165" s="142"/>
      <c r="F165" s="142"/>
      <c r="G165" s="142"/>
      <c r="H165" s="142"/>
      <c r="I165" s="142"/>
      <c r="J165" s="143"/>
      <c r="K165" s="142"/>
      <c r="L165" s="142"/>
      <c r="M165" s="144"/>
      <c r="N165" s="145"/>
      <c r="O165" s="142"/>
      <c r="P165" s="147"/>
      <c r="Q165" s="147"/>
      <c r="R165" s="147"/>
      <c r="S165" s="147"/>
      <c r="T165" s="147"/>
      <c r="U165" s="147"/>
      <c r="V165" s="147"/>
      <c r="W165" s="147"/>
      <c r="X165" s="147"/>
      <c r="Y165" s="147"/>
      <c r="Z165" s="147"/>
      <c r="AA165" s="147"/>
      <c r="AB165" s="147"/>
      <c r="AC165" s="148"/>
      <c r="AD165" s="142"/>
      <c r="AE165" s="203">
        <f t="shared" si="15"/>
        <v>0</v>
      </c>
      <c r="AF165" s="150">
        <f t="shared" si="16"/>
        <v>0</v>
      </c>
      <c r="AG165" s="331"/>
      <c r="AJ165" s="185"/>
      <c r="AK165" s="616"/>
      <c r="AL165" s="186">
        <f t="shared" si="12"/>
        <v>0</v>
      </c>
      <c r="AM165" s="186">
        <f t="shared" si="13"/>
        <v>0</v>
      </c>
      <c r="AN165" s="186">
        <f t="shared" si="14"/>
        <v>0</v>
      </c>
      <c r="AO165" s="615"/>
    </row>
    <row r="166" spans="1:41" ht="20.100000000000001" customHeight="1">
      <c r="A166" s="183">
        <v>162</v>
      </c>
      <c r="B166" s="342"/>
      <c r="C166" s="342"/>
      <c r="D166" s="142"/>
      <c r="E166" s="142"/>
      <c r="F166" s="142"/>
      <c r="G166" s="142"/>
      <c r="H166" s="142"/>
      <c r="I166" s="142"/>
      <c r="J166" s="143"/>
      <c r="K166" s="142"/>
      <c r="L166" s="142"/>
      <c r="M166" s="144"/>
      <c r="N166" s="145"/>
      <c r="O166" s="142"/>
      <c r="P166" s="147"/>
      <c r="Q166" s="147"/>
      <c r="R166" s="147"/>
      <c r="S166" s="147"/>
      <c r="T166" s="147"/>
      <c r="U166" s="147"/>
      <c r="V166" s="147"/>
      <c r="W166" s="147"/>
      <c r="X166" s="147"/>
      <c r="Y166" s="147"/>
      <c r="Z166" s="147"/>
      <c r="AA166" s="147"/>
      <c r="AB166" s="147"/>
      <c r="AC166" s="148"/>
      <c r="AD166" s="142"/>
      <c r="AE166" s="203">
        <f t="shared" si="15"/>
        <v>0</v>
      </c>
      <c r="AF166" s="150">
        <f t="shared" si="16"/>
        <v>0</v>
      </c>
      <c r="AG166" s="331"/>
      <c r="AJ166" s="185"/>
      <c r="AK166" s="616"/>
      <c r="AL166" s="186">
        <f t="shared" si="12"/>
        <v>0</v>
      </c>
      <c r="AM166" s="186">
        <f t="shared" si="13"/>
        <v>0</v>
      </c>
      <c r="AN166" s="186">
        <f t="shared" si="14"/>
        <v>0</v>
      </c>
      <c r="AO166" s="615"/>
    </row>
    <row r="167" spans="1:41" ht="20.100000000000001" customHeight="1">
      <c r="A167" s="183">
        <v>163</v>
      </c>
      <c r="B167" s="342"/>
      <c r="C167" s="342"/>
      <c r="D167" s="142"/>
      <c r="E167" s="142"/>
      <c r="F167" s="142"/>
      <c r="G167" s="142"/>
      <c r="H167" s="142"/>
      <c r="I167" s="142"/>
      <c r="J167" s="143"/>
      <c r="K167" s="142"/>
      <c r="L167" s="142"/>
      <c r="M167" s="144"/>
      <c r="N167" s="145"/>
      <c r="O167" s="142"/>
      <c r="P167" s="147"/>
      <c r="Q167" s="147"/>
      <c r="R167" s="147"/>
      <c r="S167" s="147"/>
      <c r="T167" s="147"/>
      <c r="U167" s="147"/>
      <c r="V167" s="147"/>
      <c r="W167" s="147"/>
      <c r="X167" s="147"/>
      <c r="Y167" s="147"/>
      <c r="Z167" s="147"/>
      <c r="AA167" s="147"/>
      <c r="AB167" s="147"/>
      <c r="AC167" s="148"/>
      <c r="AD167" s="142"/>
      <c r="AE167" s="203">
        <f t="shared" si="15"/>
        <v>0</v>
      </c>
      <c r="AF167" s="150">
        <f t="shared" si="16"/>
        <v>0</v>
      </c>
      <c r="AG167" s="331"/>
      <c r="AJ167" s="185"/>
      <c r="AK167" s="616"/>
      <c r="AL167" s="186">
        <f t="shared" si="12"/>
        <v>0</v>
      </c>
      <c r="AM167" s="186">
        <f t="shared" si="13"/>
        <v>0</v>
      </c>
      <c r="AN167" s="186">
        <f t="shared" si="14"/>
        <v>0</v>
      </c>
      <c r="AO167" s="615"/>
    </row>
    <row r="168" spans="1:41" ht="20.100000000000001" customHeight="1">
      <c r="A168" s="183">
        <v>164</v>
      </c>
      <c r="B168" s="342"/>
      <c r="C168" s="342"/>
      <c r="D168" s="142"/>
      <c r="E168" s="142"/>
      <c r="F168" s="142"/>
      <c r="G168" s="142"/>
      <c r="H168" s="142"/>
      <c r="I168" s="142"/>
      <c r="J168" s="143"/>
      <c r="K168" s="142"/>
      <c r="L168" s="142"/>
      <c r="M168" s="144"/>
      <c r="N168" s="145"/>
      <c r="O168" s="142"/>
      <c r="P168" s="147"/>
      <c r="Q168" s="147"/>
      <c r="R168" s="147"/>
      <c r="S168" s="147"/>
      <c r="T168" s="147"/>
      <c r="U168" s="147"/>
      <c r="V168" s="147"/>
      <c r="W168" s="147"/>
      <c r="X168" s="147"/>
      <c r="Y168" s="147"/>
      <c r="Z168" s="147"/>
      <c r="AA168" s="147"/>
      <c r="AB168" s="147"/>
      <c r="AC168" s="148"/>
      <c r="AD168" s="142"/>
      <c r="AE168" s="203">
        <f t="shared" si="15"/>
        <v>0</v>
      </c>
      <c r="AF168" s="150">
        <f t="shared" si="16"/>
        <v>0</v>
      </c>
      <c r="AG168" s="331"/>
      <c r="AJ168" s="185"/>
      <c r="AK168" s="616"/>
      <c r="AL168" s="186">
        <f t="shared" si="12"/>
        <v>0</v>
      </c>
      <c r="AM168" s="186">
        <f t="shared" si="13"/>
        <v>0</v>
      </c>
      <c r="AN168" s="186">
        <f t="shared" si="14"/>
        <v>0</v>
      </c>
      <c r="AO168" s="615"/>
    </row>
    <row r="169" spans="1:41" ht="20.100000000000001" customHeight="1">
      <c r="A169" s="183">
        <v>165</v>
      </c>
      <c r="B169" s="342"/>
      <c r="C169" s="342"/>
      <c r="D169" s="142"/>
      <c r="E169" s="142"/>
      <c r="F169" s="142"/>
      <c r="G169" s="142"/>
      <c r="H169" s="142"/>
      <c r="I169" s="142"/>
      <c r="J169" s="143"/>
      <c r="K169" s="142"/>
      <c r="L169" s="142"/>
      <c r="M169" s="144"/>
      <c r="N169" s="145"/>
      <c r="O169" s="142"/>
      <c r="P169" s="147"/>
      <c r="Q169" s="147"/>
      <c r="R169" s="147"/>
      <c r="S169" s="147"/>
      <c r="T169" s="147"/>
      <c r="U169" s="147"/>
      <c r="V169" s="147"/>
      <c r="W169" s="147"/>
      <c r="X169" s="147"/>
      <c r="Y169" s="147"/>
      <c r="Z169" s="147"/>
      <c r="AA169" s="147"/>
      <c r="AB169" s="147"/>
      <c r="AC169" s="148"/>
      <c r="AD169" s="142"/>
      <c r="AE169" s="203">
        <f t="shared" si="15"/>
        <v>0</v>
      </c>
      <c r="AF169" s="150">
        <f t="shared" si="16"/>
        <v>0</v>
      </c>
      <c r="AG169" s="331"/>
      <c r="AJ169" s="185"/>
      <c r="AK169" s="616"/>
      <c r="AL169" s="186">
        <f t="shared" si="12"/>
        <v>0</v>
      </c>
      <c r="AM169" s="186">
        <f t="shared" si="13"/>
        <v>0</v>
      </c>
      <c r="AN169" s="186">
        <f t="shared" si="14"/>
        <v>0</v>
      </c>
      <c r="AO169" s="615"/>
    </row>
    <row r="170" spans="1:41" ht="20.100000000000001" customHeight="1">
      <c r="A170" s="183">
        <v>166</v>
      </c>
      <c r="B170" s="342"/>
      <c r="C170" s="342"/>
      <c r="D170" s="142"/>
      <c r="E170" s="142"/>
      <c r="F170" s="142"/>
      <c r="G170" s="142"/>
      <c r="H170" s="142"/>
      <c r="I170" s="142"/>
      <c r="J170" s="143"/>
      <c r="K170" s="142"/>
      <c r="L170" s="142"/>
      <c r="M170" s="144"/>
      <c r="N170" s="145"/>
      <c r="O170" s="142"/>
      <c r="P170" s="147"/>
      <c r="Q170" s="147"/>
      <c r="R170" s="147"/>
      <c r="S170" s="147"/>
      <c r="T170" s="147"/>
      <c r="U170" s="147"/>
      <c r="V170" s="147"/>
      <c r="W170" s="147"/>
      <c r="X170" s="147"/>
      <c r="Y170" s="147"/>
      <c r="Z170" s="147"/>
      <c r="AA170" s="147"/>
      <c r="AB170" s="147"/>
      <c r="AC170" s="148"/>
      <c r="AD170" s="142"/>
      <c r="AE170" s="203">
        <f t="shared" si="15"/>
        <v>0</v>
      </c>
      <c r="AF170" s="150">
        <f t="shared" si="16"/>
        <v>0</v>
      </c>
      <c r="AG170" s="331"/>
      <c r="AJ170" s="185"/>
      <c r="AK170" s="616"/>
      <c r="AL170" s="186">
        <f t="shared" si="12"/>
        <v>0</v>
      </c>
      <c r="AM170" s="186">
        <f t="shared" si="13"/>
        <v>0</v>
      </c>
      <c r="AN170" s="186">
        <f t="shared" si="14"/>
        <v>0</v>
      </c>
      <c r="AO170" s="615"/>
    </row>
    <row r="171" spans="1:41" ht="20.100000000000001" customHeight="1">
      <c r="A171" s="183">
        <v>167</v>
      </c>
      <c r="B171" s="342"/>
      <c r="C171" s="342"/>
      <c r="D171" s="142"/>
      <c r="E171" s="142"/>
      <c r="F171" s="142"/>
      <c r="G171" s="142"/>
      <c r="H171" s="142"/>
      <c r="I171" s="142"/>
      <c r="J171" s="143"/>
      <c r="K171" s="142"/>
      <c r="L171" s="142"/>
      <c r="M171" s="144"/>
      <c r="N171" s="145"/>
      <c r="O171" s="142"/>
      <c r="P171" s="147"/>
      <c r="Q171" s="147"/>
      <c r="R171" s="147"/>
      <c r="S171" s="147"/>
      <c r="T171" s="147"/>
      <c r="U171" s="147"/>
      <c r="V171" s="147"/>
      <c r="W171" s="147"/>
      <c r="X171" s="147"/>
      <c r="Y171" s="147"/>
      <c r="Z171" s="147"/>
      <c r="AA171" s="147"/>
      <c r="AB171" s="147"/>
      <c r="AC171" s="148"/>
      <c r="AD171" s="142"/>
      <c r="AE171" s="203">
        <f t="shared" si="15"/>
        <v>0</v>
      </c>
      <c r="AF171" s="150">
        <f t="shared" si="16"/>
        <v>0</v>
      </c>
      <c r="AG171" s="331"/>
      <c r="AJ171" s="185"/>
      <c r="AK171" s="616"/>
      <c r="AL171" s="186">
        <f t="shared" si="12"/>
        <v>0</v>
      </c>
      <c r="AM171" s="186">
        <f t="shared" si="13"/>
        <v>0</v>
      </c>
      <c r="AN171" s="186">
        <f t="shared" si="14"/>
        <v>0</v>
      </c>
      <c r="AO171" s="615"/>
    </row>
    <row r="172" spans="1:41" ht="20.100000000000001" customHeight="1">
      <c r="A172" s="183">
        <v>168</v>
      </c>
      <c r="B172" s="342"/>
      <c r="C172" s="342"/>
      <c r="D172" s="142"/>
      <c r="E172" s="142"/>
      <c r="F172" s="142"/>
      <c r="G172" s="142"/>
      <c r="H172" s="142"/>
      <c r="I172" s="142"/>
      <c r="J172" s="143"/>
      <c r="K172" s="142"/>
      <c r="L172" s="142"/>
      <c r="M172" s="144"/>
      <c r="N172" s="145"/>
      <c r="O172" s="142"/>
      <c r="P172" s="147"/>
      <c r="Q172" s="147"/>
      <c r="R172" s="147"/>
      <c r="S172" s="147"/>
      <c r="T172" s="147"/>
      <c r="U172" s="147"/>
      <c r="V172" s="147"/>
      <c r="W172" s="147"/>
      <c r="X172" s="147"/>
      <c r="Y172" s="147"/>
      <c r="Z172" s="147"/>
      <c r="AA172" s="147"/>
      <c r="AB172" s="147"/>
      <c r="AC172" s="148"/>
      <c r="AD172" s="142"/>
      <c r="AE172" s="203">
        <f t="shared" si="15"/>
        <v>0</v>
      </c>
      <c r="AF172" s="150">
        <f t="shared" si="16"/>
        <v>0</v>
      </c>
      <c r="AG172" s="331"/>
      <c r="AJ172" s="185"/>
      <c r="AK172" s="616"/>
      <c r="AL172" s="186">
        <f t="shared" si="12"/>
        <v>0</v>
      </c>
      <c r="AM172" s="186">
        <f t="shared" si="13"/>
        <v>0</v>
      </c>
      <c r="AN172" s="186">
        <f t="shared" si="14"/>
        <v>0</v>
      </c>
      <c r="AO172" s="615"/>
    </row>
    <row r="173" spans="1:41" ht="20.100000000000001" customHeight="1">
      <c r="A173" s="183">
        <v>169</v>
      </c>
      <c r="B173" s="342"/>
      <c r="C173" s="342"/>
      <c r="D173" s="142"/>
      <c r="E173" s="142"/>
      <c r="F173" s="142"/>
      <c r="G173" s="142"/>
      <c r="H173" s="142"/>
      <c r="I173" s="142"/>
      <c r="J173" s="143"/>
      <c r="K173" s="142"/>
      <c r="L173" s="142"/>
      <c r="M173" s="144"/>
      <c r="N173" s="145"/>
      <c r="O173" s="142"/>
      <c r="P173" s="147"/>
      <c r="Q173" s="147"/>
      <c r="R173" s="147"/>
      <c r="S173" s="147"/>
      <c r="T173" s="147"/>
      <c r="U173" s="147"/>
      <c r="V173" s="147"/>
      <c r="W173" s="147"/>
      <c r="X173" s="147"/>
      <c r="Y173" s="147"/>
      <c r="Z173" s="147"/>
      <c r="AA173" s="147"/>
      <c r="AB173" s="147"/>
      <c r="AC173" s="148"/>
      <c r="AD173" s="142"/>
      <c r="AE173" s="203">
        <f t="shared" si="15"/>
        <v>0</v>
      </c>
      <c r="AF173" s="150">
        <f t="shared" si="16"/>
        <v>0</v>
      </c>
      <c r="AG173" s="331"/>
      <c r="AJ173" s="185"/>
      <c r="AK173" s="616"/>
      <c r="AL173" s="186">
        <f t="shared" si="12"/>
        <v>0</v>
      </c>
      <c r="AM173" s="186">
        <f t="shared" si="13"/>
        <v>0</v>
      </c>
      <c r="AN173" s="186">
        <f t="shared" si="14"/>
        <v>0</v>
      </c>
      <c r="AO173" s="615"/>
    </row>
    <row r="174" spans="1:41" ht="20.100000000000001" customHeight="1">
      <c r="A174" s="183">
        <v>170</v>
      </c>
      <c r="B174" s="342"/>
      <c r="C174" s="342"/>
      <c r="D174" s="142"/>
      <c r="E174" s="142"/>
      <c r="F174" s="142"/>
      <c r="G174" s="142"/>
      <c r="H174" s="142"/>
      <c r="I174" s="142"/>
      <c r="J174" s="143"/>
      <c r="K174" s="142"/>
      <c r="L174" s="142"/>
      <c r="M174" s="144"/>
      <c r="N174" s="145"/>
      <c r="O174" s="142"/>
      <c r="P174" s="147"/>
      <c r="Q174" s="147"/>
      <c r="R174" s="147"/>
      <c r="S174" s="147"/>
      <c r="T174" s="147"/>
      <c r="U174" s="147"/>
      <c r="V174" s="147"/>
      <c r="W174" s="147"/>
      <c r="X174" s="147"/>
      <c r="Y174" s="147"/>
      <c r="Z174" s="147"/>
      <c r="AA174" s="147"/>
      <c r="AB174" s="147"/>
      <c r="AC174" s="148"/>
      <c r="AD174" s="142"/>
      <c r="AE174" s="203">
        <f t="shared" si="15"/>
        <v>0</v>
      </c>
      <c r="AF174" s="150">
        <f t="shared" si="16"/>
        <v>0</v>
      </c>
      <c r="AG174" s="331"/>
      <c r="AJ174" s="185"/>
      <c r="AK174" s="616"/>
      <c r="AL174" s="186">
        <f t="shared" si="12"/>
        <v>0</v>
      </c>
      <c r="AM174" s="186">
        <f t="shared" si="13"/>
        <v>0</v>
      </c>
      <c r="AN174" s="186">
        <f t="shared" si="14"/>
        <v>0</v>
      </c>
      <c r="AO174" s="615"/>
    </row>
    <row r="175" spans="1:41" ht="20.100000000000001" customHeight="1">
      <c r="A175" s="183">
        <v>171</v>
      </c>
      <c r="B175" s="342"/>
      <c r="C175" s="342"/>
      <c r="D175" s="142"/>
      <c r="E175" s="142"/>
      <c r="F175" s="142"/>
      <c r="G175" s="142"/>
      <c r="H175" s="142"/>
      <c r="I175" s="142"/>
      <c r="J175" s="143"/>
      <c r="K175" s="142"/>
      <c r="L175" s="142"/>
      <c r="M175" s="144"/>
      <c r="N175" s="145"/>
      <c r="O175" s="142"/>
      <c r="P175" s="147"/>
      <c r="Q175" s="147"/>
      <c r="R175" s="147"/>
      <c r="S175" s="147"/>
      <c r="T175" s="147"/>
      <c r="U175" s="147"/>
      <c r="V175" s="147"/>
      <c r="W175" s="147"/>
      <c r="X175" s="147"/>
      <c r="Y175" s="147"/>
      <c r="Z175" s="147"/>
      <c r="AA175" s="147"/>
      <c r="AB175" s="147"/>
      <c r="AC175" s="148"/>
      <c r="AD175" s="142"/>
      <c r="AE175" s="203">
        <f t="shared" si="15"/>
        <v>0</v>
      </c>
      <c r="AF175" s="150">
        <f t="shared" si="16"/>
        <v>0</v>
      </c>
      <c r="AG175" s="331"/>
      <c r="AJ175" s="185"/>
      <c r="AK175" s="616"/>
      <c r="AL175" s="186">
        <f t="shared" si="12"/>
        <v>0</v>
      </c>
      <c r="AM175" s="186">
        <f t="shared" si="13"/>
        <v>0</v>
      </c>
      <c r="AN175" s="186">
        <f t="shared" si="14"/>
        <v>0</v>
      </c>
      <c r="AO175" s="615"/>
    </row>
    <row r="176" spans="1:41" ht="20.100000000000001" customHeight="1">
      <c r="A176" s="183">
        <v>172</v>
      </c>
      <c r="B176" s="342"/>
      <c r="C176" s="342"/>
      <c r="D176" s="142"/>
      <c r="E176" s="142"/>
      <c r="F176" s="142"/>
      <c r="G176" s="142"/>
      <c r="H176" s="142"/>
      <c r="I176" s="142"/>
      <c r="J176" s="143"/>
      <c r="K176" s="142"/>
      <c r="L176" s="142"/>
      <c r="M176" s="144"/>
      <c r="N176" s="145"/>
      <c r="O176" s="142"/>
      <c r="P176" s="147"/>
      <c r="Q176" s="147"/>
      <c r="R176" s="147"/>
      <c r="S176" s="147"/>
      <c r="T176" s="147"/>
      <c r="U176" s="147"/>
      <c r="V176" s="147"/>
      <c r="W176" s="147"/>
      <c r="X176" s="147"/>
      <c r="Y176" s="147"/>
      <c r="Z176" s="147"/>
      <c r="AA176" s="147"/>
      <c r="AB176" s="147"/>
      <c r="AC176" s="148"/>
      <c r="AD176" s="142"/>
      <c r="AE176" s="203">
        <f t="shared" si="15"/>
        <v>0</v>
      </c>
      <c r="AF176" s="150">
        <f t="shared" si="16"/>
        <v>0</v>
      </c>
      <c r="AG176" s="331"/>
      <c r="AJ176" s="185"/>
      <c r="AK176" s="616"/>
      <c r="AL176" s="186">
        <f t="shared" si="12"/>
        <v>0</v>
      </c>
      <c r="AM176" s="186">
        <f t="shared" si="13"/>
        <v>0</v>
      </c>
      <c r="AN176" s="186">
        <f t="shared" si="14"/>
        <v>0</v>
      </c>
      <c r="AO176" s="615"/>
    </row>
    <row r="177" spans="1:41" ht="20.100000000000001" customHeight="1">
      <c r="A177" s="183">
        <v>173</v>
      </c>
      <c r="B177" s="342"/>
      <c r="C177" s="342"/>
      <c r="D177" s="142"/>
      <c r="E177" s="142"/>
      <c r="F177" s="142"/>
      <c r="G177" s="142"/>
      <c r="H177" s="142"/>
      <c r="I177" s="142"/>
      <c r="J177" s="143"/>
      <c r="K177" s="142"/>
      <c r="L177" s="142"/>
      <c r="M177" s="144"/>
      <c r="N177" s="145"/>
      <c r="O177" s="142"/>
      <c r="P177" s="147"/>
      <c r="Q177" s="147"/>
      <c r="R177" s="147"/>
      <c r="S177" s="147"/>
      <c r="T177" s="147"/>
      <c r="U177" s="147"/>
      <c r="V177" s="147"/>
      <c r="W177" s="147"/>
      <c r="X177" s="147"/>
      <c r="Y177" s="147"/>
      <c r="Z177" s="147"/>
      <c r="AA177" s="147"/>
      <c r="AB177" s="147"/>
      <c r="AC177" s="148"/>
      <c r="AD177" s="142"/>
      <c r="AE177" s="203">
        <f t="shared" si="15"/>
        <v>0</v>
      </c>
      <c r="AF177" s="150">
        <f t="shared" si="16"/>
        <v>0</v>
      </c>
      <c r="AG177" s="331"/>
      <c r="AJ177" s="185"/>
      <c r="AK177" s="616"/>
      <c r="AL177" s="186">
        <f t="shared" si="12"/>
        <v>0</v>
      </c>
      <c r="AM177" s="186">
        <f t="shared" si="13"/>
        <v>0</v>
      </c>
      <c r="AN177" s="186">
        <f t="shared" si="14"/>
        <v>0</v>
      </c>
      <c r="AO177" s="615"/>
    </row>
    <row r="178" spans="1:41" ht="20.100000000000001" customHeight="1">
      <c r="A178" s="183">
        <v>174</v>
      </c>
      <c r="B178" s="342"/>
      <c r="C178" s="342"/>
      <c r="D178" s="142"/>
      <c r="E178" s="142"/>
      <c r="F178" s="142"/>
      <c r="G178" s="142"/>
      <c r="H178" s="142"/>
      <c r="I178" s="142"/>
      <c r="J178" s="143"/>
      <c r="K178" s="142"/>
      <c r="L178" s="142"/>
      <c r="M178" s="144"/>
      <c r="N178" s="145"/>
      <c r="O178" s="142"/>
      <c r="P178" s="147"/>
      <c r="Q178" s="147"/>
      <c r="R178" s="147"/>
      <c r="S178" s="147"/>
      <c r="T178" s="147"/>
      <c r="U178" s="147"/>
      <c r="V178" s="147"/>
      <c r="W178" s="147"/>
      <c r="X178" s="147"/>
      <c r="Y178" s="147"/>
      <c r="Z178" s="147"/>
      <c r="AA178" s="147"/>
      <c r="AB178" s="147"/>
      <c r="AC178" s="148"/>
      <c r="AD178" s="142"/>
      <c r="AE178" s="203">
        <f t="shared" si="15"/>
        <v>0</v>
      </c>
      <c r="AF178" s="150">
        <f t="shared" si="16"/>
        <v>0</v>
      </c>
      <c r="AG178" s="331"/>
      <c r="AJ178" s="185"/>
      <c r="AK178" s="616"/>
      <c r="AL178" s="186">
        <f t="shared" si="12"/>
        <v>0</v>
      </c>
      <c r="AM178" s="186">
        <f t="shared" si="13"/>
        <v>0</v>
      </c>
      <c r="AN178" s="186">
        <f t="shared" si="14"/>
        <v>0</v>
      </c>
      <c r="AO178" s="615"/>
    </row>
    <row r="179" spans="1:41" ht="20.100000000000001" customHeight="1">
      <c r="A179" s="183">
        <v>175</v>
      </c>
      <c r="B179" s="342"/>
      <c r="C179" s="342"/>
      <c r="D179" s="142"/>
      <c r="E179" s="142"/>
      <c r="F179" s="142"/>
      <c r="G179" s="142"/>
      <c r="H179" s="142"/>
      <c r="I179" s="142"/>
      <c r="J179" s="143"/>
      <c r="K179" s="142"/>
      <c r="L179" s="142"/>
      <c r="M179" s="144"/>
      <c r="N179" s="145"/>
      <c r="O179" s="142"/>
      <c r="P179" s="147"/>
      <c r="Q179" s="147"/>
      <c r="R179" s="147"/>
      <c r="S179" s="147"/>
      <c r="T179" s="147"/>
      <c r="U179" s="147"/>
      <c r="V179" s="147"/>
      <c r="W179" s="147"/>
      <c r="X179" s="147"/>
      <c r="Y179" s="147"/>
      <c r="Z179" s="147"/>
      <c r="AA179" s="147"/>
      <c r="AB179" s="147"/>
      <c r="AC179" s="148"/>
      <c r="AD179" s="142"/>
      <c r="AE179" s="203">
        <f t="shared" si="15"/>
        <v>0</v>
      </c>
      <c r="AF179" s="150">
        <f t="shared" si="16"/>
        <v>0</v>
      </c>
      <c r="AG179" s="331"/>
      <c r="AJ179" s="185"/>
      <c r="AK179" s="616"/>
      <c r="AL179" s="186">
        <f t="shared" si="12"/>
        <v>0</v>
      </c>
      <c r="AM179" s="186">
        <f t="shared" si="13"/>
        <v>0</v>
      </c>
      <c r="AN179" s="186">
        <f t="shared" si="14"/>
        <v>0</v>
      </c>
      <c r="AO179" s="615"/>
    </row>
    <row r="180" spans="1:41" ht="20.100000000000001" customHeight="1">
      <c r="A180" s="183">
        <v>176</v>
      </c>
      <c r="B180" s="342"/>
      <c r="C180" s="342"/>
      <c r="D180" s="142"/>
      <c r="E180" s="142"/>
      <c r="F180" s="142"/>
      <c r="G180" s="142"/>
      <c r="H180" s="142"/>
      <c r="I180" s="142"/>
      <c r="J180" s="143"/>
      <c r="K180" s="142"/>
      <c r="L180" s="142"/>
      <c r="M180" s="144"/>
      <c r="N180" s="145"/>
      <c r="O180" s="142"/>
      <c r="P180" s="147"/>
      <c r="Q180" s="147"/>
      <c r="R180" s="147"/>
      <c r="S180" s="147"/>
      <c r="T180" s="147"/>
      <c r="U180" s="147"/>
      <c r="V180" s="147"/>
      <c r="W180" s="147"/>
      <c r="X180" s="147"/>
      <c r="Y180" s="147"/>
      <c r="Z180" s="147"/>
      <c r="AA180" s="147"/>
      <c r="AB180" s="147"/>
      <c r="AC180" s="148"/>
      <c r="AD180" s="142"/>
      <c r="AE180" s="203">
        <f t="shared" si="15"/>
        <v>0</v>
      </c>
      <c r="AF180" s="150">
        <f t="shared" si="16"/>
        <v>0</v>
      </c>
      <c r="AG180" s="331"/>
      <c r="AJ180" s="185"/>
      <c r="AK180" s="616"/>
      <c r="AL180" s="186">
        <f t="shared" si="12"/>
        <v>0</v>
      </c>
      <c r="AM180" s="186">
        <f t="shared" si="13"/>
        <v>0</v>
      </c>
      <c r="AN180" s="186">
        <f t="shared" si="14"/>
        <v>0</v>
      </c>
      <c r="AO180" s="615"/>
    </row>
    <row r="181" spans="1:41" ht="20.100000000000001" customHeight="1">
      <c r="A181" s="183">
        <v>177</v>
      </c>
      <c r="B181" s="342"/>
      <c r="C181" s="342"/>
      <c r="D181" s="142"/>
      <c r="E181" s="142"/>
      <c r="F181" s="142"/>
      <c r="G181" s="142"/>
      <c r="H181" s="142"/>
      <c r="I181" s="142"/>
      <c r="J181" s="143"/>
      <c r="K181" s="142"/>
      <c r="L181" s="142"/>
      <c r="M181" s="144"/>
      <c r="N181" s="145"/>
      <c r="O181" s="142"/>
      <c r="P181" s="147"/>
      <c r="Q181" s="147"/>
      <c r="R181" s="147"/>
      <c r="S181" s="147"/>
      <c r="T181" s="147"/>
      <c r="U181" s="147"/>
      <c r="V181" s="147"/>
      <c r="W181" s="147"/>
      <c r="X181" s="147"/>
      <c r="Y181" s="147"/>
      <c r="Z181" s="147"/>
      <c r="AA181" s="147"/>
      <c r="AB181" s="147"/>
      <c r="AC181" s="148"/>
      <c r="AD181" s="142"/>
      <c r="AE181" s="203">
        <f t="shared" si="15"/>
        <v>0</v>
      </c>
      <c r="AF181" s="150">
        <f t="shared" si="16"/>
        <v>0</v>
      </c>
      <c r="AG181" s="331"/>
      <c r="AJ181" s="185"/>
      <c r="AK181" s="616"/>
      <c r="AL181" s="186">
        <f t="shared" si="12"/>
        <v>0</v>
      </c>
      <c r="AM181" s="186">
        <f t="shared" si="13"/>
        <v>0</v>
      </c>
      <c r="AN181" s="186">
        <f t="shared" si="14"/>
        <v>0</v>
      </c>
      <c r="AO181" s="615"/>
    </row>
    <row r="182" spans="1:41" ht="20.100000000000001" customHeight="1">
      <c r="A182" s="183">
        <v>178</v>
      </c>
      <c r="B182" s="342"/>
      <c r="C182" s="342"/>
      <c r="D182" s="142"/>
      <c r="E182" s="142"/>
      <c r="F182" s="142"/>
      <c r="G182" s="142"/>
      <c r="H182" s="142"/>
      <c r="I182" s="142"/>
      <c r="J182" s="143"/>
      <c r="K182" s="142"/>
      <c r="L182" s="142"/>
      <c r="M182" s="144"/>
      <c r="N182" s="145"/>
      <c r="O182" s="142"/>
      <c r="P182" s="147"/>
      <c r="Q182" s="147"/>
      <c r="R182" s="147"/>
      <c r="S182" s="147"/>
      <c r="T182" s="147"/>
      <c r="U182" s="147"/>
      <c r="V182" s="147"/>
      <c r="W182" s="147"/>
      <c r="X182" s="147"/>
      <c r="Y182" s="147"/>
      <c r="Z182" s="147"/>
      <c r="AA182" s="147"/>
      <c r="AB182" s="147"/>
      <c r="AC182" s="148"/>
      <c r="AD182" s="142"/>
      <c r="AE182" s="203">
        <f t="shared" si="15"/>
        <v>0</v>
      </c>
      <c r="AF182" s="150">
        <f t="shared" si="16"/>
        <v>0</v>
      </c>
      <c r="AG182" s="331"/>
      <c r="AJ182" s="185"/>
      <c r="AK182" s="616"/>
      <c r="AL182" s="186">
        <f t="shared" si="12"/>
        <v>0</v>
      </c>
      <c r="AM182" s="186">
        <f t="shared" si="13"/>
        <v>0</v>
      </c>
      <c r="AN182" s="186">
        <f t="shared" si="14"/>
        <v>0</v>
      </c>
      <c r="AO182" s="615"/>
    </row>
    <row r="183" spans="1:41" ht="20.100000000000001" customHeight="1">
      <c r="A183" s="183">
        <v>179</v>
      </c>
      <c r="B183" s="342"/>
      <c r="C183" s="342"/>
      <c r="D183" s="142"/>
      <c r="E183" s="142"/>
      <c r="F183" s="142"/>
      <c r="G183" s="142"/>
      <c r="H183" s="142"/>
      <c r="I183" s="142"/>
      <c r="J183" s="143"/>
      <c r="K183" s="142"/>
      <c r="L183" s="142"/>
      <c r="M183" s="144"/>
      <c r="N183" s="145"/>
      <c r="O183" s="142"/>
      <c r="P183" s="147"/>
      <c r="Q183" s="147"/>
      <c r="R183" s="147"/>
      <c r="S183" s="147"/>
      <c r="T183" s="147"/>
      <c r="U183" s="147"/>
      <c r="V183" s="147"/>
      <c r="W183" s="147"/>
      <c r="X183" s="147"/>
      <c r="Y183" s="147"/>
      <c r="Z183" s="147"/>
      <c r="AA183" s="147"/>
      <c r="AB183" s="147"/>
      <c r="AC183" s="148"/>
      <c r="AD183" s="142"/>
      <c r="AE183" s="203">
        <f t="shared" si="15"/>
        <v>0</v>
      </c>
      <c r="AF183" s="150">
        <f t="shared" si="16"/>
        <v>0</v>
      </c>
      <c r="AG183" s="331"/>
      <c r="AJ183" s="185"/>
      <c r="AK183" s="616"/>
      <c r="AL183" s="186">
        <f t="shared" si="12"/>
        <v>0</v>
      </c>
      <c r="AM183" s="186">
        <f t="shared" si="13"/>
        <v>0</v>
      </c>
      <c r="AN183" s="186">
        <f t="shared" si="14"/>
        <v>0</v>
      </c>
      <c r="AO183" s="615"/>
    </row>
    <row r="184" spans="1:41" ht="20.100000000000001" customHeight="1">
      <c r="A184" s="183">
        <v>180</v>
      </c>
      <c r="B184" s="342"/>
      <c r="C184" s="342"/>
      <c r="D184" s="142"/>
      <c r="E184" s="142"/>
      <c r="F184" s="142"/>
      <c r="G184" s="142"/>
      <c r="H184" s="142"/>
      <c r="I184" s="142"/>
      <c r="J184" s="143"/>
      <c r="K184" s="142"/>
      <c r="L184" s="142"/>
      <c r="M184" s="144"/>
      <c r="N184" s="145"/>
      <c r="O184" s="142"/>
      <c r="P184" s="147"/>
      <c r="Q184" s="147"/>
      <c r="R184" s="147"/>
      <c r="S184" s="147"/>
      <c r="T184" s="147"/>
      <c r="U184" s="147"/>
      <c r="V184" s="147"/>
      <c r="W184" s="147"/>
      <c r="X184" s="147"/>
      <c r="Y184" s="147"/>
      <c r="Z184" s="147"/>
      <c r="AA184" s="147"/>
      <c r="AB184" s="147"/>
      <c r="AC184" s="148"/>
      <c r="AD184" s="142"/>
      <c r="AE184" s="203">
        <f t="shared" si="15"/>
        <v>0</v>
      </c>
      <c r="AF184" s="150">
        <f t="shared" si="16"/>
        <v>0</v>
      </c>
      <c r="AG184" s="331"/>
      <c r="AJ184" s="185"/>
      <c r="AK184" s="616"/>
      <c r="AL184" s="186">
        <f t="shared" si="12"/>
        <v>0</v>
      </c>
      <c r="AM184" s="186">
        <f t="shared" si="13"/>
        <v>0</v>
      </c>
      <c r="AN184" s="186">
        <f t="shared" si="14"/>
        <v>0</v>
      </c>
      <c r="AO184" s="615"/>
    </row>
    <row r="185" spans="1:41" ht="20.100000000000001" customHeight="1">
      <c r="A185" s="183">
        <v>181</v>
      </c>
      <c r="B185" s="342"/>
      <c r="C185" s="342"/>
      <c r="D185" s="142"/>
      <c r="E185" s="142"/>
      <c r="F185" s="142"/>
      <c r="G185" s="142"/>
      <c r="H185" s="142"/>
      <c r="I185" s="142"/>
      <c r="J185" s="143"/>
      <c r="K185" s="142"/>
      <c r="L185" s="142"/>
      <c r="M185" s="144"/>
      <c r="N185" s="145"/>
      <c r="O185" s="142"/>
      <c r="P185" s="147"/>
      <c r="Q185" s="147"/>
      <c r="R185" s="147"/>
      <c r="S185" s="147"/>
      <c r="T185" s="147"/>
      <c r="U185" s="147"/>
      <c r="V185" s="147"/>
      <c r="W185" s="147"/>
      <c r="X185" s="147"/>
      <c r="Y185" s="147"/>
      <c r="Z185" s="147"/>
      <c r="AA185" s="147"/>
      <c r="AB185" s="147"/>
      <c r="AC185" s="148"/>
      <c r="AD185" s="142"/>
      <c r="AE185" s="203">
        <f t="shared" si="15"/>
        <v>0</v>
      </c>
      <c r="AF185" s="150">
        <f t="shared" si="16"/>
        <v>0</v>
      </c>
      <c r="AG185" s="331"/>
      <c r="AJ185" s="185"/>
      <c r="AK185" s="616"/>
      <c r="AL185" s="186">
        <f t="shared" si="12"/>
        <v>0</v>
      </c>
      <c r="AM185" s="186">
        <f t="shared" si="13"/>
        <v>0</v>
      </c>
      <c r="AN185" s="186">
        <f t="shared" si="14"/>
        <v>0</v>
      </c>
      <c r="AO185" s="615"/>
    </row>
    <row r="186" spans="1:41" ht="20.100000000000001" customHeight="1">
      <c r="A186" s="183">
        <v>182</v>
      </c>
      <c r="B186" s="342"/>
      <c r="C186" s="342"/>
      <c r="D186" s="142"/>
      <c r="E186" s="142"/>
      <c r="F186" s="142"/>
      <c r="G186" s="142"/>
      <c r="H186" s="142"/>
      <c r="I186" s="142"/>
      <c r="J186" s="143"/>
      <c r="K186" s="142"/>
      <c r="L186" s="142"/>
      <c r="M186" s="144"/>
      <c r="N186" s="145"/>
      <c r="O186" s="142"/>
      <c r="P186" s="147"/>
      <c r="Q186" s="147"/>
      <c r="R186" s="147"/>
      <c r="S186" s="147"/>
      <c r="T186" s="147"/>
      <c r="U186" s="147"/>
      <c r="V186" s="147"/>
      <c r="W186" s="147"/>
      <c r="X186" s="147"/>
      <c r="Y186" s="147"/>
      <c r="Z186" s="147"/>
      <c r="AA186" s="147"/>
      <c r="AB186" s="147"/>
      <c r="AC186" s="148"/>
      <c r="AD186" s="142"/>
      <c r="AE186" s="203">
        <f t="shared" si="15"/>
        <v>0</v>
      </c>
      <c r="AF186" s="150">
        <f t="shared" si="16"/>
        <v>0</v>
      </c>
      <c r="AG186" s="331"/>
      <c r="AJ186" s="185"/>
      <c r="AK186" s="616"/>
      <c r="AL186" s="186">
        <f t="shared" si="12"/>
        <v>0</v>
      </c>
      <c r="AM186" s="186">
        <f t="shared" si="13"/>
        <v>0</v>
      </c>
      <c r="AN186" s="186">
        <f t="shared" si="14"/>
        <v>0</v>
      </c>
      <c r="AO186" s="615"/>
    </row>
    <row r="187" spans="1:41" ht="20.100000000000001" customHeight="1">
      <c r="A187" s="183">
        <v>183</v>
      </c>
      <c r="B187" s="342"/>
      <c r="C187" s="342"/>
      <c r="D187" s="142"/>
      <c r="E187" s="142"/>
      <c r="F187" s="142"/>
      <c r="G187" s="142"/>
      <c r="H187" s="142"/>
      <c r="I187" s="142"/>
      <c r="J187" s="143"/>
      <c r="K187" s="142"/>
      <c r="L187" s="142"/>
      <c r="M187" s="144"/>
      <c r="N187" s="145"/>
      <c r="O187" s="142"/>
      <c r="P187" s="147"/>
      <c r="Q187" s="147"/>
      <c r="R187" s="147"/>
      <c r="S187" s="147"/>
      <c r="T187" s="147"/>
      <c r="U187" s="147"/>
      <c r="V187" s="147"/>
      <c r="W187" s="147"/>
      <c r="X187" s="147"/>
      <c r="Y187" s="147"/>
      <c r="Z187" s="147"/>
      <c r="AA187" s="147"/>
      <c r="AB187" s="147"/>
      <c r="AC187" s="148"/>
      <c r="AD187" s="142"/>
      <c r="AE187" s="203">
        <f t="shared" si="15"/>
        <v>0</v>
      </c>
      <c r="AF187" s="150">
        <f t="shared" si="16"/>
        <v>0</v>
      </c>
      <c r="AG187" s="331"/>
      <c r="AJ187" s="185"/>
      <c r="AK187" s="616"/>
      <c r="AL187" s="186">
        <f t="shared" si="12"/>
        <v>0</v>
      </c>
      <c r="AM187" s="186">
        <f t="shared" si="13"/>
        <v>0</v>
      </c>
      <c r="AN187" s="186">
        <f t="shared" si="14"/>
        <v>0</v>
      </c>
      <c r="AO187" s="615"/>
    </row>
    <row r="188" spans="1:41" ht="20.100000000000001" customHeight="1">
      <c r="A188" s="183">
        <v>184</v>
      </c>
      <c r="B188" s="342"/>
      <c r="C188" s="342"/>
      <c r="D188" s="142"/>
      <c r="E188" s="142"/>
      <c r="F188" s="142"/>
      <c r="G188" s="142"/>
      <c r="H188" s="142"/>
      <c r="I188" s="142"/>
      <c r="J188" s="143"/>
      <c r="K188" s="142"/>
      <c r="L188" s="142"/>
      <c r="M188" s="144"/>
      <c r="N188" s="145"/>
      <c r="O188" s="142"/>
      <c r="P188" s="147"/>
      <c r="Q188" s="147"/>
      <c r="R188" s="147"/>
      <c r="S188" s="147"/>
      <c r="T188" s="147"/>
      <c r="U188" s="147"/>
      <c r="V188" s="147"/>
      <c r="W188" s="147"/>
      <c r="X188" s="147"/>
      <c r="Y188" s="147"/>
      <c r="Z188" s="147"/>
      <c r="AA188" s="147"/>
      <c r="AB188" s="147"/>
      <c r="AC188" s="148"/>
      <c r="AD188" s="142"/>
      <c r="AE188" s="203">
        <f t="shared" si="15"/>
        <v>0</v>
      </c>
      <c r="AF188" s="150">
        <f t="shared" si="16"/>
        <v>0</v>
      </c>
      <c r="AG188" s="331"/>
      <c r="AJ188" s="185"/>
      <c r="AK188" s="616"/>
      <c r="AL188" s="186">
        <f t="shared" si="12"/>
        <v>0</v>
      </c>
      <c r="AM188" s="186">
        <f t="shared" si="13"/>
        <v>0</v>
      </c>
      <c r="AN188" s="186">
        <f t="shared" si="14"/>
        <v>0</v>
      </c>
      <c r="AO188" s="615"/>
    </row>
    <row r="189" spans="1:41" ht="20.100000000000001" customHeight="1">
      <c r="A189" s="183">
        <v>185</v>
      </c>
      <c r="B189" s="342"/>
      <c r="C189" s="342"/>
      <c r="D189" s="142"/>
      <c r="E189" s="142"/>
      <c r="F189" s="142"/>
      <c r="G189" s="142"/>
      <c r="H189" s="142"/>
      <c r="I189" s="142"/>
      <c r="J189" s="143"/>
      <c r="K189" s="142"/>
      <c r="L189" s="142"/>
      <c r="M189" s="144"/>
      <c r="N189" s="145"/>
      <c r="O189" s="142"/>
      <c r="P189" s="147"/>
      <c r="Q189" s="147"/>
      <c r="R189" s="147"/>
      <c r="S189" s="147"/>
      <c r="T189" s="147"/>
      <c r="U189" s="147"/>
      <c r="V189" s="147"/>
      <c r="W189" s="147"/>
      <c r="X189" s="147"/>
      <c r="Y189" s="147"/>
      <c r="Z189" s="147"/>
      <c r="AA189" s="147"/>
      <c r="AB189" s="147"/>
      <c r="AC189" s="148"/>
      <c r="AD189" s="142"/>
      <c r="AE189" s="203">
        <f t="shared" si="15"/>
        <v>0</v>
      </c>
      <c r="AF189" s="150">
        <f t="shared" si="16"/>
        <v>0</v>
      </c>
      <c r="AG189" s="331"/>
      <c r="AJ189" s="185"/>
      <c r="AK189" s="616"/>
      <c r="AL189" s="186">
        <f t="shared" si="12"/>
        <v>0</v>
      </c>
      <c r="AM189" s="186">
        <f t="shared" si="13"/>
        <v>0</v>
      </c>
      <c r="AN189" s="186">
        <f t="shared" si="14"/>
        <v>0</v>
      </c>
      <c r="AO189" s="615"/>
    </row>
    <row r="190" spans="1:41" ht="20.100000000000001" customHeight="1">
      <c r="A190" s="183">
        <v>186</v>
      </c>
      <c r="B190" s="342"/>
      <c r="C190" s="342"/>
      <c r="D190" s="142"/>
      <c r="E190" s="142"/>
      <c r="F190" s="142"/>
      <c r="G190" s="142"/>
      <c r="H190" s="142"/>
      <c r="I190" s="142"/>
      <c r="J190" s="143"/>
      <c r="K190" s="142"/>
      <c r="L190" s="142"/>
      <c r="M190" s="144"/>
      <c r="N190" s="145"/>
      <c r="O190" s="142"/>
      <c r="P190" s="147"/>
      <c r="Q190" s="147"/>
      <c r="R190" s="147"/>
      <c r="S190" s="147"/>
      <c r="T190" s="147"/>
      <c r="U190" s="147"/>
      <c r="V190" s="147"/>
      <c r="W190" s="147"/>
      <c r="X190" s="147"/>
      <c r="Y190" s="147"/>
      <c r="Z190" s="147"/>
      <c r="AA190" s="147"/>
      <c r="AB190" s="147"/>
      <c r="AC190" s="148"/>
      <c r="AD190" s="142"/>
      <c r="AE190" s="203">
        <f t="shared" si="15"/>
        <v>0</v>
      </c>
      <c r="AF190" s="150">
        <f t="shared" si="16"/>
        <v>0</v>
      </c>
      <c r="AG190" s="331"/>
      <c r="AJ190" s="185"/>
      <c r="AK190" s="616"/>
      <c r="AL190" s="186">
        <f t="shared" si="12"/>
        <v>0</v>
      </c>
      <c r="AM190" s="186">
        <f t="shared" si="13"/>
        <v>0</v>
      </c>
      <c r="AN190" s="186">
        <f t="shared" si="14"/>
        <v>0</v>
      </c>
      <c r="AO190" s="615"/>
    </row>
    <row r="191" spans="1:41" ht="20.100000000000001" customHeight="1">
      <c r="A191" s="183">
        <v>187</v>
      </c>
      <c r="B191" s="342"/>
      <c r="C191" s="342"/>
      <c r="D191" s="142"/>
      <c r="E191" s="142"/>
      <c r="F191" s="142"/>
      <c r="G191" s="142"/>
      <c r="H191" s="142"/>
      <c r="I191" s="142"/>
      <c r="J191" s="143"/>
      <c r="K191" s="142"/>
      <c r="L191" s="142"/>
      <c r="M191" s="144"/>
      <c r="N191" s="145"/>
      <c r="O191" s="142"/>
      <c r="P191" s="147"/>
      <c r="Q191" s="147"/>
      <c r="R191" s="147"/>
      <c r="S191" s="147"/>
      <c r="T191" s="147"/>
      <c r="U191" s="147"/>
      <c r="V191" s="147"/>
      <c r="W191" s="147"/>
      <c r="X191" s="147"/>
      <c r="Y191" s="147"/>
      <c r="Z191" s="147"/>
      <c r="AA191" s="147"/>
      <c r="AB191" s="147"/>
      <c r="AC191" s="148"/>
      <c r="AD191" s="142"/>
      <c r="AE191" s="203">
        <f t="shared" si="15"/>
        <v>0</v>
      </c>
      <c r="AF191" s="150">
        <f t="shared" si="16"/>
        <v>0</v>
      </c>
      <c r="AG191" s="331"/>
      <c r="AJ191" s="185"/>
      <c r="AK191" s="616"/>
      <c r="AL191" s="186">
        <f t="shared" si="12"/>
        <v>0</v>
      </c>
      <c r="AM191" s="186">
        <f t="shared" si="13"/>
        <v>0</v>
      </c>
      <c r="AN191" s="186">
        <f t="shared" si="14"/>
        <v>0</v>
      </c>
      <c r="AO191" s="615"/>
    </row>
    <row r="192" spans="1:41" ht="20.100000000000001" customHeight="1">
      <c r="A192" s="183">
        <v>188</v>
      </c>
      <c r="B192" s="342"/>
      <c r="C192" s="342"/>
      <c r="D192" s="142"/>
      <c r="E192" s="142"/>
      <c r="F192" s="142"/>
      <c r="G192" s="142"/>
      <c r="H192" s="142"/>
      <c r="I192" s="142"/>
      <c r="J192" s="143"/>
      <c r="K192" s="142"/>
      <c r="L192" s="142"/>
      <c r="M192" s="144"/>
      <c r="N192" s="145"/>
      <c r="O192" s="142"/>
      <c r="P192" s="147"/>
      <c r="Q192" s="147"/>
      <c r="R192" s="147"/>
      <c r="S192" s="147"/>
      <c r="T192" s="147"/>
      <c r="U192" s="147"/>
      <c r="V192" s="147"/>
      <c r="W192" s="147"/>
      <c r="X192" s="147"/>
      <c r="Y192" s="147"/>
      <c r="Z192" s="147"/>
      <c r="AA192" s="147"/>
      <c r="AB192" s="147"/>
      <c r="AC192" s="148"/>
      <c r="AD192" s="142"/>
      <c r="AE192" s="203">
        <f t="shared" si="15"/>
        <v>0</v>
      </c>
      <c r="AF192" s="150">
        <f t="shared" si="16"/>
        <v>0</v>
      </c>
      <c r="AG192" s="331"/>
      <c r="AJ192" s="185"/>
      <c r="AK192" s="616"/>
      <c r="AL192" s="186">
        <f t="shared" si="12"/>
        <v>0</v>
      </c>
      <c r="AM192" s="186">
        <f t="shared" si="13"/>
        <v>0</v>
      </c>
      <c r="AN192" s="186">
        <f t="shared" si="14"/>
        <v>0</v>
      </c>
      <c r="AO192" s="615"/>
    </row>
    <row r="193" spans="1:41" ht="20.100000000000001" customHeight="1">
      <c r="A193" s="183">
        <v>189</v>
      </c>
      <c r="B193" s="342"/>
      <c r="C193" s="342"/>
      <c r="D193" s="142"/>
      <c r="E193" s="142"/>
      <c r="F193" s="142"/>
      <c r="G193" s="142"/>
      <c r="H193" s="142"/>
      <c r="I193" s="142"/>
      <c r="J193" s="143"/>
      <c r="K193" s="142"/>
      <c r="L193" s="142"/>
      <c r="M193" s="144"/>
      <c r="N193" s="145"/>
      <c r="O193" s="142"/>
      <c r="P193" s="147"/>
      <c r="Q193" s="147"/>
      <c r="R193" s="147"/>
      <c r="S193" s="147"/>
      <c r="T193" s="147"/>
      <c r="U193" s="147"/>
      <c r="V193" s="147"/>
      <c r="W193" s="147"/>
      <c r="X193" s="147"/>
      <c r="Y193" s="147"/>
      <c r="Z193" s="147"/>
      <c r="AA193" s="147"/>
      <c r="AB193" s="147"/>
      <c r="AC193" s="148"/>
      <c r="AD193" s="142"/>
      <c r="AE193" s="203">
        <f t="shared" si="15"/>
        <v>0</v>
      </c>
      <c r="AF193" s="150">
        <f t="shared" si="16"/>
        <v>0</v>
      </c>
      <c r="AG193" s="331"/>
      <c r="AJ193" s="185"/>
      <c r="AK193" s="616"/>
      <c r="AL193" s="186">
        <f t="shared" si="12"/>
        <v>0</v>
      </c>
      <c r="AM193" s="186">
        <f t="shared" si="13"/>
        <v>0</v>
      </c>
      <c r="AN193" s="186">
        <f t="shared" si="14"/>
        <v>0</v>
      </c>
      <c r="AO193" s="615"/>
    </row>
    <row r="194" spans="1:41" ht="20.100000000000001" customHeight="1">
      <c r="A194" s="183">
        <v>190</v>
      </c>
      <c r="B194" s="342"/>
      <c r="C194" s="342"/>
      <c r="D194" s="142"/>
      <c r="E194" s="142"/>
      <c r="F194" s="142"/>
      <c r="G194" s="142"/>
      <c r="H194" s="142"/>
      <c r="I194" s="142"/>
      <c r="J194" s="143"/>
      <c r="K194" s="142"/>
      <c r="L194" s="142"/>
      <c r="M194" s="144"/>
      <c r="N194" s="145"/>
      <c r="O194" s="142"/>
      <c r="P194" s="147"/>
      <c r="Q194" s="147"/>
      <c r="R194" s="147"/>
      <c r="S194" s="147"/>
      <c r="T194" s="147"/>
      <c r="U194" s="147"/>
      <c r="V194" s="147"/>
      <c r="W194" s="147"/>
      <c r="X194" s="147"/>
      <c r="Y194" s="147"/>
      <c r="Z194" s="147"/>
      <c r="AA194" s="147"/>
      <c r="AB194" s="147"/>
      <c r="AC194" s="148"/>
      <c r="AD194" s="142"/>
      <c r="AE194" s="203">
        <f t="shared" si="15"/>
        <v>0</v>
      </c>
      <c r="AF194" s="150">
        <f t="shared" si="16"/>
        <v>0</v>
      </c>
      <c r="AG194" s="331"/>
      <c r="AJ194" s="185"/>
      <c r="AK194" s="616"/>
      <c r="AL194" s="186">
        <f t="shared" si="12"/>
        <v>0</v>
      </c>
      <c r="AM194" s="186">
        <f t="shared" si="13"/>
        <v>0</v>
      </c>
      <c r="AN194" s="186">
        <f t="shared" si="14"/>
        <v>0</v>
      </c>
      <c r="AO194" s="615"/>
    </row>
    <row r="195" spans="1:41" ht="20.100000000000001" customHeight="1">
      <c r="A195" s="183">
        <v>191</v>
      </c>
      <c r="B195" s="342"/>
      <c r="C195" s="342"/>
      <c r="D195" s="142"/>
      <c r="E195" s="142"/>
      <c r="F195" s="142"/>
      <c r="G195" s="142"/>
      <c r="H195" s="142"/>
      <c r="I195" s="142"/>
      <c r="J195" s="143"/>
      <c r="K195" s="142"/>
      <c r="L195" s="142"/>
      <c r="M195" s="144"/>
      <c r="N195" s="145"/>
      <c r="O195" s="142"/>
      <c r="P195" s="147"/>
      <c r="Q195" s="147"/>
      <c r="R195" s="147"/>
      <c r="S195" s="147"/>
      <c r="T195" s="147"/>
      <c r="U195" s="147"/>
      <c r="V195" s="147"/>
      <c r="W195" s="147"/>
      <c r="X195" s="147"/>
      <c r="Y195" s="147"/>
      <c r="Z195" s="147"/>
      <c r="AA195" s="147"/>
      <c r="AB195" s="147"/>
      <c r="AC195" s="148"/>
      <c r="AD195" s="142"/>
      <c r="AE195" s="203">
        <f t="shared" si="15"/>
        <v>0</v>
      </c>
      <c r="AF195" s="150">
        <f t="shared" si="16"/>
        <v>0</v>
      </c>
      <c r="AG195" s="331"/>
      <c r="AJ195" s="185"/>
      <c r="AK195" s="616"/>
      <c r="AL195" s="186">
        <f t="shared" si="12"/>
        <v>0</v>
      </c>
      <c r="AM195" s="186">
        <f t="shared" si="13"/>
        <v>0</v>
      </c>
      <c r="AN195" s="186">
        <f t="shared" si="14"/>
        <v>0</v>
      </c>
      <c r="AO195" s="615"/>
    </row>
    <row r="196" spans="1:41" ht="20.100000000000001" customHeight="1">
      <c r="A196" s="183">
        <v>192</v>
      </c>
      <c r="B196" s="342"/>
      <c r="C196" s="342"/>
      <c r="D196" s="142"/>
      <c r="E196" s="142"/>
      <c r="F196" s="142"/>
      <c r="G196" s="142"/>
      <c r="H196" s="142"/>
      <c r="I196" s="142"/>
      <c r="J196" s="143"/>
      <c r="K196" s="142"/>
      <c r="L196" s="142"/>
      <c r="M196" s="144"/>
      <c r="N196" s="145"/>
      <c r="O196" s="142"/>
      <c r="P196" s="147"/>
      <c r="Q196" s="147"/>
      <c r="R196" s="147"/>
      <c r="S196" s="147"/>
      <c r="T196" s="147"/>
      <c r="U196" s="147"/>
      <c r="V196" s="147"/>
      <c r="W196" s="147"/>
      <c r="X196" s="147"/>
      <c r="Y196" s="147"/>
      <c r="Z196" s="147"/>
      <c r="AA196" s="147"/>
      <c r="AB196" s="147"/>
      <c r="AC196" s="148"/>
      <c r="AD196" s="142"/>
      <c r="AE196" s="203">
        <f t="shared" si="15"/>
        <v>0</v>
      </c>
      <c r="AF196" s="150">
        <f t="shared" si="16"/>
        <v>0</v>
      </c>
      <c r="AG196" s="331"/>
      <c r="AJ196" s="185"/>
      <c r="AK196" s="616"/>
      <c r="AL196" s="186">
        <f t="shared" si="12"/>
        <v>0</v>
      </c>
      <c r="AM196" s="186">
        <f t="shared" si="13"/>
        <v>0</v>
      </c>
      <c r="AN196" s="186">
        <f t="shared" si="14"/>
        <v>0</v>
      </c>
      <c r="AO196" s="615"/>
    </row>
    <row r="197" spans="1:41" ht="20.100000000000001" customHeight="1">
      <c r="A197" s="183">
        <v>193</v>
      </c>
      <c r="B197" s="342"/>
      <c r="C197" s="342"/>
      <c r="D197" s="142"/>
      <c r="E197" s="142"/>
      <c r="F197" s="142"/>
      <c r="G197" s="142"/>
      <c r="H197" s="142"/>
      <c r="I197" s="142"/>
      <c r="J197" s="143"/>
      <c r="K197" s="142"/>
      <c r="L197" s="142"/>
      <c r="M197" s="144"/>
      <c r="N197" s="145"/>
      <c r="O197" s="142"/>
      <c r="P197" s="147"/>
      <c r="Q197" s="147"/>
      <c r="R197" s="147"/>
      <c r="S197" s="147"/>
      <c r="T197" s="147"/>
      <c r="U197" s="147"/>
      <c r="V197" s="147"/>
      <c r="W197" s="147"/>
      <c r="X197" s="147"/>
      <c r="Y197" s="147"/>
      <c r="Z197" s="147"/>
      <c r="AA197" s="147"/>
      <c r="AB197" s="147"/>
      <c r="AC197" s="148"/>
      <c r="AD197" s="142"/>
      <c r="AE197" s="203">
        <f t="shared" si="15"/>
        <v>0</v>
      </c>
      <c r="AF197" s="150">
        <f t="shared" si="16"/>
        <v>0</v>
      </c>
      <c r="AG197" s="331"/>
      <c r="AJ197" s="185"/>
      <c r="AK197" s="616"/>
      <c r="AL197" s="186">
        <f t="shared" si="12"/>
        <v>0</v>
      </c>
      <c r="AM197" s="186">
        <f t="shared" si="13"/>
        <v>0</v>
      </c>
      <c r="AN197" s="186">
        <f t="shared" si="14"/>
        <v>0</v>
      </c>
      <c r="AO197" s="615"/>
    </row>
    <row r="198" spans="1:41" ht="20.100000000000001" customHeight="1">
      <c r="A198" s="183">
        <v>194</v>
      </c>
      <c r="B198" s="342"/>
      <c r="C198" s="342"/>
      <c r="D198" s="142"/>
      <c r="E198" s="142"/>
      <c r="F198" s="142"/>
      <c r="G198" s="142"/>
      <c r="H198" s="142"/>
      <c r="I198" s="142"/>
      <c r="J198" s="143"/>
      <c r="K198" s="142"/>
      <c r="L198" s="142"/>
      <c r="M198" s="144"/>
      <c r="N198" s="145"/>
      <c r="O198" s="142"/>
      <c r="P198" s="147"/>
      <c r="Q198" s="147"/>
      <c r="R198" s="147"/>
      <c r="S198" s="147"/>
      <c r="T198" s="147"/>
      <c r="U198" s="147"/>
      <c r="V198" s="147"/>
      <c r="W198" s="147"/>
      <c r="X198" s="147"/>
      <c r="Y198" s="147"/>
      <c r="Z198" s="147"/>
      <c r="AA198" s="147"/>
      <c r="AB198" s="147"/>
      <c r="AC198" s="148"/>
      <c r="AD198" s="142"/>
      <c r="AE198" s="203">
        <f t="shared" si="15"/>
        <v>0</v>
      </c>
      <c r="AF198" s="150">
        <f t="shared" si="16"/>
        <v>0</v>
      </c>
      <c r="AG198" s="331"/>
      <c r="AJ198" s="185"/>
      <c r="AK198" s="616"/>
      <c r="AL198" s="186">
        <f t="shared" ref="AL198:AL261" si="17">SUM(AH$4*B198)</f>
        <v>0</v>
      </c>
      <c r="AM198" s="186">
        <f t="shared" ref="AM198:AM261" si="18">SUM(AI$4*C198)</f>
        <v>0</v>
      </c>
      <c r="AN198" s="186">
        <f t="shared" ref="AN198:AN261" si="19">SUM((AE198*AJ$4)+AK198)</f>
        <v>0</v>
      </c>
      <c r="AO198" s="615"/>
    </row>
    <row r="199" spans="1:41" ht="20.100000000000001" customHeight="1">
      <c r="A199" s="183">
        <v>195</v>
      </c>
      <c r="B199" s="342"/>
      <c r="C199" s="342"/>
      <c r="D199" s="142"/>
      <c r="E199" s="142"/>
      <c r="F199" s="142"/>
      <c r="G199" s="142"/>
      <c r="H199" s="142"/>
      <c r="I199" s="142"/>
      <c r="J199" s="143"/>
      <c r="K199" s="142"/>
      <c r="L199" s="142"/>
      <c r="M199" s="144"/>
      <c r="N199" s="145"/>
      <c r="O199" s="142"/>
      <c r="P199" s="147"/>
      <c r="Q199" s="147"/>
      <c r="R199" s="147"/>
      <c r="S199" s="147"/>
      <c r="T199" s="147"/>
      <c r="U199" s="147"/>
      <c r="V199" s="147"/>
      <c r="W199" s="147"/>
      <c r="X199" s="147"/>
      <c r="Y199" s="147"/>
      <c r="Z199" s="147"/>
      <c r="AA199" s="147"/>
      <c r="AB199" s="147"/>
      <c r="AC199" s="148"/>
      <c r="AD199" s="142"/>
      <c r="AE199" s="203">
        <f t="shared" ref="AE199:AE262" si="20">SUM(P199:AB199)</f>
        <v>0</v>
      </c>
      <c r="AF199" s="150">
        <f t="shared" ref="AF199:AF262" si="21">SUM(AE199+B199+C199)</f>
        <v>0</v>
      </c>
      <c r="AG199" s="331"/>
      <c r="AJ199" s="185"/>
      <c r="AK199" s="616"/>
      <c r="AL199" s="186">
        <f t="shared" si="17"/>
        <v>0</v>
      </c>
      <c r="AM199" s="186">
        <f t="shared" si="18"/>
        <v>0</v>
      </c>
      <c r="AN199" s="186">
        <f t="shared" si="19"/>
        <v>0</v>
      </c>
      <c r="AO199" s="615"/>
    </row>
    <row r="200" spans="1:41" ht="20.100000000000001" customHeight="1">
      <c r="A200" s="183">
        <v>196</v>
      </c>
      <c r="B200" s="342"/>
      <c r="C200" s="342"/>
      <c r="D200" s="142"/>
      <c r="E200" s="142"/>
      <c r="F200" s="142"/>
      <c r="G200" s="142"/>
      <c r="H200" s="142"/>
      <c r="I200" s="142"/>
      <c r="J200" s="143"/>
      <c r="K200" s="142"/>
      <c r="L200" s="142"/>
      <c r="M200" s="144"/>
      <c r="N200" s="145"/>
      <c r="O200" s="142"/>
      <c r="P200" s="147"/>
      <c r="Q200" s="147"/>
      <c r="R200" s="147"/>
      <c r="S200" s="147"/>
      <c r="T200" s="147"/>
      <c r="U200" s="147"/>
      <c r="V200" s="147"/>
      <c r="W200" s="147"/>
      <c r="X200" s="147"/>
      <c r="Y200" s="147"/>
      <c r="Z200" s="147"/>
      <c r="AA200" s="147"/>
      <c r="AB200" s="147"/>
      <c r="AC200" s="148"/>
      <c r="AD200" s="142"/>
      <c r="AE200" s="203">
        <f t="shared" si="20"/>
        <v>0</v>
      </c>
      <c r="AF200" s="150">
        <f t="shared" si="21"/>
        <v>0</v>
      </c>
      <c r="AG200" s="331"/>
      <c r="AJ200" s="185"/>
      <c r="AK200" s="616"/>
      <c r="AL200" s="186">
        <f t="shared" si="17"/>
        <v>0</v>
      </c>
      <c r="AM200" s="186">
        <f t="shared" si="18"/>
        <v>0</v>
      </c>
      <c r="AN200" s="186">
        <f t="shared" si="19"/>
        <v>0</v>
      </c>
      <c r="AO200" s="615"/>
    </row>
    <row r="201" spans="1:41" ht="20.100000000000001" customHeight="1">
      <c r="A201" s="183">
        <v>197</v>
      </c>
      <c r="B201" s="342"/>
      <c r="C201" s="342"/>
      <c r="D201" s="142"/>
      <c r="E201" s="142"/>
      <c r="F201" s="142"/>
      <c r="G201" s="142"/>
      <c r="H201" s="142"/>
      <c r="I201" s="142"/>
      <c r="J201" s="143"/>
      <c r="K201" s="142"/>
      <c r="L201" s="142"/>
      <c r="M201" s="144"/>
      <c r="N201" s="145"/>
      <c r="O201" s="142"/>
      <c r="P201" s="147"/>
      <c r="Q201" s="147"/>
      <c r="R201" s="147"/>
      <c r="S201" s="147"/>
      <c r="T201" s="147"/>
      <c r="U201" s="147"/>
      <c r="V201" s="147"/>
      <c r="W201" s="147"/>
      <c r="X201" s="147"/>
      <c r="Y201" s="147"/>
      <c r="Z201" s="147"/>
      <c r="AA201" s="147"/>
      <c r="AB201" s="147"/>
      <c r="AC201" s="148"/>
      <c r="AD201" s="142"/>
      <c r="AE201" s="203">
        <f t="shared" si="20"/>
        <v>0</v>
      </c>
      <c r="AF201" s="150">
        <f t="shared" si="21"/>
        <v>0</v>
      </c>
      <c r="AG201" s="331"/>
      <c r="AJ201" s="185"/>
      <c r="AK201" s="616"/>
      <c r="AL201" s="186">
        <f t="shared" si="17"/>
        <v>0</v>
      </c>
      <c r="AM201" s="186">
        <f t="shared" si="18"/>
        <v>0</v>
      </c>
      <c r="AN201" s="186">
        <f t="shared" si="19"/>
        <v>0</v>
      </c>
      <c r="AO201" s="615"/>
    </row>
    <row r="202" spans="1:41" ht="20.100000000000001" customHeight="1">
      <c r="A202" s="183">
        <v>198</v>
      </c>
      <c r="B202" s="342"/>
      <c r="C202" s="342"/>
      <c r="D202" s="142"/>
      <c r="E202" s="142"/>
      <c r="F202" s="142"/>
      <c r="G202" s="142"/>
      <c r="H202" s="142"/>
      <c r="I202" s="142"/>
      <c r="J202" s="143"/>
      <c r="K202" s="142"/>
      <c r="L202" s="142"/>
      <c r="M202" s="144"/>
      <c r="N202" s="145"/>
      <c r="O202" s="142"/>
      <c r="P202" s="147"/>
      <c r="Q202" s="147"/>
      <c r="R202" s="147"/>
      <c r="S202" s="147"/>
      <c r="T202" s="147"/>
      <c r="U202" s="147"/>
      <c r="V202" s="147"/>
      <c r="W202" s="147"/>
      <c r="X202" s="147"/>
      <c r="Y202" s="147"/>
      <c r="Z202" s="147"/>
      <c r="AA202" s="147"/>
      <c r="AB202" s="147"/>
      <c r="AC202" s="148"/>
      <c r="AD202" s="142"/>
      <c r="AE202" s="203">
        <f t="shared" si="20"/>
        <v>0</v>
      </c>
      <c r="AF202" s="150">
        <f t="shared" si="21"/>
        <v>0</v>
      </c>
      <c r="AG202" s="331"/>
      <c r="AJ202" s="185"/>
      <c r="AK202" s="616"/>
      <c r="AL202" s="186">
        <f t="shared" si="17"/>
        <v>0</v>
      </c>
      <c r="AM202" s="186">
        <f t="shared" si="18"/>
        <v>0</v>
      </c>
      <c r="AN202" s="186">
        <f t="shared" si="19"/>
        <v>0</v>
      </c>
      <c r="AO202" s="615"/>
    </row>
    <row r="203" spans="1:41" ht="20.100000000000001" customHeight="1">
      <c r="A203" s="183">
        <v>199</v>
      </c>
      <c r="B203" s="342"/>
      <c r="C203" s="342"/>
      <c r="D203" s="142"/>
      <c r="E203" s="142"/>
      <c r="F203" s="142"/>
      <c r="G203" s="142"/>
      <c r="H203" s="142"/>
      <c r="I203" s="142"/>
      <c r="J203" s="143"/>
      <c r="K203" s="142"/>
      <c r="L203" s="142"/>
      <c r="M203" s="144"/>
      <c r="N203" s="145"/>
      <c r="O203" s="142"/>
      <c r="P203" s="147"/>
      <c r="Q203" s="147"/>
      <c r="R203" s="147"/>
      <c r="S203" s="147"/>
      <c r="T203" s="147"/>
      <c r="U203" s="147"/>
      <c r="V203" s="147"/>
      <c r="W203" s="147"/>
      <c r="X203" s="147"/>
      <c r="Y203" s="147"/>
      <c r="Z203" s="147"/>
      <c r="AA203" s="147"/>
      <c r="AB203" s="147"/>
      <c r="AC203" s="148"/>
      <c r="AD203" s="142"/>
      <c r="AE203" s="203">
        <f t="shared" si="20"/>
        <v>0</v>
      </c>
      <c r="AF203" s="150">
        <f t="shared" si="21"/>
        <v>0</v>
      </c>
      <c r="AG203" s="331"/>
      <c r="AJ203" s="185"/>
      <c r="AK203" s="616"/>
      <c r="AL203" s="186">
        <f t="shared" si="17"/>
        <v>0</v>
      </c>
      <c r="AM203" s="186">
        <f t="shared" si="18"/>
        <v>0</v>
      </c>
      <c r="AN203" s="186">
        <f t="shared" si="19"/>
        <v>0</v>
      </c>
      <c r="AO203" s="615"/>
    </row>
    <row r="204" spans="1:41" ht="20.100000000000001" customHeight="1">
      <c r="A204" s="183">
        <v>200</v>
      </c>
      <c r="B204" s="342"/>
      <c r="C204" s="342"/>
      <c r="D204" s="142"/>
      <c r="E204" s="142"/>
      <c r="F204" s="142"/>
      <c r="G204" s="142"/>
      <c r="H204" s="142"/>
      <c r="I204" s="142"/>
      <c r="J204" s="143"/>
      <c r="K204" s="142"/>
      <c r="L204" s="142"/>
      <c r="M204" s="144"/>
      <c r="N204" s="145"/>
      <c r="O204" s="142"/>
      <c r="P204" s="147"/>
      <c r="Q204" s="147"/>
      <c r="R204" s="147"/>
      <c r="S204" s="147"/>
      <c r="T204" s="147"/>
      <c r="U204" s="147"/>
      <c r="V204" s="147"/>
      <c r="W204" s="147"/>
      <c r="X204" s="147"/>
      <c r="Y204" s="147"/>
      <c r="Z204" s="147"/>
      <c r="AA204" s="147"/>
      <c r="AB204" s="147"/>
      <c r="AC204" s="148"/>
      <c r="AD204" s="142"/>
      <c r="AE204" s="203">
        <f t="shared" si="20"/>
        <v>0</v>
      </c>
      <c r="AF204" s="150">
        <f t="shared" si="21"/>
        <v>0</v>
      </c>
      <c r="AG204" s="331"/>
      <c r="AJ204" s="185"/>
      <c r="AK204" s="616"/>
      <c r="AL204" s="186">
        <f t="shared" si="17"/>
        <v>0</v>
      </c>
      <c r="AM204" s="186">
        <f t="shared" si="18"/>
        <v>0</v>
      </c>
      <c r="AN204" s="186">
        <f t="shared" si="19"/>
        <v>0</v>
      </c>
      <c r="AO204" s="615"/>
    </row>
    <row r="205" spans="1:41" ht="20.100000000000001" customHeight="1">
      <c r="A205" s="183">
        <v>201</v>
      </c>
      <c r="B205" s="342"/>
      <c r="C205" s="342"/>
      <c r="D205" s="142"/>
      <c r="E205" s="142"/>
      <c r="F205" s="142"/>
      <c r="G205" s="142"/>
      <c r="H205" s="142"/>
      <c r="I205" s="142"/>
      <c r="J205" s="143"/>
      <c r="K205" s="142"/>
      <c r="L205" s="142"/>
      <c r="M205" s="144"/>
      <c r="N205" s="145"/>
      <c r="O205" s="142"/>
      <c r="P205" s="147"/>
      <c r="Q205" s="147"/>
      <c r="R205" s="147"/>
      <c r="S205" s="147"/>
      <c r="T205" s="147"/>
      <c r="U205" s="147"/>
      <c r="V205" s="147"/>
      <c r="W205" s="147"/>
      <c r="X205" s="147"/>
      <c r="Y205" s="147"/>
      <c r="Z205" s="147"/>
      <c r="AA205" s="147"/>
      <c r="AB205" s="147"/>
      <c r="AC205" s="148"/>
      <c r="AD205" s="142"/>
      <c r="AE205" s="203">
        <f t="shared" si="20"/>
        <v>0</v>
      </c>
      <c r="AF205" s="150">
        <f t="shared" si="21"/>
        <v>0</v>
      </c>
      <c r="AG205" s="331"/>
      <c r="AJ205" s="185"/>
      <c r="AK205" s="616"/>
      <c r="AL205" s="186">
        <f t="shared" si="17"/>
        <v>0</v>
      </c>
      <c r="AM205" s="186">
        <f t="shared" si="18"/>
        <v>0</v>
      </c>
      <c r="AN205" s="186">
        <f t="shared" si="19"/>
        <v>0</v>
      </c>
      <c r="AO205" s="615"/>
    </row>
    <row r="206" spans="1:41" ht="20.100000000000001" customHeight="1">
      <c r="A206" s="183">
        <v>202</v>
      </c>
      <c r="B206" s="342"/>
      <c r="C206" s="342"/>
      <c r="D206" s="142"/>
      <c r="E206" s="142"/>
      <c r="F206" s="142"/>
      <c r="G206" s="142"/>
      <c r="H206" s="142"/>
      <c r="I206" s="142"/>
      <c r="J206" s="143"/>
      <c r="K206" s="142"/>
      <c r="L206" s="142"/>
      <c r="M206" s="144"/>
      <c r="N206" s="145"/>
      <c r="O206" s="142"/>
      <c r="P206" s="147"/>
      <c r="Q206" s="147"/>
      <c r="R206" s="147"/>
      <c r="S206" s="147"/>
      <c r="T206" s="147"/>
      <c r="U206" s="147"/>
      <c r="V206" s="147"/>
      <c r="W206" s="147"/>
      <c r="X206" s="147"/>
      <c r="Y206" s="147"/>
      <c r="Z206" s="147"/>
      <c r="AA206" s="147"/>
      <c r="AB206" s="147"/>
      <c r="AC206" s="148"/>
      <c r="AD206" s="142"/>
      <c r="AE206" s="203">
        <f t="shared" si="20"/>
        <v>0</v>
      </c>
      <c r="AF206" s="150">
        <f t="shared" si="21"/>
        <v>0</v>
      </c>
      <c r="AG206" s="331"/>
      <c r="AJ206" s="185"/>
      <c r="AK206" s="616"/>
      <c r="AL206" s="186">
        <f t="shared" si="17"/>
        <v>0</v>
      </c>
      <c r="AM206" s="186">
        <f t="shared" si="18"/>
        <v>0</v>
      </c>
      <c r="AN206" s="186">
        <f t="shared" si="19"/>
        <v>0</v>
      </c>
      <c r="AO206" s="615"/>
    </row>
    <row r="207" spans="1:41" ht="20.100000000000001" customHeight="1">
      <c r="A207" s="183">
        <v>203</v>
      </c>
      <c r="B207" s="342"/>
      <c r="C207" s="342"/>
      <c r="D207" s="142"/>
      <c r="E207" s="142"/>
      <c r="F207" s="142"/>
      <c r="G207" s="142"/>
      <c r="H207" s="142"/>
      <c r="I207" s="142"/>
      <c r="J207" s="143"/>
      <c r="K207" s="142"/>
      <c r="L207" s="142"/>
      <c r="M207" s="144"/>
      <c r="N207" s="145"/>
      <c r="O207" s="142"/>
      <c r="P207" s="147"/>
      <c r="Q207" s="147"/>
      <c r="R207" s="147"/>
      <c r="S207" s="147"/>
      <c r="T207" s="147"/>
      <c r="U207" s="147"/>
      <c r="V207" s="147"/>
      <c r="W207" s="147"/>
      <c r="X207" s="147"/>
      <c r="Y207" s="147"/>
      <c r="Z207" s="147"/>
      <c r="AA207" s="147"/>
      <c r="AB207" s="147"/>
      <c r="AC207" s="148"/>
      <c r="AD207" s="142"/>
      <c r="AE207" s="203">
        <f t="shared" si="20"/>
        <v>0</v>
      </c>
      <c r="AF207" s="150">
        <f t="shared" si="21"/>
        <v>0</v>
      </c>
      <c r="AG207" s="331"/>
      <c r="AJ207" s="185"/>
      <c r="AK207" s="616"/>
      <c r="AL207" s="186">
        <f t="shared" si="17"/>
        <v>0</v>
      </c>
      <c r="AM207" s="186">
        <f t="shared" si="18"/>
        <v>0</v>
      </c>
      <c r="AN207" s="186">
        <f t="shared" si="19"/>
        <v>0</v>
      </c>
      <c r="AO207" s="615"/>
    </row>
    <row r="208" spans="1:41" ht="20.100000000000001" customHeight="1">
      <c r="A208" s="183">
        <v>204</v>
      </c>
      <c r="B208" s="342"/>
      <c r="C208" s="342"/>
      <c r="D208" s="142"/>
      <c r="E208" s="142"/>
      <c r="F208" s="142"/>
      <c r="G208" s="142"/>
      <c r="H208" s="142"/>
      <c r="I208" s="142"/>
      <c r="J208" s="143"/>
      <c r="K208" s="142"/>
      <c r="L208" s="142"/>
      <c r="M208" s="144"/>
      <c r="N208" s="145"/>
      <c r="O208" s="142"/>
      <c r="P208" s="147"/>
      <c r="Q208" s="147"/>
      <c r="R208" s="147"/>
      <c r="S208" s="147"/>
      <c r="T208" s="147"/>
      <c r="U208" s="147"/>
      <c r="V208" s="147"/>
      <c r="W208" s="147"/>
      <c r="X208" s="147"/>
      <c r="Y208" s="147"/>
      <c r="Z208" s="147"/>
      <c r="AA208" s="147"/>
      <c r="AB208" s="147"/>
      <c r="AC208" s="148"/>
      <c r="AD208" s="142"/>
      <c r="AE208" s="203">
        <f t="shared" si="20"/>
        <v>0</v>
      </c>
      <c r="AF208" s="150">
        <f t="shared" si="21"/>
        <v>0</v>
      </c>
      <c r="AG208" s="331"/>
      <c r="AJ208" s="185"/>
      <c r="AK208" s="616"/>
      <c r="AL208" s="186">
        <f t="shared" si="17"/>
        <v>0</v>
      </c>
      <c r="AM208" s="186">
        <f t="shared" si="18"/>
        <v>0</v>
      </c>
      <c r="AN208" s="186">
        <f t="shared" si="19"/>
        <v>0</v>
      </c>
      <c r="AO208" s="615"/>
    </row>
    <row r="209" spans="1:41" ht="20.100000000000001" customHeight="1">
      <c r="A209" s="183">
        <v>205</v>
      </c>
      <c r="B209" s="342"/>
      <c r="C209" s="342"/>
      <c r="D209" s="142"/>
      <c r="E209" s="142"/>
      <c r="F209" s="142"/>
      <c r="G209" s="142"/>
      <c r="H209" s="142"/>
      <c r="I209" s="142"/>
      <c r="J209" s="143"/>
      <c r="K209" s="142"/>
      <c r="L209" s="142"/>
      <c r="M209" s="144"/>
      <c r="N209" s="145"/>
      <c r="O209" s="142"/>
      <c r="P209" s="147"/>
      <c r="Q209" s="147"/>
      <c r="R209" s="147"/>
      <c r="S209" s="147"/>
      <c r="T209" s="147"/>
      <c r="U209" s="147"/>
      <c r="V209" s="147"/>
      <c r="W209" s="147"/>
      <c r="X209" s="147"/>
      <c r="Y209" s="147"/>
      <c r="Z209" s="147"/>
      <c r="AA209" s="147"/>
      <c r="AB209" s="147"/>
      <c r="AC209" s="148"/>
      <c r="AD209" s="142"/>
      <c r="AE209" s="203">
        <f t="shared" si="20"/>
        <v>0</v>
      </c>
      <c r="AF209" s="150">
        <f t="shared" si="21"/>
        <v>0</v>
      </c>
      <c r="AG209" s="331"/>
      <c r="AJ209" s="185"/>
      <c r="AK209" s="616"/>
      <c r="AL209" s="186">
        <f t="shared" si="17"/>
        <v>0</v>
      </c>
      <c r="AM209" s="186">
        <f t="shared" si="18"/>
        <v>0</v>
      </c>
      <c r="AN209" s="186">
        <f t="shared" si="19"/>
        <v>0</v>
      </c>
      <c r="AO209" s="615"/>
    </row>
    <row r="210" spans="1:41" ht="20.100000000000001" customHeight="1">
      <c r="A210" s="183">
        <v>206</v>
      </c>
      <c r="B210" s="342"/>
      <c r="C210" s="342"/>
      <c r="D210" s="142"/>
      <c r="E210" s="142"/>
      <c r="F210" s="142"/>
      <c r="G210" s="142"/>
      <c r="H210" s="142"/>
      <c r="I210" s="142"/>
      <c r="J210" s="143"/>
      <c r="K210" s="142"/>
      <c r="L210" s="142"/>
      <c r="M210" s="144"/>
      <c r="N210" s="145"/>
      <c r="O210" s="142"/>
      <c r="P210" s="147"/>
      <c r="Q210" s="147"/>
      <c r="R210" s="147"/>
      <c r="S210" s="147"/>
      <c r="T210" s="147"/>
      <c r="U210" s="147"/>
      <c r="V210" s="147"/>
      <c r="W210" s="147"/>
      <c r="X210" s="147"/>
      <c r="Y210" s="147"/>
      <c r="Z210" s="147"/>
      <c r="AA210" s="147"/>
      <c r="AB210" s="147"/>
      <c r="AC210" s="148"/>
      <c r="AD210" s="142"/>
      <c r="AE210" s="203">
        <f t="shared" si="20"/>
        <v>0</v>
      </c>
      <c r="AF210" s="150">
        <f t="shared" si="21"/>
        <v>0</v>
      </c>
      <c r="AG210" s="331"/>
      <c r="AJ210" s="185"/>
      <c r="AK210" s="616"/>
      <c r="AL210" s="186">
        <f t="shared" si="17"/>
        <v>0</v>
      </c>
      <c r="AM210" s="186">
        <f t="shared" si="18"/>
        <v>0</v>
      </c>
      <c r="AN210" s="186">
        <f t="shared" si="19"/>
        <v>0</v>
      </c>
      <c r="AO210" s="615"/>
    </row>
    <row r="211" spans="1:41" ht="20.100000000000001" customHeight="1">
      <c r="A211" s="183">
        <v>207</v>
      </c>
      <c r="B211" s="342"/>
      <c r="C211" s="342"/>
      <c r="D211" s="142"/>
      <c r="E211" s="142"/>
      <c r="F211" s="142"/>
      <c r="G211" s="142"/>
      <c r="H211" s="142"/>
      <c r="I211" s="142"/>
      <c r="J211" s="143"/>
      <c r="K211" s="142"/>
      <c r="L211" s="142"/>
      <c r="M211" s="144"/>
      <c r="N211" s="145"/>
      <c r="O211" s="142"/>
      <c r="P211" s="147"/>
      <c r="Q211" s="147"/>
      <c r="R211" s="147"/>
      <c r="S211" s="147"/>
      <c r="T211" s="147"/>
      <c r="U211" s="147"/>
      <c r="V211" s="147"/>
      <c r="W211" s="147"/>
      <c r="X211" s="147"/>
      <c r="Y211" s="147"/>
      <c r="Z211" s="147"/>
      <c r="AA211" s="147"/>
      <c r="AB211" s="147"/>
      <c r="AC211" s="148"/>
      <c r="AD211" s="142"/>
      <c r="AE211" s="203">
        <f t="shared" si="20"/>
        <v>0</v>
      </c>
      <c r="AF211" s="150">
        <f t="shared" si="21"/>
        <v>0</v>
      </c>
      <c r="AG211" s="331"/>
      <c r="AJ211" s="185"/>
      <c r="AK211" s="616"/>
      <c r="AL211" s="186">
        <f t="shared" si="17"/>
        <v>0</v>
      </c>
      <c r="AM211" s="186">
        <f t="shared" si="18"/>
        <v>0</v>
      </c>
      <c r="AN211" s="186">
        <f t="shared" si="19"/>
        <v>0</v>
      </c>
      <c r="AO211" s="615"/>
    </row>
    <row r="212" spans="1:41" ht="20.100000000000001" customHeight="1">
      <c r="A212" s="183">
        <v>208</v>
      </c>
      <c r="B212" s="342"/>
      <c r="C212" s="342"/>
      <c r="D212" s="142"/>
      <c r="E212" s="142"/>
      <c r="F212" s="142"/>
      <c r="G212" s="142"/>
      <c r="H212" s="142"/>
      <c r="I212" s="142"/>
      <c r="J212" s="143"/>
      <c r="K212" s="142"/>
      <c r="L212" s="142"/>
      <c r="M212" s="144"/>
      <c r="N212" s="145"/>
      <c r="O212" s="142"/>
      <c r="P212" s="147"/>
      <c r="Q212" s="147"/>
      <c r="R212" s="147"/>
      <c r="S212" s="147"/>
      <c r="T212" s="147"/>
      <c r="U212" s="147"/>
      <c r="V212" s="147"/>
      <c r="W212" s="147"/>
      <c r="X212" s="147"/>
      <c r="Y212" s="147"/>
      <c r="Z212" s="147"/>
      <c r="AA212" s="147"/>
      <c r="AB212" s="147"/>
      <c r="AC212" s="148"/>
      <c r="AD212" s="142"/>
      <c r="AE212" s="203">
        <f t="shared" si="20"/>
        <v>0</v>
      </c>
      <c r="AF212" s="150">
        <f t="shared" si="21"/>
        <v>0</v>
      </c>
      <c r="AG212" s="331"/>
      <c r="AJ212" s="185"/>
      <c r="AK212" s="616"/>
      <c r="AL212" s="186">
        <f t="shared" si="17"/>
        <v>0</v>
      </c>
      <c r="AM212" s="186">
        <f t="shared" si="18"/>
        <v>0</v>
      </c>
      <c r="AN212" s="186">
        <f t="shared" si="19"/>
        <v>0</v>
      </c>
      <c r="AO212" s="615"/>
    </row>
    <row r="213" spans="1:41" ht="20.100000000000001" customHeight="1">
      <c r="A213" s="183">
        <v>209</v>
      </c>
      <c r="B213" s="342"/>
      <c r="C213" s="342"/>
      <c r="D213" s="142"/>
      <c r="E213" s="142"/>
      <c r="F213" s="142"/>
      <c r="G213" s="142"/>
      <c r="H213" s="142"/>
      <c r="I213" s="142"/>
      <c r="J213" s="143"/>
      <c r="K213" s="142"/>
      <c r="L213" s="142"/>
      <c r="M213" s="144"/>
      <c r="N213" s="145"/>
      <c r="O213" s="142"/>
      <c r="P213" s="147"/>
      <c r="Q213" s="147"/>
      <c r="R213" s="147"/>
      <c r="S213" s="147"/>
      <c r="T213" s="147"/>
      <c r="U213" s="147"/>
      <c r="V213" s="147"/>
      <c r="W213" s="147"/>
      <c r="X213" s="147"/>
      <c r="Y213" s="147"/>
      <c r="Z213" s="147"/>
      <c r="AA213" s="147"/>
      <c r="AB213" s="147"/>
      <c r="AC213" s="148"/>
      <c r="AD213" s="142"/>
      <c r="AE213" s="203">
        <f t="shared" si="20"/>
        <v>0</v>
      </c>
      <c r="AF213" s="150">
        <f t="shared" si="21"/>
        <v>0</v>
      </c>
      <c r="AG213" s="331"/>
      <c r="AJ213" s="185"/>
      <c r="AK213" s="616"/>
      <c r="AL213" s="186">
        <f t="shared" si="17"/>
        <v>0</v>
      </c>
      <c r="AM213" s="186">
        <f t="shared" si="18"/>
        <v>0</v>
      </c>
      <c r="AN213" s="186">
        <f t="shared" si="19"/>
        <v>0</v>
      </c>
      <c r="AO213" s="615"/>
    </row>
    <row r="214" spans="1:41" ht="20.100000000000001" customHeight="1">
      <c r="A214" s="183">
        <v>210</v>
      </c>
      <c r="B214" s="342"/>
      <c r="C214" s="342"/>
      <c r="D214" s="142"/>
      <c r="E214" s="142"/>
      <c r="F214" s="142"/>
      <c r="G214" s="142"/>
      <c r="H214" s="142"/>
      <c r="I214" s="142"/>
      <c r="J214" s="143"/>
      <c r="K214" s="142"/>
      <c r="L214" s="142"/>
      <c r="M214" s="144"/>
      <c r="N214" s="145"/>
      <c r="O214" s="142"/>
      <c r="P214" s="147"/>
      <c r="Q214" s="147"/>
      <c r="R214" s="147"/>
      <c r="S214" s="147"/>
      <c r="T214" s="147"/>
      <c r="U214" s="147"/>
      <c r="V214" s="147"/>
      <c r="W214" s="147"/>
      <c r="X214" s="147"/>
      <c r="Y214" s="147"/>
      <c r="Z214" s="147"/>
      <c r="AA214" s="147"/>
      <c r="AB214" s="147"/>
      <c r="AC214" s="148"/>
      <c r="AD214" s="142"/>
      <c r="AE214" s="203">
        <f t="shared" si="20"/>
        <v>0</v>
      </c>
      <c r="AF214" s="150">
        <f t="shared" si="21"/>
        <v>0</v>
      </c>
      <c r="AG214" s="331"/>
      <c r="AJ214" s="185"/>
      <c r="AK214" s="616"/>
      <c r="AL214" s="186">
        <f t="shared" si="17"/>
        <v>0</v>
      </c>
      <c r="AM214" s="186">
        <f t="shared" si="18"/>
        <v>0</v>
      </c>
      <c r="AN214" s="186">
        <f t="shared" si="19"/>
        <v>0</v>
      </c>
      <c r="AO214" s="615"/>
    </row>
    <row r="215" spans="1:41" ht="20.100000000000001" customHeight="1">
      <c r="A215" s="183">
        <v>211</v>
      </c>
      <c r="B215" s="342"/>
      <c r="C215" s="342"/>
      <c r="D215" s="142"/>
      <c r="E215" s="142"/>
      <c r="F215" s="142"/>
      <c r="G215" s="142"/>
      <c r="H215" s="142"/>
      <c r="I215" s="142"/>
      <c r="J215" s="143"/>
      <c r="K215" s="142"/>
      <c r="L215" s="142"/>
      <c r="M215" s="144"/>
      <c r="N215" s="145"/>
      <c r="O215" s="142"/>
      <c r="P215" s="147"/>
      <c r="Q215" s="147"/>
      <c r="R215" s="147"/>
      <c r="S215" s="147"/>
      <c r="T215" s="147"/>
      <c r="U215" s="147"/>
      <c r="V215" s="147"/>
      <c r="W215" s="147"/>
      <c r="X215" s="147"/>
      <c r="Y215" s="147"/>
      <c r="Z215" s="147"/>
      <c r="AA215" s="147"/>
      <c r="AB215" s="147"/>
      <c r="AC215" s="148"/>
      <c r="AD215" s="142"/>
      <c r="AE215" s="203">
        <f t="shared" si="20"/>
        <v>0</v>
      </c>
      <c r="AF215" s="150">
        <f t="shared" si="21"/>
        <v>0</v>
      </c>
      <c r="AG215" s="331"/>
      <c r="AJ215" s="185"/>
      <c r="AK215" s="616"/>
      <c r="AL215" s="186">
        <f t="shared" si="17"/>
        <v>0</v>
      </c>
      <c r="AM215" s="186">
        <f t="shared" si="18"/>
        <v>0</v>
      </c>
      <c r="AN215" s="186">
        <f t="shared" si="19"/>
        <v>0</v>
      </c>
      <c r="AO215" s="615"/>
    </row>
    <row r="216" spans="1:41" ht="20.100000000000001" customHeight="1">
      <c r="A216" s="183">
        <v>212</v>
      </c>
      <c r="B216" s="342"/>
      <c r="C216" s="342"/>
      <c r="D216" s="142"/>
      <c r="E216" s="142"/>
      <c r="F216" s="142"/>
      <c r="G216" s="142"/>
      <c r="H216" s="142"/>
      <c r="I216" s="142"/>
      <c r="J216" s="143"/>
      <c r="K216" s="142"/>
      <c r="L216" s="142"/>
      <c r="M216" s="144"/>
      <c r="N216" s="145"/>
      <c r="O216" s="142"/>
      <c r="P216" s="147"/>
      <c r="Q216" s="147"/>
      <c r="R216" s="147"/>
      <c r="S216" s="147"/>
      <c r="T216" s="147"/>
      <c r="U216" s="147"/>
      <c r="V216" s="147"/>
      <c r="W216" s="147"/>
      <c r="X216" s="147"/>
      <c r="Y216" s="147"/>
      <c r="Z216" s="147"/>
      <c r="AA216" s="147"/>
      <c r="AB216" s="147"/>
      <c r="AC216" s="148"/>
      <c r="AD216" s="142"/>
      <c r="AE216" s="203">
        <f t="shared" si="20"/>
        <v>0</v>
      </c>
      <c r="AF216" s="150">
        <f t="shared" si="21"/>
        <v>0</v>
      </c>
      <c r="AG216" s="331"/>
      <c r="AJ216" s="185"/>
      <c r="AK216" s="616"/>
      <c r="AL216" s="186">
        <f t="shared" si="17"/>
        <v>0</v>
      </c>
      <c r="AM216" s="186">
        <f t="shared" si="18"/>
        <v>0</v>
      </c>
      <c r="AN216" s="186">
        <f t="shared" si="19"/>
        <v>0</v>
      </c>
      <c r="AO216" s="615"/>
    </row>
    <row r="217" spans="1:41" ht="20.100000000000001" customHeight="1">
      <c r="A217" s="183">
        <v>213</v>
      </c>
      <c r="B217" s="342"/>
      <c r="C217" s="342"/>
      <c r="D217" s="142"/>
      <c r="E217" s="142"/>
      <c r="F217" s="142"/>
      <c r="G217" s="142"/>
      <c r="H217" s="142"/>
      <c r="I217" s="142"/>
      <c r="J217" s="143"/>
      <c r="K217" s="142"/>
      <c r="L217" s="142"/>
      <c r="M217" s="144"/>
      <c r="N217" s="145"/>
      <c r="O217" s="142"/>
      <c r="P217" s="147"/>
      <c r="Q217" s="147"/>
      <c r="R217" s="147"/>
      <c r="S217" s="147"/>
      <c r="T217" s="147"/>
      <c r="U217" s="147"/>
      <c r="V217" s="147"/>
      <c r="W217" s="147"/>
      <c r="X217" s="147"/>
      <c r="Y217" s="147"/>
      <c r="Z217" s="147"/>
      <c r="AA217" s="147"/>
      <c r="AB217" s="147"/>
      <c r="AC217" s="148"/>
      <c r="AD217" s="142"/>
      <c r="AE217" s="203">
        <f t="shared" si="20"/>
        <v>0</v>
      </c>
      <c r="AF217" s="150">
        <f t="shared" si="21"/>
        <v>0</v>
      </c>
      <c r="AG217" s="331"/>
      <c r="AJ217" s="185"/>
      <c r="AK217" s="616"/>
      <c r="AL217" s="186">
        <f t="shared" si="17"/>
        <v>0</v>
      </c>
      <c r="AM217" s="186">
        <f t="shared" si="18"/>
        <v>0</v>
      </c>
      <c r="AN217" s="186">
        <f t="shared" si="19"/>
        <v>0</v>
      </c>
      <c r="AO217" s="615"/>
    </row>
    <row r="218" spans="1:41" ht="20.100000000000001" customHeight="1">
      <c r="A218" s="183">
        <v>214</v>
      </c>
      <c r="B218" s="342"/>
      <c r="C218" s="342"/>
      <c r="D218" s="142"/>
      <c r="E218" s="142"/>
      <c r="F218" s="142"/>
      <c r="G218" s="142"/>
      <c r="H218" s="142"/>
      <c r="I218" s="142"/>
      <c r="J218" s="143"/>
      <c r="K218" s="142"/>
      <c r="L218" s="142"/>
      <c r="M218" s="144"/>
      <c r="N218" s="145"/>
      <c r="O218" s="142"/>
      <c r="P218" s="147"/>
      <c r="Q218" s="147"/>
      <c r="R218" s="147"/>
      <c r="S218" s="147"/>
      <c r="T218" s="147"/>
      <c r="U218" s="147"/>
      <c r="V218" s="147"/>
      <c r="W218" s="147"/>
      <c r="X218" s="147"/>
      <c r="Y218" s="147"/>
      <c r="Z218" s="147"/>
      <c r="AA218" s="147"/>
      <c r="AB218" s="147"/>
      <c r="AC218" s="148"/>
      <c r="AD218" s="142"/>
      <c r="AE218" s="203">
        <f t="shared" si="20"/>
        <v>0</v>
      </c>
      <c r="AF218" s="150">
        <f t="shared" si="21"/>
        <v>0</v>
      </c>
      <c r="AG218" s="331"/>
      <c r="AJ218" s="185"/>
      <c r="AK218" s="616"/>
      <c r="AL218" s="186">
        <f t="shared" si="17"/>
        <v>0</v>
      </c>
      <c r="AM218" s="186">
        <f t="shared" si="18"/>
        <v>0</v>
      </c>
      <c r="AN218" s="186">
        <f t="shared" si="19"/>
        <v>0</v>
      </c>
      <c r="AO218" s="615"/>
    </row>
    <row r="219" spans="1:41" ht="20.100000000000001" customHeight="1">
      <c r="A219" s="183">
        <v>215</v>
      </c>
      <c r="B219" s="342"/>
      <c r="C219" s="342"/>
      <c r="D219" s="142"/>
      <c r="E219" s="142"/>
      <c r="F219" s="142"/>
      <c r="G219" s="142"/>
      <c r="H219" s="142"/>
      <c r="I219" s="142"/>
      <c r="J219" s="143"/>
      <c r="K219" s="142"/>
      <c r="L219" s="142"/>
      <c r="M219" s="144"/>
      <c r="N219" s="145"/>
      <c r="O219" s="142"/>
      <c r="P219" s="147"/>
      <c r="Q219" s="147"/>
      <c r="R219" s="147"/>
      <c r="S219" s="147"/>
      <c r="T219" s="147"/>
      <c r="U219" s="147"/>
      <c r="V219" s="147"/>
      <c r="W219" s="147"/>
      <c r="X219" s="147"/>
      <c r="Y219" s="147"/>
      <c r="Z219" s="147"/>
      <c r="AA219" s="147"/>
      <c r="AB219" s="147"/>
      <c r="AC219" s="148"/>
      <c r="AD219" s="142"/>
      <c r="AE219" s="203">
        <f t="shared" si="20"/>
        <v>0</v>
      </c>
      <c r="AF219" s="150">
        <f t="shared" si="21"/>
        <v>0</v>
      </c>
      <c r="AG219" s="331"/>
      <c r="AJ219" s="185"/>
      <c r="AK219" s="616"/>
      <c r="AL219" s="186">
        <f t="shared" si="17"/>
        <v>0</v>
      </c>
      <c r="AM219" s="186">
        <f t="shared" si="18"/>
        <v>0</v>
      </c>
      <c r="AN219" s="186">
        <f t="shared" si="19"/>
        <v>0</v>
      </c>
      <c r="AO219" s="615"/>
    </row>
    <row r="220" spans="1:41" ht="20.100000000000001" customHeight="1">
      <c r="A220" s="183">
        <v>216</v>
      </c>
      <c r="B220" s="342"/>
      <c r="C220" s="342"/>
      <c r="D220" s="142"/>
      <c r="E220" s="142"/>
      <c r="F220" s="142"/>
      <c r="G220" s="142"/>
      <c r="H220" s="142"/>
      <c r="I220" s="142"/>
      <c r="J220" s="143"/>
      <c r="K220" s="142"/>
      <c r="L220" s="142"/>
      <c r="M220" s="144"/>
      <c r="N220" s="145"/>
      <c r="O220" s="142"/>
      <c r="P220" s="147"/>
      <c r="Q220" s="147"/>
      <c r="R220" s="147"/>
      <c r="S220" s="147"/>
      <c r="T220" s="147"/>
      <c r="U220" s="147"/>
      <c r="V220" s="147"/>
      <c r="W220" s="147"/>
      <c r="X220" s="147"/>
      <c r="Y220" s="147"/>
      <c r="Z220" s="147"/>
      <c r="AA220" s="147"/>
      <c r="AB220" s="147"/>
      <c r="AC220" s="148"/>
      <c r="AD220" s="142"/>
      <c r="AE220" s="203">
        <f t="shared" si="20"/>
        <v>0</v>
      </c>
      <c r="AF220" s="150">
        <f t="shared" si="21"/>
        <v>0</v>
      </c>
      <c r="AG220" s="331"/>
      <c r="AJ220" s="185"/>
      <c r="AK220" s="616"/>
      <c r="AL220" s="186">
        <f t="shared" si="17"/>
        <v>0</v>
      </c>
      <c r="AM220" s="186">
        <f t="shared" si="18"/>
        <v>0</v>
      </c>
      <c r="AN220" s="186">
        <f t="shared" si="19"/>
        <v>0</v>
      </c>
      <c r="AO220" s="615"/>
    </row>
    <row r="221" spans="1:41" ht="20.100000000000001" customHeight="1">
      <c r="A221" s="183">
        <v>217</v>
      </c>
      <c r="B221" s="342"/>
      <c r="C221" s="342"/>
      <c r="D221" s="142"/>
      <c r="E221" s="142"/>
      <c r="F221" s="142"/>
      <c r="G221" s="142"/>
      <c r="H221" s="142"/>
      <c r="I221" s="142"/>
      <c r="J221" s="143"/>
      <c r="K221" s="142"/>
      <c r="L221" s="142"/>
      <c r="M221" s="144"/>
      <c r="N221" s="145"/>
      <c r="O221" s="142"/>
      <c r="P221" s="147"/>
      <c r="Q221" s="147"/>
      <c r="R221" s="147"/>
      <c r="S221" s="147"/>
      <c r="T221" s="147"/>
      <c r="U221" s="147"/>
      <c r="V221" s="147"/>
      <c r="W221" s="147"/>
      <c r="X221" s="147"/>
      <c r="Y221" s="147"/>
      <c r="Z221" s="147"/>
      <c r="AA221" s="147"/>
      <c r="AB221" s="147"/>
      <c r="AC221" s="148"/>
      <c r="AD221" s="142"/>
      <c r="AE221" s="203">
        <f t="shared" si="20"/>
        <v>0</v>
      </c>
      <c r="AF221" s="150">
        <f t="shared" si="21"/>
        <v>0</v>
      </c>
      <c r="AG221" s="331"/>
      <c r="AJ221" s="185"/>
      <c r="AK221" s="616"/>
      <c r="AL221" s="186">
        <f t="shared" si="17"/>
        <v>0</v>
      </c>
      <c r="AM221" s="186">
        <f t="shared" si="18"/>
        <v>0</v>
      </c>
      <c r="AN221" s="186">
        <f t="shared" si="19"/>
        <v>0</v>
      </c>
      <c r="AO221" s="615"/>
    </row>
    <row r="222" spans="1:41" ht="20.100000000000001" customHeight="1">
      <c r="A222" s="183">
        <v>218</v>
      </c>
      <c r="B222" s="342"/>
      <c r="C222" s="342"/>
      <c r="D222" s="142"/>
      <c r="E222" s="142"/>
      <c r="F222" s="142"/>
      <c r="G222" s="142"/>
      <c r="H222" s="142"/>
      <c r="I222" s="142"/>
      <c r="J222" s="143"/>
      <c r="K222" s="142"/>
      <c r="L222" s="142"/>
      <c r="M222" s="144"/>
      <c r="N222" s="145"/>
      <c r="O222" s="142"/>
      <c r="P222" s="147"/>
      <c r="Q222" s="147"/>
      <c r="R222" s="147"/>
      <c r="S222" s="147"/>
      <c r="T222" s="147"/>
      <c r="U222" s="147"/>
      <c r="V222" s="147"/>
      <c r="W222" s="147"/>
      <c r="X222" s="147"/>
      <c r="Y222" s="147"/>
      <c r="Z222" s="147"/>
      <c r="AA222" s="147"/>
      <c r="AB222" s="147"/>
      <c r="AC222" s="148"/>
      <c r="AD222" s="142"/>
      <c r="AE222" s="203">
        <f t="shared" si="20"/>
        <v>0</v>
      </c>
      <c r="AF222" s="150">
        <f t="shared" si="21"/>
        <v>0</v>
      </c>
      <c r="AG222" s="331"/>
      <c r="AJ222" s="185"/>
      <c r="AK222" s="616"/>
      <c r="AL222" s="186">
        <f t="shared" si="17"/>
        <v>0</v>
      </c>
      <c r="AM222" s="186">
        <f t="shared" si="18"/>
        <v>0</v>
      </c>
      <c r="AN222" s="186">
        <f t="shared" si="19"/>
        <v>0</v>
      </c>
      <c r="AO222" s="615"/>
    </row>
    <row r="223" spans="1:41" ht="20.100000000000001" customHeight="1">
      <c r="A223" s="183">
        <v>219</v>
      </c>
      <c r="B223" s="342"/>
      <c r="C223" s="342"/>
      <c r="D223" s="142"/>
      <c r="E223" s="142"/>
      <c r="F223" s="142"/>
      <c r="G223" s="142"/>
      <c r="H223" s="142"/>
      <c r="I223" s="142"/>
      <c r="J223" s="143"/>
      <c r="K223" s="142"/>
      <c r="L223" s="142"/>
      <c r="M223" s="144"/>
      <c r="N223" s="145"/>
      <c r="O223" s="142"/>
      <c r="P223" s="147"/>
      <c r="Q223" s="147"/>
      <c r="R223" s="147"/>
      <c r="S223" s="147"/>
      <c r="T223" s="147"/>
      <c r="U223" s="147"/>
      <c r="V223" s="147"/>
      <c r="W223" s="147"/>
      <c r="X223" s="147"/>
      <c r="Y223" s="147"/>
      <c r="Z223" s="147"/>
      <c r="AA223" s="147"/>
      <c r="AB223" s="147"/>
      <c r="AC223" s="148"/>
      <c r="AD223" s="142"/>
      <c r="AE223" s="203">
        <f t="shared" si="20"/>
        <v>0</v>
      </c>
      <c r="AF223" s="150">
        <f t="shared" si="21"/>
        <v>0</v>
      </c>
      <c r="AG223" s="331"/>
      <c r="AJ223" s="185"/>
      <c r="AK223" s="616"/>
      <c r="AL223" s="186">
        <f t="shared" si="17"/>
        <v>0</v>
      </c>
      <c r="AM223" s="186">
        <f t="shared" si="18"/>
        <v>0</v>
      </c>
      <c r="AN223" s="186">
        <f t="shared" si="19"/>
        <v>0</v>
      </c>
      <c r="AO223" s="615"/>
    </row>
    <row r="224" spans="1:41" ht="20.100000000000001" customHeight="1">
      <c r="A224" s="183">
        <v>220</v>
      </c>
      <c r="B224" s="342"/>
      <c r="C224" s="342"/>
      <c r="D224" s="142"/>
      <c r="E224" s="142"/>
      <c r="F224" s="142"/>
      <c r="G224" s="142"/>
      <c r="H224" s="142"/>
      <c r="I224" s="142"/>
      <c r="J224" s="143"/>
      <c r="K224" s="142"/>
      <c r="L224" s="142"/>
      <c r="M224" s="144"/>
      <c r="N224" s="145"/>
      <c r="O224" s="142"/>
      <c r="P224" s="147"/>
      <c r="Q224" s="147"/>
      <c r="R224" s="147"/>
      <c r="S224" s="147"/>
      <c r="T224" s="147"/>
      <c r="U224" s="147"/>
      <c r="V224" s="147"/>
      <c r="W224" s="147"/>
      <c r="X224" s="147"/>
      <c r="Y224" s="147"/>
      <c r="Z224" s="147"/>
      <c r="AA224" s="147"/>
      <c r="AB224" s="147"/>
      <c r="AC224" s="148"/>
      <c r="AD224" s="142"/>
      <c r="AE224" s="203">
        <f t="shared" si="20"/>
        <v>0</v>
      </c>
      <c r="AF224" s="150">
        <f t="shared" si="21"/>
        <v>0</v>
      </c>
      <c r="AG224" s="331"/>
      <c r="AJ224" s="185"/>
      <c r="AK224" s="616"/>
      <c r="AL224" s="186">
        <f t="shared" si="17"/>
        <v>0</v>
      </c>
      <c r="AM224" s="186">
        <f t="shared" si="18"/>
        <v>0</v>
      </c>
      <c r="AN224" s="186">
        <f t="shared" si="19"/>
        <v>0</v>
      </c>
      <c r="AO224" s="615"/>
    </row>
    <row r="225" spans="1:41" ht="20.100000000000001" customHeight="1">
      <c r="A225" s="183">
        <v>221</v>
      </c>
      <c r="B225" s="342"/>
      <c r="C225" s="342"/>
      <c r="D225" s="142"/>
      <c r="E225" s="142"/>
      <c r="F225" s="142"/>
      <c r="G225" s="142"/>
      <c r="H225" s="142"/>
      <c r="I225" s="142"/>
      <c r="J225" s="143"/>
      <c r="K225" s="142"/>
      <c r="L225" s="142"/>
      <c r="M225" s="144"/>
      <c r="N225" s="145"/>
      <c r="O225" s="142"/>
      <c r="P225" s="147"/>
      <c r="Q225" s="147"/>
      <c r="R225" s="147"/>
      <c r="S225" s="147"/>
      <c r="T225" s="147"/>
      <c r="U225" s="147"/>
      <c r="V225" s="147"/>
      <c r="W225" s="147"/>
      <c r="X225" s="147"/>
      <c r="Y225" s="147"/>
      <c r="Z225" s="147"/>
      <c r="AA225" s="147"/>
      <c r="AB225" s="147"/>
      <c r="AC225" s="148"/>
      <c r="AD225" s="142"/>
      <c r="AE225" s="203">
        <f t="shared" si="20"/>
        <v>0</v>
      </c>
      <c r="AF225" s="150">
        <f t="shared" si="21"/>
        <v>0</v>
      </c>
      <c r="AG225" s="331"/>
      <c r="AJ225" s="185"/>
      <c r="AK225" s="616"/>
      <c r="AL225" s="186">
        <f t="shared" si="17"/>
        <v>0</v>
      </c>
      <c r="AM225" s="186">
        <f t="shared" si="18"/>
        <v>0</v>
      </c>
      <c r="AN225" s="186">
        <f t="shared" si="19"/>
        <v>0</v>
      </c>
      <c r="AO225" s="615"/>
    </row>
    <row r="226" spans="1:41" ht="20.100000000000001" customHeight="1">
      <c r="A226" s="183">
        <v>222</v>
      </c>
      <c r="B226" s="342"/>
      <c r="C226" s="342"/>
      <c r="D226" s="142"/>
      <c r="E226" s="142"/>
      <c r="F226" s="142"/>
      <c r="G226" s="142"/>
      <c r="H226" s="142"/>
      <c r="I226" s="142"/>
      <c r="J226" s="143"/>
      <c r="K226" s="142"/>
      <c r="L226" s="142"/>
      <c r="M226" s="144"/>
      <c r="N226" s="145"/>
      <c r="O226" s="142"/>
      <c r="P226" s="147"/>
      <c r="Q226" s="147"/>
      <c r="R226" s="147"/>
      <c r="S226" s="147"/>
      <c r="T226" s="147"/>
      <c r="U226" s="147"/>
      <c r="V226" s="147"/>
      <c r="W226" s="147"/>
      <c r="X226" s="147"/>
      <c r="Y226" s="147"/>
      <c r="Z226" s="147"/>
      <c r="AA226" s="147"/>
      <c r="AB226" s="147"/>
      <c r="AC226" s="148"/>
      <c r="AD226" s="142"/>
      <c r="AE226" s="203">
        <f t="shared" si="20"/>
        <v>0</v>
      </c>
      <c r="AF226" s="150">
        <f t="shared" si="21"/>
        <v>0</v>
      </c>
      <c r="AG226" s="331"/>
      <c r="AJ226" s="185"/>
      <c r="AK226" s="616"/>
      <c r="AL226" s="186">
        <f t="shared" si="17"/>
        <v>0</v>
      </c>
      <c r="AM226" s="186">
        <f t="shared" si="18"/>
        <v>0</v>
      </c>
      <c r="AN226" s="186">
        <f t="shared" si="19"/>
        <v>0</v>
      </c>
      <c r="AO226" s="615"/>
    </row>
    <row r="227" spans="1:41" ht="20.100000000000001" customHeight="1">
      <c r="A227" s="183">
        <v>223</v>
      </c>
      <c r="B227" s="342"/>
      <c r="C227" s="342"/>
      <c r="D227" s="142"/>
      <c r="E227" s="142"/>
      <c r="F227" s="142"/>
      <c r="G227" s="142"/>
      <c r="H227" s="142"/>
      <c r="I227" s="142"/>
      <c r="J227" s="143"/>
      <c r="K227" s="142"/>
      <c r="L227" s="142"/>
      <c r="M227" s="144"/>
      <c r="N227" s="145"/>
      <c r="O227" s="142"/>
      <c r="P227" s="147"/>
      <c r="Q227" s="147"/>
      <c r="R227" s="147"/>
      <c r="S227" s="147"/>
      <c r="T227" s="147"/>
      <c r="U227" s="147"/>
      <c r="V227" s="147"/>
      <c r="W227" s="147"/>
      <c r="X227" s="147"/>
      <c r="Y227" s="147"/>
      <c r="Z227" s="147"/>
      <c r="AA227" s="147"/>
      <c r="AB227" s="147"/>
      <c r="AC227" s="148"/>
      <c r="AD227" s="142"/>
      <c r="AE227" s="203">
        <f t="shared" si="20"/>
        <v>0</v>
      </c>
      <c r="AF227" s="150">
        <f t="shared" si="21"/>
        <v>0</v>
      </c>
      <c r="AG227" s="331"/>
      <c r="AJ227" s="185"/>
      <c r="AK227" s="616"/>
      <c r="AL227" s="186">
        <f t="shared" si="17"/>
        <v>0</v>
      </c>
      <c r="AM227" s="186">
        <f t="shared" si="18"/>
        <v>0</v>
      </c>
      <c r="AN227" s="186">
        <f t="shared" si="19"/>
        <v>0</v>
      </c>
      <c r="AO227" s="615"/>
    </row>
    <row r="228" spans="1:41" ht="20.100000000000001" customHeight="1">
      <c r="A228" s="183">
        <v>224</v>
      </c>
      <c r="B228" s="342"/>
      <c r="C228" s="342"/>
      <c r="D228" s="142"/>
      <c r="E228" s="142"/>
      <c r="F228" s="142"/>
      <c r="G228" s="142"/>
      <c r="H228" s="142"/>
      <c r="I228" s="142"/>
      <c r="J228" s="143"/>
      <c r="K228" s="142"/>
      <c r="L228" s="142"/>
      <c r="M228" s="144"/>
      <c r="N228" s="145"/>
      <c r="O228" s="142"/>
      <c r="P228" s="147"/>
      <c r="Q228" s="147"/>
      <c r="R228" s="147"/>
      <c r="S228" s="147"/>
      <c r="T228" s="147"/>
      <c r="U228" s="147"/>
      <c r="V228" s="147"/>
      <c r="W228" s="147"/>
      <c r="X228" s="147"/>
      <c r="Y228" s="147"/>
      <c r="Z228" s="147"/>
      <c r="AA228" s="147"/>
      <c r="AB228" s="147"/>
      <c r="AC228" s="148"/>
      <c r="AD228" s="142"/>
      <c r="AE228" s="203">
        <f t="shared" si="20"/>
        <v>0</v>
      </c>
      <c r="AF228" s="150">
        <f t="shared" si="21"/>
        <v>0</v>
      </c>
      <c r="AG228" s="331"/>
      <c r="AJ228" s="185"/>
      <c r="AK228" s="616"/>
      <c r="AL228" s="186">
        <f t="shared" si="17"/>
        <v>0</v>
      </c>
      <c r="AM228" s="186">
        <f t="shared" si="18"/>
        <v>0</v>
      </c>
      <c r="AN228" s="186">
        <f t="shared" si="19"/>
        <v>0</v>
      </c>
      <c r="AO228" s="615"/>
    </row>
    <row r="229" spans="1:41" ht="20.100000000000001" customHeight="1">
      <c r="A229" s="183">
        <v>225</v>
      </c>
      <c r="B229" s="342"/>
      <c r="C229" s="342"/>
      <c r="D229" s="142"/>
      <c r="E229" s="142"/>
      <c r="F229" s="142"/>
      <c r="G229" s="142"/>
      <c r="H229" s="142"/>
      <c r="I229" s="142"/>
      <c r="J229" s="143"/>
      <c r="K229" s="142"/>
      <c r="L229" s="142"/>
      <c r="M229" s="144"/>
      <c r="N229" s="145"/>
      <c r="O229" s="142"/>
      <c r="P229" s="147"/>
      <c r="Q229" s="147"/>
      <c r="R229" s="147"/>
      <c r="S229" s="147"/>
      <c r="T229" s="147"/>
      <c r="U229" s="147"/>
      <c r="V229" s="147"/>
      <c r="W229" s="147"/>
      <c r="X229" s="147"/>
      <c r="Y229" s="147"/>
      <c r="Z229" s="147"/>
      <c r="AA229" s="147"/>
      <c r="AB229" s="147"/>
      <c r="AC229" s="148"/>
      <c r="AD229" s="142"/>
      <c r="AE229" s="203">
        <f t="shared" si="20"/>
        <v>0</v>
      </c>
      <c r="AF229" s="150">
        <f t="shared" si="21"/>
        <v>0</v>
      </c>
      <c r="AG229" s="331"/>
      <c r="AJ229" s="185"/>
      <c r="AK229" s="616"/>
      <c r="AL229" s="186">
        <f t="shared" si="17"/>
        <v>0</v>
      </c>
      <c r="AM229" s="186">
        <f t="shared" si="18"/>
        <v>0</v>
      </c>
      <c r="AN229" s="186">
        <f t="shared" si="19"/>
        <v>0</v>
      </c>
      <c r="AO229" s="615"/>
    </row>
    <row r="230" spans="1:41" ht="20.100000000000001" customHeight="1">
      <c r="A230" s="183">
        <v>226</v>
      </c>
      <c r="B230" s="342"/>
      <c r="C230" s="342"/>
      <c r="D230" s="142"/>
      <c r="E230" s="142"/>
      <c r="F230" s="142"/>
      <c r="G230" s="142"/>
      <c r="H230" s="142"/>
      <c r="I230" s="142"/>
      <c r="J230" s="143"/>
      <c r="K230" s="142"/>
      <c r="L230" s="142"/>
      <c r="M230" s="144"/>
      <c r="N230" s="145"/>
      <c r="O230" s="142"/>
      <c r="P230" s="147"/>
      <c r="Q230" s="147"/>
      <c r="R230" s="147"/>
      <c r="S230" s="147"/>
      <c r="T230" s="147"/>
      <c r="U230" s="147"/>
      <c r="V230" s="147"/>
      <c r="W230" s="147"/>
      <c r="X230" s="147"/>
      <c r="Y230" s="147"/>
      <c r="Z230" s="147"/>
      <c r="AA230" s="147"/>
      <c r="AB230" s="147"/>
      <c r="AC230" s="148"/>
      <c r="AD230" s="142"/>
      <c r="AE230" s="203">
        <f t="shared" si="20"/>
        <v>0</v>
      </c>
      <c r="AF230" s="150">
        <f t="shared" si="21"/>
        <v>0</v>
      </c>
      <c r="AG230" s="331"/>
      <c r="AJ230" s="185"/>
      <c r="AK230" s="616"/>
      <c r="AL230" s="186">
        <f t="shared" si="17"/>
        <v>0</v>
      </c>
      <c r="AM230" s="186">
        <f t="shared" si="18"/>
        <v>0</v>
      </c>
      <c r="AN230" s="186">
        <f t="shared" si="19"/>
        <v>0</v>
      </c>
      <c r="AO230" s="615"/>
    </row>
    <row r="231" spans="1:41" ht="20.100000000000001" customHeight="1">
      <c r="A231" s="183">
        <v>227</v>
      </c>
      <c r="B231" s="342"/>
      <c r="C231" s="342"/>
      <c r="D231" s="142"/>
      <c r="E231" s="142"/>
      <c r="F231" s="142"/>
      <c r="G231" s="142"/>
      <c r="H231" s="142"/>
      <c r="I231" s="142"/>
      <c r="J231" s="143"/>
      <c r="K231" s="142"/>
      <c r="L231" s="142"/>
      <c r="M231" s="144"/>
      <c r="N231" s="145"/>
      <c r="O231" s="142"/>
      <c r="P231" s="147"/>
      <c r="Q231" s="147"/>
      <c r="R231" s="147"/>
      <c r="S231" s="147"/>
      <c r="T231" s="147"/>
      <c r="U231" s="147"/>
      <c r="V231" s="147"/>
      <c r="W231" s="147"/>
      <c r="X231" s="147"/>
      <c r="Y231" s="147"/>
      <c r="Z231" s="147"/>
      <c r="AA231" s="147"/>
      <c r="AB231" s="147"/>
      <c r="AC231" s="148"/>
      <c r="AD231" s="142"/>
      <c r="AE231" s="203">
        <f t="shared" si="20"/>
        <v>0</v>
      </c>
      <c r="AF231" s="150">
        <f t="shared" si="21"/>
        <v>0</v>
      </c>
      <c r="AG231" s="331"/>
      <c r="AJ231" s="185"/>
      <c r="AK231" s="616"/>
      <c r="AL231" s="186">
        <f t="shared" si="17"/>
        <v>0</v>
      </c>
      <c r="AM231" s="186">
        <f t="shared" si="18"/>
        <v>0</v>
      </c>
      <c r="AN231" s="186">
        <f t="shared" si="19"/>
        <v>0</v>
      </c>
      <c r="AO231" s="615"/>
    </row>
    <row r="232" spans="1:41" ht="20.100000000000001" customHeight="1">
      <c r="A232" s="183">
        <v>228</v>
      </c>
      <c r="B232" s="342"/>
      <c r="C232" s="342"/>
      <c r="D232" s="142"/>
      <c r="E232" s="142"/>
      <c r="F232" s="142"/>
      <c r="G232" s="142"/>
      <c r="H232" s="142"/>
      <c r="I232" s="142"/>
      <c r="J232" s="143"/>
      <c r="K232" s="142"/>
      <c r="L232" s="142"/>
      <c r="M232" s="144"/>
      <c r="N232" s="145"/>
      <c r="O232" s="142"/>
      <c r="P232" s="147"/>
      <c r="Q232" s="147"/>
      <c r="R232" s="147"/>
      <c r="S232" s="147"/>
      <c r="T232" s="147"/>
      <c r="U232" s="147"/>
      <c r="V232" s="147"/>
      <c r="W232" s="147"/>
      <c r="X232" s="147"/>
      <c r="Y232" s="147"/>
      <c r="Z232" s="147"/>
      <c r="AA232" s="147"/>
      <c r="AB232" s="147"/>
      <c r="AC232" s="148"/>
      <c r="AD232" s="142"/>
      <c r="AE232" s="203">
        <f t="shared" si="20"/>
        <v>0</v>
      </c>
      <c r="AF232" s="150">
        <f t="shared" si="21"/>
        <v>0</v>
      </c>
      <c r="AG232" s="331"/>
      <c r="AJ232" s="185"/>
      <c r="AK232" s="616"/>
      <c r="AL232" s="186">
        <f t="shared" si="17"/>
        <v>0</v>
      </c>
      <c r="AM232" s="186">
        <f t="shared" si="18"/>
        <v>0</v>
      </c>
      <c r="AN232" s="186">
        <f t="shared" si="19"/>
        <v>0</v>
      </c>
      <c r="AO232" s="615"/>
    </row>
    <row r="233" spans="1:41" ht="20.100000000000001" customHeight="1">
      <c r="A233" s="183">
        <v>229</v>
      </c>
      <c r="B233" s="342"/>
      <c r="C233" s="342"/>
      <c r="D233" s="142"/>
      <c r="E233" s="142"/>
      <c r="F233" s="142"/>
      <c r="G233" s="142"/>
      <c r="H233" s="142"/>
      <c r="I233" s="142"/>
      <c r="J233" s="143"/>
      <c r="K233" s="142"/>
      <c r="L233" s="142"/>
      <c r="M233" s="144"/>
      <c r="N233" s="145"/>
      <c r="O233" s="142"/>
      <c r="P233" s="147"/>
      <c r="Q233" s="147"/>
      <c r="R233" s="147"/>
      <c r="S233" s="147"/>
      <c r="T233" s="147"/>
      <c r="U233" s="147"/>
      <c r="V233" s="147"/>
      <c r="W233" s="147"/>
      <c r="X233" s="147"/>
      <c r="Y233" s="147"/>
      <c r="Z233" s="147"/>
      <c r="AA233" s="147"/>
      <c r="AB233" s="147"/>
      <c r="AC233" s="148"/>
      <c r="AD233" s="142"/>
      <c r="AE233" s="203">
        <f t="shared" si="20"/>
        <v>0</v>
      </c>
      <c r="AF233" s="150">
        <f t="shared" si="21"/>
        <v>0</v>
      </c>
      <c r="AG233" s="331"/>
      <c r="AJ233" s="185"/>
      <c r="AK233" s="616"/>
      <c r="AL233" s="186">
        <f t="shared" si="17"/>
        <v>0</v>
      </c>
      <c r="AM233" s="186">
        <f t="shared" si="18"/>
        <v>0</v>
      </c>
      <c r="AN233" s="186">
        <f t="shared" si="19"/>
        <v>0</v>
      </c>
      <c r="AO233" s="615"/>
    </row>
    <row r="234" spans="1:41" ht="20.100000000000001" customHeight="1">
      <c r="A234" s="183">
        <v>230</v>
      </c>
      <c r="B234" s="342"/>
      <c r="C234" s="342"/>
      <c r="D234" s="142"/>
      <c r="E234" s="142"/>
      <c r="F234" s="142"/>
      <c r="G234" s="142"/>
      <c r="H234" s="142"/>
      <c r="I234" s="142"/>
      <c r="J234" s="143"/>
      <c r="K234" s="142"/>
      <c r="L234" s="142"/>
      <c r="M234" s="144"/>
      <c r="N234" s="145"/>
      <c r="O234" s="142"/>
      <c r="P234" s="147"/>
      <c r="Q234" s="147"/>
      <c r="R234" s="147"/>
      <c r="S234" s="147"/>
      <c r="T234" s="147"/>
      <c r="U234" s="147"/>
      <c r="V234" s="147"/>
      <c r="W234" s="147"/>
      <c r="X234" s="147"/>
      <c r="Y234" s="147"/>
      <c r="Z234" s="147"/>
      <c r="AA234" s="147"/>
      <c r="AB234" s="147"/>
      <c r="AC234" s="148"/>
      <c r="AD234" s="142"/>
      <c r="AE234" s="203">
        <f t="shared" si="20"/>
        <v>0</v>
      </c>
      <c r="AF234" s="150">
        <f t="shared" si="21"/>
        <v>0</v>
      </c>
      <c r="AG234" s="331"/>
      <c r="AJ234" s="185"/>
      <c r="AK234" s="616"/>
      <c r="AL234" s="186">
        <f t="shared" si="17"/>
        <v>0</v>
      </c>
      <c r="AM234" s="186">
        <f t="shared" si="18"/>
        <v>0</v>
      </c>
      <c r="AN234" s="186">
        <f t="shared" si="19"/>
        <v>0</v>
      </c>
      <c r="AO234" s="615"/>
    </row>
    <row r="235" spans="1:41" ht="20.100000000000001" customHeight="1">
      <c r="A235" s="183">
        <v>231</v>
      </c>
      <c r="B235" s="342"/>
      <c r="C235" s="342"/>
      <c r="D235" s="142"/>
      <c r="E235" s="142"/>
      <c r="F235" s="142"/>
      <c r="G235" s="142"/>
      <c r="H235" s="142"/>
      <c r="I235" s="142"/>
      <c r="J235" s="143"/>
      <c r="K235" s="142"/>
      <c r="L235" s="142"/>
      <c r="M235" s="144"/>
      <c r="N235" s="145"/>
      <c r="O235" s="142"/>
      <c r="P235" s="147"/>
      <c r="Q235" s="147"/>
      <c r="R235" s="147"/>
      <c r="S235" s="147"/>
      <c r="T235" s="147"/>
      <c r="U235" s="147"/>
      <c r="V235" s="147"/>
      <c r="W235" s="147"/>
      <c r="X235" s="147"/>
      <c r="Y235" s="147"/>
      <c r="Z235" s="147"/>
      <c r="AA235" s="147"/>
      <c r="AB235" s="147"/>
      <c r="AC235" s="148"/>
      <c r="AD235" s="142"/>
      <c r="AE235" s="203">
        <f t="shared" si="20"/>
        <v>0</v>
      </c>
      <c r="AF235" s="150">
        <f t="shared" si="21"/>
        <v>0</v>
      </c>
      <c r="AG235" s="331"/>
      <c r="AJ235" s="185"/>
      <c r="AK235" s="616"/>
      <c r="AL235" s="186">
        <f t="shared" si="17"/>
        <v>0</v>
      </c>
      <c r="AM235" s="186">
        <f t="shared" si="18"/>
        <v>0</v>
      </c>
      <c r="AN235" s="186">
        <f t="shared" si="19"/>
        <v>0</v>
      </c>
      <c r="AO235" s="615"/>
    </row>
    <row r="236" spans="1:41" ht="20.100000000000001" customHeight="1">
      <c r="A236" s="183">
        <v>232</v>
      </c>
      <c r="B236" s="342"/>
      <c r="C236" s="342"/>
      <c r="D236" s="142"/>
      <c r="E236" s="142"/>
      <c r="F236" s="142"/>
      <c r="G236" s="142"/>
      <c r="H236" s="142"/>
      <c r="I236" s="142"/>
      <c r="J236" s="143"/>
      <c r="K236" s="142"/>
      <c r="L236" s="142"/>
      <c r="M236" s="144"/>
      <c r="N236" s="145"/>
      <c r="O236" s="142"/>
      <c r="P236" s="147"/>
      <c r="Q236" s="147"/>
      <c r="R236" s="147"/>
      <c r="S236" s="147"/>
      <c r="T236" s="147"/>
      <c r="U236" s="147"/>
      <c r="V236" s="147"/>
      <c r="W236" s="147"/>
      <c r="X236" s="147"/>
      <c r="Y236" s="147"/>
      <c r="Z236" s="147"/>
      <c r="AA236" s="147"/>
      <c r="AB236" s="147"/>
      <c r="AC236" s="148"/>
      <c r="AD236" s="142"/>
      <c r="AE236" s="203">
        <f t="shared" si="20"/>
        <v>0</v>
      </c>
      <c r="AF236" s="150">
        <f t="shared" si="21"/>
        <v>0</v>
      </c>
      <c r="AG236" s="331"/>
      <c r="AJ236" s="185"/>
      <c r="AK236" s="616"/>
      <c r="AL236" s="186">
        <f t="shared" si="17"/>
        <v>0</v>
      </c>
      <c r="AM236" s="186">
        <f t="shared" si="18"/>
        <v>0</v>
      </c>
      <c r="AN236" s="186">
        <f t="shared" si="19"/>
        <v>0</v>
      </c>
      <c r="AO236" s="615"/>
    </row>
    <row r="237" spans="1:41" ht="20.100000000000001" customHeight="1">
      <c r="A237" s="183">
        <v>233</v>
      </c>
      <c r="B237" s="342"/>
      <c r="C237" s="342"/>
      <c r="D237" s="142"/>
      <c r="E237" s="142"/>
      <c r="F237" s="142"/>
      <c r="G237" s="142"/>
      <c r="H237" s="142"/>
      <c r="I237" s="142"/>
      <c r="J237" s="143"/>
      <c r="K237" s="142"/>
      <c r="L237" s="142"/>
      <c r="M237" s="144"/>
      <c r="N237" s="145"/>
      <c r="O237" s="142"/>
      <c r="P237" s="147"/>
      <c r="Q237" s="147"/>
      <c r="R237" s="147"/>
      <c r="S237" s="147"/>
      <c r="T237" s="147"/>
      <c r="U237" s="147"/>
      <c r="V237" s="147"/>
      <c r="W237" s="147"/>
      <c r="X237" s="147"/>
      <c r="Y237" s="147"/>
      <c r="Z237" s="147"/>
      <c r="AA237" s="147"/>
      <c r="AB237" s="147"/>
      <c r="AC237" s="148"/>
      <c r="AD237" s="142"/>
      <c r="AE237" s="203">
        <f t="shared" si="20"/>
        <v>0</v>
      </c>
      <c r="AF237" s="150">
        <f t="shared" si="21"/>
        <v>0</v>
      </c>
      <c r="AG237" s="331"/>
      <c r="AJ237" s="185"/>
      <c r="AK237" s="616"/>
      <c r="AL237" s="186">
        <f t="shared" si="17"/>
        <v>0</v>
      </c>
      <c r="AM237" s="186">
        <f t="shared" si="18"/>
        <v>0</v>
      </c>
      <c r="AN237" s="186">
        <f t="shared" si="19"/>
        <v>0</v>
      </c>
      <c r="AO237" s="615"/>
    </row>
    <row r="238" spans="1:41" ht="20.100000000000001" customHeight="1">
      <c r="A238" s="183">
        <v>234</v>
      </c>
      <c r="B238" s="342"/>
      <c r="C238" s="342"/>
      <c r="D238" s="142"/>
      <c r="E238" s="142"/>
      <c r="F238" s="142"/>
      <c r="G238" s="142"/>
      <c r="H238" s="142"/>
      <c r="I238" s="142"/>
      <c r="J238" s="143"/>
      <c r="K238" s="142"/>
      <c r="L238" s="142"/>
      <c r="M238" s="144"/>
      <c r="N238" s="145"/>
      <c r="O238" s="142"/>
      <c r="P238" s="147"/>
      <c r="Q238" s="147"/>
      <c r="R238" s="147"/>
      <c r="S238" s="147"/>
      <c r="T238" s="147"/>
      <c r="U238" s="147"/>
      <c r="V238" s="147"/>
      <c r="W238" s="147"/>
      <c r="X238" s="147"/>
      <c r="Y238" s="147"/>
      <c r="Z238" s="147"/>
      <c r="AA238" s="147"/>
      <c r="AB238" s="147"/>
      <c r="AC238" s="148"/>
      <c r="AD238" s="142"/>
      <c r="AE238" s="203">
        <f t="shared" si="20"/>
        <v>0</v>
      </c>
      <c r="AF238" s="150">
        <f t="shared" si="21"/>
        <v>0</v>
      </c>
      <c r="AG238" s="331"/>
      <c r="AJ238" s="185"/>
      <c r="AK238" s="616"/>
      <c r="AL238" s="186">
        <f t="shared" si="17"/>
        <v>0</v>
      </c>
      <c r="AM238" s="186">
        <f t="shared" si="18"/>
        <v>0</v>
      </c>
      <c r="AN238" s="186">
        <f t="shared" si="19"/>
        <v>0</v>
      </c>
      <c r="AO238" s="615"/>
    </row>
    <row r="239" spans="1:41" ht="20.100000000000001" customHeight="1">
      <c r="A239" s="183">
        <v>235</v>
      </c>
      <c r="B239" s="342"/>
      <c r="C239" s="342"/>
      <c r="D239" s="142"/>
      <c r="E239" s="142"/>
      <c r="F239" s="142"/>
      <c r="G239" s="142"/>
      <c r="H239" s="142"/>
      <c r="I239" s="142"/>
      <c r="J239" s="143"/>
      <c r="K239" s="142"/>
      <c r="L239" s="142"/>
      <c r="M239" s="144"/>
      <c r="N239" s="145"/>
      <c r="O239" s="142"/>
      <c r="P239" s="147"/>
      <c r="Q239" s="147"/>
      <c r="R239" s="147"/>
      <c r="S239" s="147"/>
      <c r="T239" s="147"/>
      <c r="U239" s="147"/>
      <c r="V239" s="147"/>
      <c r="W239" s="147"/>
      <c r="X239" s="147"/>
      <c r="Y239" s="147"/>
      <c r="Z239" s="147"/>
      <c r="AA239" s="147"/>
      <c r="AB239" s="147"/>
      <c r="AC239" s="148"/>
      <c r="AD239" s="142"/>
      <c r="AE239" s="203">
        <f t="shared" si="20"/>
        <v>0</v>
      </c>
      <c r="AF239" s="150">
        <f t="shared" si="21"/>
        <v>0</v>
      </c>
      <c r="AG239" s="331"/>
      <c r="AJ239" s="185"/>
      <c r="AK239" s="616"/>
      <c r="AL239" s="186">
        <f t="shared" si="17"/>
        <v>0</v>
      </c>
      <c r="AM239" s="186">
        <f t="shared" si="18"/>
        <v>0</v>
      </c>
      <c r="AN239" s="186">
        <f t="shared" si="19"/>
        <v>0</v>
      </c>
      <c r="AO239" s="615"/>
    </row>
    <row r="240" spans="1:41" ht="20.100000000000001" customHeight="1">
      <c r="A240" s="183">
        <v>236</v>
      </c>
      <c r="B240" s="342"/>
      <c r="C240" s="342"/>
      <c r="D240" s="142"/>
      <c r="E240" s="142"/>
      <c r="F240" s="142"/>
      <c r="G240" s="142"/>
      <c r="H240" s="142"/>
      <c r="I240" s="142"/>
      <c r="J240" s="143"/>
      <c r="K240" s="142"/>
      <c r="L240" s="142"/>
      <c r="M240" s="144"/>
      <c r="N240" s="145"/>
      <c r="O240" s="142"/>
      <c r="P240" s="147"/>
      <c r="Q240" s="147"/>
      <c r="R240" s="147"/>
      <c r="S240" s="147"/>
      <c r="T240" s="147"/>
      <c r="U240" s="147"/>
      <c r="V240" s="147"/>
      <c r="W240" s="147"/>
      <c r="X240" s="147"/>
      <c r="Y240" s="147"/>
      <c r="Z240" s="147"/>
      <c r="AA240" s="147"/>
      <c r="AB240" s="147"/>
      <c r="AC240" s="148"/>
      <c r="AD240" s="142"/>
      <c r="AE240" s="203">
        <f t="shared" si="20"/>
        <v>0</v>
      </c>
      <c r="AF240" s="150">
        <f t="shared" si="21"/>
        <v>0</v>
      </c>
      <c r="AG240" s="331"/>
      <c r="AJ240" s="185"/>
      <c r="AK240" s="616"/>
      <c r="AL240" s="186">
        <f t="shared" si="17"/>
        <v>0</v>
      </c>
      <c r="AM240" s="186">
        <f t="shared" si="18"/>
        <v>0</v>
      </c>
      <c r="AN240" s="186">
        <f t="shared" si="19"/>
        <v>0</v>
      </c>
      <c r="AO240" s="615"/>
    </row>
    <row r="241" spans="1:41" ht="20.100000000000001" customHeight="1">
      <c r="A241" s="183">
        <v>237</v>
      </c>
      <c r="B241" s="342"/>
      <c r="C241" s="342"/>
      <c r="D241" s="142"/>
      <c r="E241" s="142"/>
      <c r="F241" s="142"/>
      <c r="G241" s="142"/>
      <c r="H241" s="142"/>
      <c r="I241" s="142"/>
      <c r="J241" s="143"/>
      <c r="K241" s="142"/>
      <c r="L241" s="142"/>
      <c r="M241" s="144"/>
      <c r="N241" s="145"/>
      <c r="O241" s="142"/>
      <c r="P241" s="147"/>
      <c r="Q241" s="147"/>
      <c r="R241" s="147"/>
      <c r="S241" s="147"/>
      <c r="T241" s="147"/>
      <c r="U241" s="147"/>
      <c r="V241" s="147"/>
      <c r="W241" s="147"/>
      <c r="X241" s="147"/>
      <c r="Y241" s="147"/>
      <c r="Z241" s="147"/>
      <c r="AA241" s="147"/>
      <c r="AB241" s="147"/>
      <c r="AC241" s="148"/>
      <c r="AD241" s="142"/>
      <c r="AE241" s="203">
        <f t="shared" si="20"/>
        <v>0</v>
      </c>
      <c r="AF241" s="150">
        <f t="shared" si="21"/>
        <v>0</v>
      </c>
      <c r="AG241" s="331"/>
      <c r="AJ241" s="185"/>
      <c r="AK241" s="616"/>
      <c r="AL241" s="186">
        <f t="shared" si="17"/>
        <v>0</v>
      </c>
      <c r="AM241" s="186">
        <f t="shared" si="18"/>
        <v>0</v>
      </c>
      <c r="AN241" s="186">
        <f t="shared" si="19"/>
        <v>0</v>
      </c>
      <c r="AO241" s="615"/>
    </row>
    <row r="242" spans="1:41" ht="20.100000000000001" customHeight="1">
      <c r="A242" s="183">
        <v>238</v>
      </c>
      <c r="B242" s="342"/>
      <c r="C242" s="342"/>
      <c r="D242" s="142"/>
      <c r="E242" s="142"/>
      <c r="F242" s="142"/>
      <c r="G242" s="142"/>
      <c r="H242" s="142"/>
      <c r="I242" s="142"/>
      <c r="J242" s="143"/>
      <c r="K242" s="142"/>
      <c r="L242" s="142"/>
      <c r="M242" s="144"/>
      <c r="N242" s="145"/>
      <c r="O242" s="142"/>
      <c r="P242" s="147"/>
      <c r="Q242" s="147"/>
      <c r="R242" s="147"/>
      <c r="S242" s="147"/>
      <c r="T242" s="147"/>
      <c r="U242" s="147"/>
      <c r="V242" s="147"/>
      <c r="W242" s="147"/>
      <c r="X242" s="147"/>
      <c r="Y242" s="147"/>
      <c r="Z242" s="147"/>
      <c r="AA242" s="147"/>
      <c r="AB242" s="147"/>
      <c r="AC242" s="148"/>
      <c r="AD242" s="142"/>
      <c r="AE242" s="203">
        <f t="shared" si="20"/>
        <v>0</v>
      </c>
      <c r="AF242" s="150">
        <f t="shared" si="21"/>
        <v>0</v>
      </c>
      <c r="AG242" s="331"/>
      <c r="AJ242" s="185"/>
      <c r="AK242" s="616"/>
      <c r="AL242" s="186">
        <f t="shared" si="17"/>
        <v>0</v>
      </c>
      <c r="AM242" s="186">
        <f t="shared" si="18"/>
        <v>0</v>
      </c>
      <c r="AN242" s="186">
        <f t="shared" si="19"/>
        <v>0</v>
      </c>
      <c r="AO242" s="615"/>
    </row>
    <row r="243" spans="1:41" ht="20.100000000000001" customHeight="1">
      <c r="A243" s="183">
        <v>239</v>
      </c>
      <c r="B243" s="342"/>
      <c r="C243" s="342"/>
      <c r="D243" s="142"/>
      <c r="E243" s="142"/>
      <c r="F243" s="142"/>
      <c r="G243" s="142"/>
      <c r="H243" s="142"/>
      <c r="I243" s="142"/>
      <c r="J243" s="143"/>
      <c r="K243" s="142"/>
      <c r="L243" s="142"/>
      <c r="M243" s="144"/>
      <c r="N243" s="145"/>
      <c r="O243" s="142"/>
      <c r="P243" s="147"/>
      <c r="Q243" s="147"/>
      <c r="R243" s="147"/>
      <c r="S243" s="147"/>
      <c r="T243" s="147"/>
      <c r="U243" s="147"/>
      <c r="V243" s="147"/>
      <c r="W243" s="147"/>
      <c r="X243" s="147"/>
      <c r="Y243" s="147"/>
      <c r="Z243" s="147"/>
      <c r="AA243" s="147"/>
      <c r="AB243" s="147"/>
      <c r="AC243" s="148"/>
      <c r="AD243" s="142"/>
      <c r="AE243" s="203">
        <f t="shared" si="20"/>
        <v>0</v>
      </c>
      <c r="AF243" s="150">
        <f t="shared" si="21"/>
        <v>0</v>
      </c>
      <c r="AG243" s="331"/>
      <c r="AJ243" s="185"/>
      <c r="AK243" s="616"/>
      <c r="AL243" s="186">
        <f t="shared" si="17"/>
        <v>0</v>
      </c>
      <c r="AM243" s="186">
        <f t="shared" si="18"/>
        <v>0</v>
      </c>
      <c r="AN243" s="186">
        <f t="shared" si="19"/>
        <v>0</v>
      </c>
      <c r="AO243" s="615"/>
    </row>
    <row r="244" spans="1:41" ht="20.100000000000001" customHeight="1">
      <c r="A244" s="183">
        <v>240</v>
      </c>
      <c r="B244" s="342"/>
      <c r="C244" s="342"/>
      <c r="D244" s="142"/>
      <c r="E244" s="142"/>
      <c r="F244" s="142"/>
      <c r="G244" s="142"/>
      <c r="H244" s="142"/>
      <c r="I244" s="142"/>
      <c r="J244" s="143"/>
      <c r="K244" s="142"/>
      <c r="L244" s="142"/>
      <c r="M244" s="144"/>
      <c r="N244" s="145"/>
      <c r="O244" s="142"/>
      <c r="P244" s="147"/>
      <c r="Q244" s="147"/>
      <c r="R244" s="147"/>
      <c r="S244" s="147"/>
      <c r="T244" s="147"/>
      <c r="U244" s="147"/>
      <c r="V244" s="147"/>
      <c r="W244" s="147"/>
      <c r="X244" s="147"/>
      <c r="Y244" s="147"/>
      <c r="Z244" s="147"/>
      <c r="AA244" s="147"/>
      <c r="AB244" s="147"/>
      <c r="AC244" s="148"/>
      <c r="AD244" s="142"/>
      <c r="AE244" s="203">
        <f t="shared" si="20"/>
        <v>0</v>
      </c>
      <c r="AF244" s="150">
        <f t="shared" si="21"/>
        <v>0</v>
      </c>
      <c r="AG244" s="331"/>
      <c r="AJ244" s="185"/>
      <c r="AK244" s="616"/>
      <c r="AL244" s="186">
        <f t="shared" si="17"/>
        <v>0</v>
      </c>
      <c r="AM244" s="186">
        <f t="shared" si="18"/>
        <v>0</v>
      </c>
      <c r="AN244" s="186">
        <f t="shared" si="19"/>
        <v>0</v>
      </c>
      <c r="AO244" s="615"/>
    </row>
    <row r="245" spans="1:41" ht="20.100000000000001" customHeight="1">
      <c r="A245" s="183">
        <v>241</v>
      </c>
      <c r="B245" s="342"/>
      <c r="C245" s="342"/>
      <c r="D245" s="142"/>
      <c r="E245" s="142"/>
      <c r="F245" s="142"/>
      <c r="G245" s="142"/>
      <c r="H245" s="142"/>
      <c r="I245" s="142"/>
      <c r="J245" s="143"/>
      <c r="K245" s="142"/>
      <c r="L245" s="142"/>
      <c r="M245" s="144"/>
      <c r="N245" s="145"/>
      <c r="O245" s="142"/>
      <c r="P245" s="147"/>
      <c r="Q245" s="147"/>
      <c r="R245" s="147"/>
      <c r="S245" s="147"/>
      <c r="T245" s="147"/>
      <c r="U245" s="147"/>
      <c r="V245" s="147"/>
      <c r="W245" s="147"/>
      <c r="X245" s="147"/>
      <c r="Y245" s="147"/>
      <c r="Z245" s="147"/>
      <c r="AA245" s="147"/>
      <c r="AB245" s="147"/>
      <c r="AC245" s="148"/>
      <c r="AD245" s="142"/>
      <c r="AE245" s="203">
        <f t="shared" si="20"/>
        <v>0</v>
      </c>
      <c r="AF245" s="150">
        <f t="shared" si="21"/>
        <v>0</v>
      </c>
      <c r="AG245" s="331"/>
      <c r="AJ245" s="185"/>
      <c r="AK245" s="616"/>
      <c r="AL245" s="186">
        <f t="shared" si="17"/>
        <v>0</v>
      </c>
      <c r="AM245" s="186">
        <f t="shared" si="18"/>
        <v>0</v>
      </c>
      <c r="AN245" s="186">
        <f t="shared" si="19"/>
        <v>0</v>
      </c>
      <c r="AO245" s="615"/>
    </row>
    <row r="246" spans="1:41" ht="20.100000000000001" customHeight="1">
      <c r="A246" s="183">
        <v>242</v>
      </c>
      <c r="B246" s="342"/>
      <c r="C246" s="342"/>
      <c r="D246" s="142"/>
      <c r="E246" s="142"/>
      <c r="F246" s="142"/>
      <c r="G246" s="142"/>
      <c r="H246" s="142"/>
      <c r="I246" s="142"/>
      <c r="J246" s="143"/>
      <c r="K246" s="142"/>
      <c r="L246" s="142"/>
      <c r="M246" s="144"/>
      <c r="N246" s="145"/>
      <c r="O246" s="142"/>
      <c r="P246" s="147"/>
      <c r="Q246" s="147"/>
      <c r="R246" s="147"/>
      <c r="S246" s="147"/>
      <c r="T246" s="147"/>
      <c r="U246" s="147"/>
      <c r="V246" s="147"/>
      <c r="W246" s="147"/>
      <c r="X246" s="147"/>
      <c r="Y246" s="147"/>
      <c r="Z246" s="147"/>
      <c r="AA246" s="147"/>
      <c r="AB246" s="147"/>
      <c r="AC246" s="148"/>
      <c r="AD246" s="142"/>
      <c r="AE246" s="203">
        <f t="shared" si="20"/>
        <v>0</v>
      </c>
      <c r="AF246" s="150">
        <f t="shared" si="21"/>
        <v>0</v>
      </c>
      <c r="AG246" s="331"/>
      <c r="AJ246" s="185"/>
      <c r="AK246" s="616"/>
      <c r="AL246" s="186">
        <f t="shared" si="17"/>
        <v>0</v>
      </c>
      <c r="AM246" s="186">
        <f t="shared" si="18"/>
        <v>0</v>
      </c>
      <c r="AN246" s="186">
        <f t="shared" si="19"/>
        <v>0</v>
      </c>
      <c r="AO246" s="615"/>
    </row>
    <row r="247" spans="1:41" ht="20.100000000000001" customHeight="1">
      <c r="A247" s="183">
        <v>243</v>
      </c>
      <c r="B247" s="342"/>
      <c r="C247" s="342"/>
      <c r="D247" s="142"/>
      <c r="E247" s="142"/>
      <c r="F247" s="142"/>
      <c r="G247" s="142"/>
      <c r="H247" s="142"/>
      <c r="I247" s="142"/>
      <c r="J247" s="143"/>
      <c r="K247" s="142"/>
      <c r="L247" s="142"/>
      <c r="M247" s="144"/>
      <c r="N247" s="145"/>
      <c r="O247" s="142"/>
      <c r="P247" s="147"/>
      <c r="Q247" s="147"/>
      <c r="R247" s="147"/>
      <c r="S247" s="147"/>
      <c r="T247" s="147"/>
      <c r="U247" s="147"/>
      <c r="V247" s="147"/>
      <c r="W247" s="147"/>
      <c r="X247" s="147"/>
      <c r="Y247" s="147"/>
      <c r="Z247" s="147"/>
      <c r="AA247" s="147"/>
      <c r="AB247" s="147"/>
      <c r="AC247" s="148"/>
      <c r="AD247" s="142"/>
      <c r="AE247" s="203">
        <f t="shared" si="20"/>
        <v>0</v>
      </c>
      <c r="AF247" s="150">
        <f t="shared" si="21"/>
        <v>0</v>
      </c>
      <c r="AG247" s="331"/>
      <c r="AJ247" s="185"/>
      <c r="AK247" s="616"/>
      <c r="AL247" s="186">
        <f t="shared" si="17"/>
        <v>0</v>
      </c>
      <c r="AM247" s="186">
        <f t="shared" si="18"/>
        <v>0</v>
      </c>
      <c r="AN247" s="186">
        <f t="shared" si="19"/>
        <v>0</v>
      </c>
      <c r="AO247" s="615"/>
    </row>
    <row r="248" spans="1:41" ht="20.100000000000001" customHeight="1">
      <c r="A248" s="183">
        <v>244</v>
      </c>
      <c r="B248" s="342"/>
      <c r="C248" s="342"/>
      <c r="D248" s="142"/>
      <c r="E248" s="142"/>
      <c r="F248" s="142"/>
      <c r="G248" s="142"/>
      <c r="H248" s="142"/>
      <c r="I248" s="142"/>
      <c r="J248" s="143"/>
      <c r="K248" s="142"/>
      <c r="L248" s="142"/>
      <c r="M248" s="144"/>
      <c r="N248" s="145"/>
      <c r="O248" s="142"/>
      <c r="P248" s="147"/>
      <c r="Q248" s="147"/>
      <c r="R248" s="147"/>
      <c r="S248" s="147"/>
      <c r="T248" s="147"/>
      <c r="U248" s="147"/>
      <c r="V248" s="147"/>
      <c r="W248" s="147"/>
      <c r="X248" s="147"/>
      <c r="Y248" s="147"/>
      <c r="Z248" s="147"/>
      <c r="AA248" s="147"/>
      <c r="AB248" s="147"/>
      <c r="AC248" s="148"/>
      <c r="AD248" s="142"/>
      <c r="AE248" s="203">
        <f t="shared" si="20"/>
        <v>0</v>
      </c>
      <c r="AF248" s="150">
        <f t="shared" si="21"/>
        <v>0</v>
      </c>
      <c r="AG248" s="331"/>
      <c r="AJ248" s="185"/>
      <c r="AK248" s="616"/>
      <c r="AL248" s="186">
        <f t="shared" si="17"/>
        <v>0</v>
      </c>
      <c r="AM248" s="186">
        <f t="shared" si="18"/>
        <v>0</v>
      </c>
      <c r="AN248" s="186">
        <f t="shared" si="19"/>
        <v>0</v>
      </c>
      <c r="AO248" s="615"/>
    </row>
    <row r="249" spans="1:41" ht="20.100000000000001" customHeight="1">
      <c r="A249" s="183">
        <v>245</v>
      </c>
      <c r="B249" s="342"/>
      <c r="C249" s="342"/>
      <c r="D249" s="142"/>
      <c r="E249" s="142"/>
      <c r="F249" s="142"/>
      <c r="G249" s="142"/>
      <c r="H249" s="142"/>
      <c r="I249" s="142"/>
      <c r="J249" s="143"/>
      <c r="K249" s="142"/>
      <c r="L249" s="142"/>
      <c r="M249" s="144"/>
      <c r="N249" s="145"/>
      <c r="O249" s="142"/>
      <c r="P249" s="147"/>
      <c r="Q249" s="147"/>
      <c r="R249" s="147"/>
      <c r="S249" s="147"/>
      <c r="T249" s="147"/>
      <c r="U249" s="147"/>
      <c r="V249" s="147"/>
      <c r="W249" s="147"/>
      <c r="X249" s="147"/>
      <c r="Y249" s="147"/>
      <c r="Z249" s="147"/>
      <c r="AA249" s="147"/>
      <c r="AB249" s="147"/>
      <c r="AC249" s="148"/>
      <c r="AD249" s="142"/>
      <c r="AE249" s="203">
        <f t="shared" si="20"/>
        <v>0</v>
      </c>
      <c r="AF249" s="150">
        <f t="shared" si="21"/>
        <v>0</v>
      </c>
      <c r="AG249" s="331"/>
      <c r="AJ249" s="185"/>
      <c r="AK249" s="616"/>
      <c r="AL249" s="186">
        <f t="shared" si="17"/>
        <v>0</v>
      </c>
      <c r="AM249" s="186">
        <f t="shared" si="18"/>
        <v>0</v>
      </c>
      <c r="AN249" s="186">
        <f t="shared" si="19"/>
        <v>0</v>
      </c>
      <c r="AO249" s="615"/>
    </row>
    <row r="250" spans="1:41" ht="20.100000000000001" customHeight="1">
      <c r="A250" s="183">
        <v>246</v>
      </c>
      <c r="B250" s="342"/>
      <c r="C250" s="342"/>
      <c r="D250" s="142"/>
      <c r="E250" s="142"/>
      <c r="F250" s="142"/>
      <c r="G250" s="142"/>
      <c r="H250" s="142"/>
      <c r="I250" s="142"/>
      <c r="J250" s="143"/>
      <c r="K250" s="142"/>
      <c r="L250" s="142"/>
      <c r="M250" s="144"/>
      <c r="N250" s="145"/>
      <c r="O250" s="142"/>
      <c r="P250" s="147"/>
      <c r="Q250" s="147"/>
      <c r="R250" s="147"/>
      <c r="S250" s="147"/>
      <c r="T250" s="147"/>
      <c r="U250" s="147"/>
      <c r="V250" s="147"/>
      <c r="W250" s="147"/>
      <c r="X250" s="147"/>
      <c r="Y250" s="147"/>
      <c r="Z250" s="147"/>
      <c r="AA250" s="147"/>
      <c r="AB250" s="147"/>
      <c r="AC250" s="148"/>
      <c r="AD250" s="142"/>
      <c r="AE250" s="203">
        <f t="shared" si="20"/>
        <v>0</v>
      </c>
      <c r="AF250" s="150">
        <f t="shared" si="21"/>
        <v>0</v>
      </c>
      <c r="AG250" s="331"/>
      <c r="AJ250" s="185"/>
      <c r="AK250" s="616"/>
      <c r="AL250" s="186">
        <f t="shared" si="17"/>
        <v>0</v>
      </c>
      <c r="AM250" s="186">
        <f t="shared" si="18"/>
        <v>0</v>
      </c>
      <c r="AN250" s="186">
        <f t="shared" si="19"/>
        <v>0</v>
      </c>
      <c r="AO250" s="615"/>
    </row>
    <row r="251" spans="1:41" ht="20.100000000000001" customHeight="1">
      <c r="A251" s="183">
        <v>247</v>
      </c>
      <c r="B251" s="342"/>
      <c r="C251" s="342"/>
      <c r="D251" s="142"/>
      <c r="E251" s="142"/>
      <c r="F251" s="142"/>
      <c r="G251" s="142"/>
      <c r="H251" s="142"/>
      <c r="I251" s="142"/>
      <c r="J251" s="143"/>
      <c r="K251" s="142"/>
      <c r="L251" s="142"/>
      <c r="M251" s="144"/>
      <c r="N251" s="145"/>
      <c r="O251" s="142"/>
      <c r="P251" s="147"/>
      <c r="Q251" s="147"/>
      <c r="R251" s="147"/>
      <c r="S251" s="147"/>
      <c r="T251" s="147"/>
      <c r="U251" s="147"/>
      <c r="V251" s="147"/>
      <c r="W251" s="147"/>
      <c r="X251" s="147"/>
      <c r="Y251" s="147"/>
      <c r="Z251" s="147"/>
      <c r="AA251" s="147"/>
      <c r="AB251" s="147"/>
      <c r="AC251" s="148"/>
      <c r="AD251" s="142"/>
      <c r="AE251" s="203">
        <f t="shared" si="20"/>
        <v>0</v>
      </c>
      <c r="AF251" s="150">
        <f t="shared" si="21"/>
        <v>0</v>
      </c>
      <c r="AG251" s="331"/>
      <c r="AJ251" s="185"/>
      <c r="AK251" s="616"/>
      <c r="AL251" s="186">
        <f t="shared" si="17"/>
        <v>0</v>
      </c>
      <c r="AM251" s="186">
        <f t="shared" si="18"/>
        <v>0</v>
      </c>
      <c r="AN251" s="186">
        <f t="shared" si="19"/>
        <v>0</v>
      </c>
      <c r="AO251" s="615"/>
    </row>
    <row r="252" spans="1:41" ht="20.100000000000001" customHeight="1">
      <c r="A252" s="183">
        <v>248</v>
      </c>
      <c r="B252" s="342"/>
      <c r="C252" s="342"/>
      <c r="D252" s="142"/>
      <c r="E252" s="142"/>
      <c r="F252" s="142"/>
      <c r="G252" s="142"/>
      <c r="H252" s="142"/>
      <c r="I252" s="142"/>
      <c r="J252" s="143"/>
      <c r="K252" s="142"/>
      <c r="L252" s="142"/>
      <c r="M252" s="144"/>
      <c r="N252" s="145"/>
      <c r="O252" s="142"/>
      <c r="P252" s="147"/>
      <c r="Q252" s="147"/>
      <c r="R252" s="147"/>
      <c r="S252" s="147"/>
      <c r="T252" s="147"/>
      <c r="U252" s="147"/>
      <c r="V252" s="147"/>
      <c r="W252" s="147"/>
      <c r="X252" s="147"/>
      <c r="Y252" s="147"/>
      <c r="Z252" s="147"/>
      <c r="AA252" s="147"/>
      <c r="AB252" s="147"/>
      <c r="AC252" s="148"/>
      <c r="AD252" s="142"/>
      <c r="AE252" s="203">
        <f t="shared" si="20"/>
        <v>0</v>
      </c>
      <c r="AF252" s="150">
        <f t="shared" si="21"/>
        <v>0</v>
      </c>
      <c r="AG252" s="331"/>
      <c r="AJ252" s="185"/>
      <c r="AK252" s="616"/>
      <c r="AL252" s="186">
        <f t="shared" si="17"/>
        <v>0</v>
      </c>
      <c r="AM252" s="186">
        <f t="shared" si="18"/>
        <v>0</v>
      </c>
      <c r="AN252" s="186">
        <f t="shared" si="19"/>
        <v>0</v>
      </c>
      <c r="AO252" s="615"/>
    </row>
    <row r="253" spans="1:41" ht="20.100000000000001" customHeight="1">
      <c r="A253" s="183">
        <v>249</v>
      </c>
      <c r="B253" s="342"/>
      <c r="C253" s="342"/>
      <c r="D253" s="142"/>
      <c r="E253" s="142"/>
      <c r="F253" s="142"/>
      <c r="G253" s="142"/>
      <c r="H253" s="142"/>
      <c r="I253" s="142"/>
      <c r="J253" s="143"/>
      <c r="K253" s="142"/>
      <c r="L253" s="142"/>
      <c r="M253" s="144"/>
      <c r="N253" s="145"/>
      <c r="O253" s="142"/>
      <c r="P253" s="147"/>
      <c r="Q253" s="147"/>
      <c r="R253" s="147"/>
      <c r="S253" s="147"/>
      <c r="T253" s="147"/>
      <c r="U253" s="147"/>
      <c r="V253" s="147"/>
      <c r="W253" s="147"/>
      <c r="X253" s="147"/>
      <c r="Y253" s="147"/>
      <c r="Z253" s="147"/>
      <c r="AA253" s="147"/>
      <c r="AB253" s="147"/>
      <c r="AC253" s="148"/>
      <c r="AD253" s="142"/>
      <c r="AE253" s="203">
        <f t="shared" si="20"/>
        <v>0</v>
      </c>
      <c r="AF253" s="150">
        <f t="shared" si="21"/>
        <v>0</v>
      </c>
      <c r="AG253" s="331"/>
      <c r="AJ253" s="185"/>
      <c r="AK253" s="616"/>
      <c r="AL253" s="186">
        <f t="shared" si="17"/>
        <v>0</v>
      </c>
      <c r="AM253" s="186">
        <f t="shared" si="18"/>
        <v>0</v>
      </c>
      <c r="AN253" s="186">
        <f t="shared" si="19"/>
        <v>0</v>
      </c>
      <c r="AO253" s="615"/>
    </row>
    <row r="254" spans="1:41" ht="20.100000000000001" customHeight="1">
      <c r="A254" s="183">
        <v>250</v>
      </c>
      <c r="B254" s="342"/>
      <c r="C254" s="342"/>
      <c r="D254" s="142"/>
      <c r="E254" s="142"/>
      <c r="F254" s="142"/>
      <c r="G254" s="142"/>
      <c r="H254" s="142"/>
      <c r="I254" s="142"/>
      <c r="J254" s="143"/>
      <c r="K254" s="142"/>
      <c r="L254" s="142"/>
      <c r="M254" s="144"/>
      <c r="N254" s="145"/>
      <c r="O254" s="142"/>
      <c r="P254" s="147"/>
      <c r="Q254" s="147"/>
      <c r="R254" s="147"/>
      <c r="S254" s="147"/>
      <c r="T254" s="147"/>
      <c r="U254" s="147"/>
      <c r="V254" s="147"/>
      <c r="W254" s="147"/>
      <c r="X254" s="147"/>
      <c r="Y254" s="147"/>
      <c r="Z254" s="147"/>
      <c r="AA254" s="147"/>
      <c r="AB254" s="147"/>
      <c r="AC254" s="148"/>
      <c r="AD254" s="142"/>
      <c r="AE254" s="203">
        <f t="shared" si="20"/>
        <v>0</v>
      </c>
      <c r="AF254" s="150">
        <f t="shared" si="21"/>
        <v>0</v>
      </c>
      <c r="AG254" s="331"/>
      <c r="AJ254" s="185"/>
      <c r="AK254" s="616"/>
      <c r="AL254" s="186">
        <f t="shared" si="17"/>
        <v>0</v>
      </c>
      <c r="AM254" s="186">
        <f t="shared" si="18"/>
        <v>0</v>
      </c>
      <c r="AN254" s="186">
        <f t="shared" si="19"/>
        <v>0</v>
      </c>
      <c r="AO254" s="615"/>
    </row>
    <row r="255" spans="1:41" ht="20.100000000000001" customHeight="1">
      <c r="A255" s="183">
        <v>251</v>
      </c>
      <c r="B255" s="342"/>
      <c r="C255" s="342"/>
      <c r="D255" s="142"/>
      <c r="E255" s="142"/>
      <c r="F255" s="142"/>
      <c r="G255" s="142"/>
      <c r="H255" s="142"/>
      <c r="I255" s="142"/>
      <c r="J255" s="143"/>
      <c r="K255" s="142"/>
      <c r="L255" s="142"/>
      <c r="M255" s="144"/>
      <c r="N255" s="145"/>
      <c r="O255" s="142"/>
      <c r="P255" s="147"/>
      <c r="Q255" s="147"/>
      <c r="R255" s="147"/>
      <c r="S255" s="147"/>
      <c r="T255" s="147"/>
      <c r="U255" s="147"/>
      <c r="V255" s="147"/>
      <c r="W255" s="147"/>
      <c r="X255" s="147"/>
      <c r="Y255" s="147"/>
      <c r="Z255" s="147"/>
      <c r="AA255" s="147"/>
      <c r="AB255" s="147"/>
      <c r="AC255" s="148"/>
      <c r="AD255" s="142"/>
      <c r="AE255" s="203">
        <f t="shared" si="20"/>
        <v>0</v>
      </c>
      <c r="AF255" s="150">
        <f t="shared" si="21"/>
        <v>0</v>
      </c>
      <c r="AG255" s="331"/>
      <c r="AJ255" s="185"/>
      <c r="AK255" s="616"/>
      <c r="AL255" s="186">
        <f t="shared" si="17"/>
        <v>0</v>
      </c>
      <c r="AM255" s="186">
        <f t="shared" si="18"/>
        <v>0</v>
      </c>
      <c r="AN255" s="186">
        <f t="shared" si="19"/>
        <v>0</v>
      </c>
      <c r="AO255" s="615"/>
    </row>
    <row r="256" spans="1:41" ht="20.100000000000001" customHeight="1">
      <c r="A256" s="183">
        <v>252</v>
      </c>
      <c r="B256" s="342"/>
      <c r="C256" s="342"/>
      <c r="D256" s="142"/>
      <c r="E256" s="142"/>
      <c r="F256" s="142"/>
      <c r="G256" s="142"/>
      <c r="H256" s="142"/>
      <c r="I256" s="142"/>
      <c r="J256" s="143"/>
      <c r="K256" s="142"/>
      <c r="L256" s="142"/>
      <c r="M256" s="144"/>
      <c r="N256" s="145"/>
      <c r="O256" s="142"/>
      <c r="P256" s="147"/>
      <c r="Q256" s="147"/>
      <c r="R256" s="147"/>
      <c r="S256" s="147"/>
      <c r="T256" s="147"/>
      <c r="U256" s="147"/>
      <c r="V256" s="147"/>
      <c r="W256" s="147"/>
      <c r="X256" s="147"/>
      <c r="Y256" s="147"/>
      <c r="Z256" s="147"/>
      <c r="AA256" s="147"/>
      <c r="AB256" s="147"/>
      <c r="AC256" s="148"/>
      <c r="AD256" s="142"/>
      <c r="AE256" s="203">
        <f t="shared" si="20"/>
        <v>0</v>
      </c>
      <c r="AF256" s="150">
        <f t="shared" si="21"/>
        <v>0</v>
      </c>
      <c r="AG256" s="331"/>
      <c r="AJ256" s="185"/>
      <c r="AK256" s="616"/>
      <c r="AL256" s="186">
        <f t="shared" si="17"/>
        <v>0</v>
      </c>
      <c r="AM256" s="186">
        <f t="shared" si="18"/>
        <v>0</v>
      </c>
      <c r="AN256" s="186">
        <f t="shared" si="19"/>
        <v>0</v>
      </c>
      <c r="AO256" s="615"/>
    </row>
    <row r="257" spans="1:41" ht="20.100000000000001" customHeight="1">
      <c r="A257" s="183">
        <v>253</v>
      </c>
      <c r="B257" s="342"/>
      <c r="C257" s="342"/>
      <c r="D257" s="142"/>
      <c r="E257" s="142"/>
      <c r="F257" s="142"/>
      <c r="G257" s="142"/>
      <c r="H257" s="142"/>
      <c r="I257" s="142"/>
      <c r="J257" s="143"/>
      <c r="K257" s="142"/>
      <c r="L257" s="142"/>
      <c r="M257" s="144"/>
      <c r="N257" s="145"/>
      <c r="O257" s="142"/>
      <c r="P257" s="147"/>
      <c r="Q257" s="147"/>
      <c r="R257" s="147"/>
      <c r="S257" s="147"/>
      <c r="T257" s="147"/>
      <c r="U257" s="147"/>
      <c r="V257" s="147"/>
      <c r="W257" s="147"/>
      <c r="X257" s="147"/>
      <c r="Y257" s="147"/>
      <c r="Z257" s="147"/>
      <c r="AA257" s="147"/>
      <c r="AB257" s="147"/>
      <c r="AC257" s="148"/>
      <c r="AD257" s="142"/>
      <c r="AE257" s="203">
        <f t="shared" si="20"/>
        <v>0</v>
      </c>
      <c r="AF257" s="150">
        <f t="shared" si="21"/>
        <v>0</v>
      </c>
      <c r="AG257" s="331"/>
      <c r="AJ257" s="185"/>
      <c r="AK257" s="616"/>
      <c r="AL257" s="186">
        <f t="shared" si="17"/>
        <v>0</v>
      </c>
      <c r="AM257" s="186">
        <f t="shared" si="18"/>
        <v>0</v>
      </c>
      <c r="AN257" s="186">
        <f t="shared" si="19"/>
        <v>0</v>
      </c>
      <c r="AO257" s="615"/>
    </row>
    <row r="258" spans="1:41" ht="20.100000000000001" customHeight="1">
      <c r="A258" s="183">
        <v>254</v>
      </c>
      <c r="B258" s="342"/>
      <c r="C258" s="342"/>
      <c r="D258" s="142"/>
      <c r="E258" s="142"/>
      <c r="F258" s="142"/>
      <c r="G258" s="142"/>
      <c r="H258" s="142"/>
      <c r="I258" s="142"/>
      <c r="J258" s="143"/>
      <c r="K258" s="142"/>
      <c r="L258" s="142"/>
      <c r="M258" s="144"/>
      <c r="N258" s="145"/>
      <c r="O258" s="142"/>
      <c r="P258" s="147"/>
      <c r="Q258" s="147"/>
      <c r="R258" s="147"/>
      <c r="S258" s="147"/>
      <c r="T258" s="147"/>
      <c r="U258" s="147"/>
      <c r="V258" s="147"/>
      <c r="W258" s="147"/>
      <c r="X258" s="147"/>
      <c r="Y258" s="147"/>
      <c r="Z258" s="147"/>
      <c r="AA258" s="147"/>
      <c r="AB258" s="147"/>
      <c r="AC258" s="148"/>
      <c r="AD258" s="142"/>
      <c r="AE258" s="203">
        <f t="shared" si="20"/>
        <v>0</v>
      </c>
      <c r="AF258" s="150">
        <f t="shared" si="21"/>
        <v>0</v>
      </c>
      <c r="AG258" s="331"/>
      <c r="AJ258" s="185"/>
      <c r="AK258" s="616"/>
      <c r="AL258" s="186">
        <f t="shared" si="17"/>
        <v>0</v>
      </c>
      <c r="AM258" s="186">
        <f t="shared" si="18"/>
        <v>0</v>
      </c>
      <c r="AN258" s="186">
        <f t="shared" si="19"/>
        <v>0</v>
      </c>
      <c r="AO258" s="615"/>
    </row>
    <row r="259" spans="1:41" ht="20.100000000000001" customHeight="1">
      <c r="A259" s="183">
        <v>255</v>
      </c>
      <c r="B259" s="342"/>
      <c r="C259" s="342"/>
      <c r="D259" s="142"/>
      <c r="E259" s="142"/>
      <c r="F259" s="142"/>
      <c r="G259" s="142"/>
      <c r="H259" s="142"/>
      <c r="I259" s="142"/>
      <c r="J259" s="143"/>
      <c r="K259" s="142"/>
      <c r="L259" s="142"/>
      <c r="M259" s="144"/>
      <c r="N259" s="145"/>
      <c r="O259" s="142"/>
      <c r="P259" s="147"/>
      <c r="Q259" s="147"/>
      <c r="R259" s="147"/>
      <c r="S259" s="147"/>
      <c r="T259" s="147"/>
      <c r="U259" s="147"/>
      <c r="V259" s="147"/>
      <c r="W259" s="147"/>
      <c r="X259" s="147"/>
      <c r="Y259" s="147"/>
      <c r="Z259" s="147"/>
      <c r="AA259" s="147"/>
      <c r="AB259" s="147"/>
      <c r="AC259" s="148"/>
      <c r="AD259" s="142"/>
      <c r="AE259" s="203">
        <f t="shared" si="20"/>
        <v>0</v>
      </c>
      <c r="AF259" s="150">
        <f t="shared" si="21"/>
        <v>0</v>
      </c>
      <c r="AG259" s="331"/>
      <c r="AJ259" s="185"/>
      <c r="AK259" s="616"/>
      <c r="AL259" s="186">
        <f t="shared" si="17"/>
        <v>0</v>
      </c>
      <c r="AM259" s="186">
        <f t="shared" si="18"/>
        <v>0</v>
      </c>
      <c r="AN259" s="186">
        <f t="shared" si="19"/>
        <v>0</v>
      </c>
      <c r="AO259" s="615"/>
    </row>
    <row r="260" spans="1:41" ht="20.100000000000001" customHeight="1">
      <c r="A260" s="183">
        <v>256</v>
      </c>
      <c r="B260" s="342"/>
      <c r="C260" s="342"/>
      <c r="D260" s="142"/>
      <c r="E260" s="142"/>
      <c r="F260" s="142"/>
      <c r="G260" s="142"/>
      <c r="H260" s="142"/>
      <c r="I260" s="142"/>
      <c r="J260" s="143"/>
      <c r="K260" s="142"/>
      <c r="L260" s="142"/>
      <c r="M260" s="144"/>
      <c r="N260" s="145"/>
      <c r="O260" s="142"/>
      <c r="P260" s="147"/>
      <c r="Q260" s="147"/>
      <c r="R260" s="147"/>
      <c r="S260" s="147"/>
      <c r="T260" s="147"/>
      <c r="U260" s="147"/>
      <c r="V260" s="147"/>
      <c r="W260" s="147"/>
      <c r="X260" s="147"/>
      <c r="Y260" s="147"/>
      <c r="Z260" s="147"/>
      <c r="AA260" s="147"/>
      <c r="AB260" s="147"/>
      <c r="AC260" s="148"/>
      <c r="AD260" s="142"/>
      <c r="AE260" s="203">
        <f t="shared" si="20"/>
        <v>0</v>
      </c>
      <c r="AF260" s="150">
        <f t="shared" si="21"/>
        <v>0</v>
      </c>
      <c r="AG260" s="331"/>
      <c r="AJ260" s="185"/>
      <c r="AK260" s="616"/>
      <c r="AL260" s="186">
        <f t="shared" si="17"/>
        <v>0</v>
      </c>
      <c r="AM260" s="186">
        <f t="shared" si="18"/>
        <v>0</v>
      </c>
      <c r="AN260" s="186">
        <f t="shared" si="19"/>
        <v>0</v>
      </c>
      <c r="AO260" s="615"/>
    </row>
    <row r="261" spans="1:41" ht="20.100000000000001" customHeight="1">
      <c r="A261" s="183">
        <v>257</v>
      </c>
      <c r="B261" s="342"/>
      <c r="C261" s="342"/>
      <c r="D261" s="142"/>
      <c r="E261" s="142"/>
      <c r="F261" s="142"/>
      <c r="G261" s="142"/>
      <c r="H261" s="142"/>
      <c r="I261" s="142"/>
      <c r="J261" s="143"/>
      <c r="K261" s="142"/>
      <c r="L261" s="142"/>
      <c r="M261" s="144"/>
      <c r="N261" s="145"/>
      <c r="O261" s="142"/>
      <c r="P261" s="147"/>
      <c r="Q261" s="147"/>
      <c r="R261" s="147"/>
      <c r="S261" s="147"/>
      <c r="T261" s="147"/>
      <c r="U261" s="147"/>
      <c r="V261" s="147"/>
      <c r="W261" s="147"/>
      <c r="X261" s="147"/>
      <c r="Y261" s="147"/>
      <c r="Z261" s="147"/>
      <c r="AA261" s="147"/>
      <c r="AB261" s="147"/>
      <c r="AC261" s="148"/>
      <c r="AD261" s="142"/>
      <c r="AE261" s="203">
        <f t="shared" si="20"/>
        <v>0</v>
      </c>
      <c r="AF261" s="150">
        <f t="shared" si="21"/>
        <v>0</v>
      </c>
      <c r="AG261" s="331"/>
      <c r="AJ261" s="185"/>
      <c r="AK261" s="616"/>
      <c r="AL261" s="186">
        <f t="shared" si="17"/>
        <v>0</v>
      </c>
      <c r="AM261" s="186">
        <f t="shared" si="18"/>
        <v>0</v>
      </c>
      <c r="AN261" s="186">
        <f t="shared" si="19"/>
        <v>0</v>
      </c>
      <c r="AO261" s="615"/>
    </row>
    <row r="262" spans="1:41" ht="20.100000000000001" customHeight="1">
      <c r="A262" s="183">
        <v>258</v>
      </c>
      <c r="B262" s="342"/>
      <c r="C262" s="342"/>
      <c r="D262" s="142"/>
      <c r="E262" s="142"/>
      <c r="F262" s="142"/>
      <c r="G262" s="142"/>
      <c r="H262" s="142"/>
      <c r="I262" s="142"/>
      <c r="J262" s="143"/>
      <c r="K262" s="142"/>
      <c r="L262" s="142"/>
      <c r="M262" s="144"/>
      <c r="N262" s="145"/>
      <c r="O262" s="142"/>
      <c r="P262" s="147"/>
      <c r="Q262" s="147"/>
      <c r="R262" s="147"/>
      <c r="S262" s="147"/>
      <c r="T262" s="147"/>
      <c r="U262" s="147"/>
      <c r="V262" s="147"/>
      <c r="W262" s="147"/>
      <c r="X262" s="147"/>
      <c r="Y262" s="147"/>
      <c r="Z262" s="147"/>
      <c r="AA262" s="147"/>
      <c r="AB262" s="147"/>
      <c r="AC262" s="148"/>
      <c r="AD262" s="142"/>
      <c r="AE262" s="203">
        <f t="shared" si="20"/>
        <v>0</v>
      </c>
      <c r="AF262" s="150">
        <f t="shared" si="21"/>
        <v>0</v>
      </c>
      <c r="AG262" s="331"/>
      <c r="AJ262" s="185"/>
      <c r="AK262" s="616"/>
      <c r="AL262" s="186">
        <f t="shared" ref="AL262:AL325" si="22">SUM(AH$4*B262)</f>
        <v>0</v>
      </c>
      <c r="AM262" s="186">
        <f t="shared" ref="AM262:AM325" si="23">SUM(AI$4*C262)</f>
        <v>0</v>
      </c>
      <c r="AN262" s="186">
        <f t="shared" ref="AN262:AN325" si="24">SUM((AE262*AJ$4)+AK262)</f>
        <v>0</v>
      </c>
      <c r="AO262" s="615"/>
    </row>
    <row r="263" spans="1:41" ht="20.100000000000001" customHeight="1">
      <c r="A263" s="183">
        <v>259</v>
      </c>
      <c r="B263" s="342"/>
      <c r="C263" s="342"/>
      <c r="D263" s="142"/>
      <c r="E263" s="142"/>
      <c r="F263" s="142"/>
      <c r="G263" s="142"/>
      <c r="H263" s="142"/>
      <c r="I263" s="142"/>
      <c r="J263" s="143"/>
      <c r="K263" s="142"/>
      <c r="L263" s="142"/>
      <c r="M263" s="144"/>
      <c r="N263" s="145"/>
      <c r="O263" s="142"/>
      <c r="P263" s="147"/>
      <c r="Q263" s="147"/>
      <c r="R263" s="147"/>
      <c r="S263" s="147"/>
      <c r="T263" s="147"/>
      <c r="U263" s="147"/>
      <c r="V263" s="147"/>
      <c r="W263" s="147"/>
      <c r="X263" s="147"/>
      <c r="Y263" s="147"/>
      <c r="Z263" s="147"/>
      <c r="AA263" s="147"/>
      <c r="AB263" s="147"/>
      <c r="AC263" s="148"/>
      <c r="AD263" s="142"/>
      <c r="AE263" s="203">
        <f t="shared" ref="AE263:AE326" si="25">SUM(P263:AB263)</f>
        <v>0</v>
      </c>
      <c r="AF263" s="150">
        <f t="shared" ref="AF263:AF326" si="26">SUM(AE263+B263+C263)</f>
        <v>0</v>
      </c>
      <c r="AG263" s="331"/>
      <c r="AJ263" s="185"/>
      <c r="AK263" s="616"/>
      <c r="AL263" s="186">
        <f t="shared" si="22"/>
        <v>0</v>
      </c>
      <c r="AM263" s="186">
        <f t="shared" si="23"/>
        <v>0</v>
      </c>
      <c r="AN263" s="186">
        <f t="shared" si="24"/>
        <v>0</v>
      </c>
      <c r="AO263" s="615"/>
    </row>
    <row r="264" spans="1:41" ht="20.100000000000001" customHeight="1">
      <c r="A264" s="183">
        <v>260</v>
      </c>
      <c r="B264" s="342"/>
      <c r="C264" s="342"/>
      <c r="D264" s="142"/>
      <c r="E264" s="142"/>
      <c r="F264" s="142"/>
      <c r="G264" s="142"/>
      <c r="H264" s="142"/>
      <c r="I264" s="142"/>
      <c r="J264" s="143"/>
      <c r="K264" s="142"/>
      <c r="L264" s="142"/>
      <c r="M264" s="144"/>
      <c r="N264" s="145"/>
      <c r="O264" s="142"/>
      <c r="P264" s="147"/>
      <c r="Q264" s="147"/>
      <c r="R264" s="147"/>
      <c r="S264" s="147"/>
      <c r="T264" s="147"/>
      <c r="U264" s="147"/>
      <c r="V264" s="147"/>
      <c r="W264" s="147"/>
      <c r="X264" s="147"/>
      <c r="Y264" s="147"/>
      <c r="Z264" s="147"/>
      <c r="AA264" s="147"/>
      <c r="AB264" s="147"/>
      <c r="AC264" s="148"/>
      <c r="AD264" s="142"/>
      <c r="AE264" s="203">
        <f t="shared" si="25"/>
        <v>0</v>
      </c>
      <c r="AF264" s="150">
        <f t="shared" si="26"/>
        <v>0</v>
      </c>
      <c r="AG264" s="331"/>
      <c r="AJ264" s="185"/>
      <c r="AK264" s="616"/>
      <c r="AL264" s="186">
        <f t="shared" si="22"/>
        <v>0</v>
      </c>
      <c r="AM264" s="186">
        <f t="shared" si="23"/>
        <v>0</v>
      </c>
      <c r="AN264" s="186">
        <f t="shared" si="24"/>
        <v>0</v>
      </c>
      <c r="AO264" s="615"/>
    </row>
    <row r="265" spans="1:41" ht="20.100000000000001" customHeight="1">
      <c r="A265" s="183">
        <v>261</v>
      </c>
      <c r="B265" s="342"/>
      <c r="C265" s="342"/>
      <c r="D265" s="142"/>
      <c r="E265" s="142"/>
      <c r="F265" s="142"/>
      <c r="G265" s="142"/>
      <c r="H265" s="142"/>
      <c r="I265" s="142"/>
      <c r="J265" s="143"/>
      <c r="K265" s="142"/>
      <c r="L265" s="142"/>
      <c r="M265" s="144"/>
      <c r="N265" s="145"/>
      <c r="O265" s="142"/>
      <c r="P265" s="147"/>
      <c r="Q265" s="147"/>
      <c r="R265" s="147"/>
      <c r="S265" s="147"/>
      <c r="T265" s="147"/>
      <c r="U265" s="147"/>
      <c r="V265" s="147"/>
      <c r="W265" s="147"/>
      <c r="X265" s="147"/>
      <c r="Y265" s="147"/>
      <c r="Z265" s="147"/>
      <c r="AA265" s="147"/>
      <c r="AB265" s="147"/>
      <c r="AC265" s="148"/>
      <c r="AD265" s="142"/>
      <c r="AE265" s="203">
        <f t="shared" si="25"/>
        <v>0</v>
      </c>
      <c r="AF265" s="150">
        <f t="shared" si="26"/>
        <v>0</v>
      </c>
      <c r="AG265" s="331"/>
      <c r="AJ265" s="185"/>
      <c r="AK265" s="616"/>
      <c r="AL265" s="186">
        <f t="shared" si="22"/>
        <v>0</v>
      </c>
      <c r="AM265" s="186">
        <f t="shared" si="23"/>
        <v>0</v>
      </c>
      <c r="AN265" s="186">
        <f t="shared" si="24"/>
        <v>0</v>
      </c>
      <c r="AO265" s="615"/>
    </row>
    <row r="266" spans="1:41" ht="20.100000000000001" customHeight="1">
      <c r="A266" s="183">
        <v>262</v>
      </c>
      <c r="B266" s="342"/>
      <c r="C266" s="342"/>
      <c r="D266" s="142"/>
      <c r="E266" s="142"/>
      <c r="F266" s="142"/>
      <c r="G266" s="142"/>
      <c r="H266" s="142"/>
      <c r="I266" s="142"/>
      <c r="J266" s="143"/>
      <c r="K266" s="142"/>
      <c r="L266" s="142"/>
      <c r="M266" s="144"/>
      <c r="N266" s="145"/>
      <c r="O266" s="142"/>
      <c r="P266" s="147"/>
      <c r="Q266" s="147"/>
      <c r="R266" s="147"/>
      <c r="S266" s="147"/>
      <c r="T266" s="147"/>
      <c r="U266" s="147"/>
      <c r="V266" s="147"/>
      <c r="W266" s="147"/>
      <c r="X266" s="147"/>
      <c r="Y266" s="147"/>
      <c r="Z266" s="147"/>
      <c r="AA266" s="147"/>
      <c r="AB266" s="147"/>
      <c r="AC266" s="148"/>
      <c r="AD266" s="142"/>
      <c r="AE266" s="203">
        <f t="shared" si="25"/>
        <v>0</v>
      </c>
      <c r="AF266" s="150">
        <f t="shared" si="26"/>
        <v>0</v>
      </c>
      <c r="AG266" s="331"/>
      <c r="AJ266" s="185"/>
      <c r="AK266" s="616"/>
      <c r="AL266" s="186">
        <f t="shared" si="22"/>
        <v>0</v>
      </c>
      <c r="AM266" s="186">
        <f t="shared" si="23"/>
        <v>0</v>
      </c>
      <c r="AN266" s="186">
        <f t="shared" si="24"/>
        <v>0</v>
      </c>
      <c r="AO266" s="615"/>
    </row>
    <row r="267" spans="1:41" ht="20.100000000000001" customHeight="1">
      <c r="A267" s="183">
        <v>263</v>
      </c>
      <c r="B267" s="342"/>
      <c r="C267" s="342"/>
      <c r="D267" s="142"/>
      <c r="E267" s="142"/>
      <c r="F267" s="142"/>
      <c r="G267" s="142"/>
      <c r="H267" s="142"/>
      <c r="I267" s="142"/>
      <c r="J267" s="143"/>
      <c r="K267" s="142"/>
      <c r="L267" s="142"/>
      <c r="M267" s="144"/>
      <c r="N267" s="145"/>
      <c r="O267" s="142"/>
      <c r="P267" s="147"/>
      <c r="Q267" s="147"/>
      <c r="R267" s="147"/>
      <c r="S267" s="147"/>
      <c r="T267" s="147"/>
      <c r="U267" s="147"/>
      <c r="V267" s="147"/>
      <c r="W267" s="147"/>
      <c r="X267" s="147"/>
      <c r="Y267" s="147"/>
      <c r="Z267" s="147"/>
      <c r="AA267" s="147"/>
      <c r="AB267" s="147"/>
      <c r="AC267" s="148"/>
      <c r="AD267" s="142"/>
      <c r="AE267" s="203">
        <f t="shared" si="25"/>
        <v>0</v>
      </c>
      <c r="AF267" s="150">
        <f t="shared" si="26"/>
        <v>0</v>
      </c>
      <c r="AG267" s="331"/>
      <c r="AJ267" s="185"/>
      <c r="AK267" s="616"/>
      <c r="AL267" s="186">
        <f t="shared" si="22"/>
        <v>0</v>
      </c>
      <c r="AM267" s="186">
        <f t="shared" si="23"/>
        <v>0</v>
      </c>
      <c r="AN267" s="186">
        <f t="shared" si="24"/>
        <v>0</v>
      </c>
      <c r="AO267" s="615"/>
    </row>
    <row r="268" spans="1:41" ht="20.100000000000001" customHeight="1">
      <c r="A268" s="183">
        <v>264</v>
      </c>
      <c r="B268" s="342"/>
      <c r="C268" s="342"/>
      <c r="D268" s="142"/>
      <c r="E268" s="142"/>
      <c r="F268" s="142"/>
      <c r="G268" s="142"/>
      <c r="H268" s="142"/>
      <c r="I268" s="142"/>
      <c r="J268" s="143"/>
      <c r="K268" s="142"/>
      <c r="L268" s="142"/>
      <c r="M268" s="144"/>
      <c r="N268" s="145"/>
      <c r="O268" s="142"/>
      <c r="P268" s="147"/>
      <c r="Q268" s="147"/>
      <c r="R268" s="147"/>
      <c r="S268" s="147"/>
      <c r="T268" s="147"/>
      <c r="U268" s="147"/>
      <c r="V268" s="147"/>
      <c r="W268" s="147"/>
      <c r="X268" s="147"/>
      <c r="Y268" s="147"/>
      <c r="Z268" s="147"/>
      <c r="AA268" s="147"/>
      <c r="AB268" s="147"/>
      <c r="AC268" s="148"/>
      <c r="AD268" s="142"/>
      <c r="AE268" s="203">
        <f t="shared" si="25"/>
        <v>0</v>
      </c>
      <c r="AF268" s="150">
        <f t="shared" si="26"/>
        <v>0</v>
      </c>
      <c r="AG268" s="331"/>
      <c r="AJ268" s="185"/>
      <c r="AK268" s="616"/>
      <c r="AL268" s="186">
        <f t="shared" si="22"/>
        <v>0</v>
      </c>
      <c r="AM268" s="186">
        <f t="shared" si="23"/>
        <v>0</v>
      </c>
      <c r="AN268" s="186">
        <f t="shared" si="24"/>
        <v>0</v>
      </c>
      <c r="AO268" s="615"/>
    </row>
    <row r="269" spans="1:41" ht="20.100000000000001" customHeight="1">
      <c r="A269" s="183">
        <v>265</v>
      </c>
      <c r="B269" s="342"/>
      <c r="C269" s="342"/>
      <c r="D269" s="142"/>
      <c r="E269" s="142"/>
      <c r="F269" s="142"/>
      <c r="G269" s="142"/>
      <c r="H269" s="142"/>
      <c r="I269" s="142"/>
      <c r="J269" s="143"/>
      <c r="K269" s="142"/>
      <c r="L269" s="142"/>
      <c r="M269" s="144"/>
      <c r="N269" s="145"/>
      <c r="O269" s="142"/>
      <c r="P269" s="147"/>
      <c r="Q269" s="147"/>
      <c r="R269" s="147"/>
      <c r="S269" s="147"/>
      <c r="T269" s="147"/>
      <c r="U269" s="147"/>
      <c r="V269" s="147"/>
      <c r="W269" s="147"/>
      <c r="X269" s="147"/>
      <c r="Y269" s="147"/>
      <c r="Z269" s="147"/>
      <c r="AA269" s="147"/>
      <c r="AB269" s="147"/>
      <c r="AC269" s="148"/>
      <c r="AD269" s="142"/>
      <c r="AE269" s="203">
        <f t="shared" si="25"/>
        <v>0</v>
      </c>
      <c r="AF269" s="150">
        <f t="shared" si="26"/>
        <v>0</v>
      </c>
      <c r="AG269" s="331"/>
      <c r="AJ269" s="185"/>
      <c r="AK269" s="616"/>
      <c r="AL269" s="186">
        <f t="shared" si="22"/>
        <v>0</v>
      </c>
      <c r="AM269" s="186">
        <f t="shared" si="23"/>
        <v>0</v>
      </c>
      <c r="AN269" s="186">
        <f t="shared" si="24"/>
        <v>0</v>
      </c>
      <c r="AO269" s="615"/>
    </row>
    <row r="270" spans="1:41" ht="20.100000000000001" customHeight="1">
      <c r="A270" s="183">
        <v>266</v>
      </c>
      <c r="B270" s="342"/>
      <c r="C270" s="342"/>
      <c r="D270" s="142"/>
      <c r="E270" s="142"/>
      <c r="F270" s="142"/>
      <c r="G270" s="142"/>
      <c r="H270" s="142"/>
      <c r="I270" s="142"/>
      <c r="J270" s="143"/>
      <c r="K270" s="142"/>
      <c r="L270" s="142"/>
      <c r="M270" s="144"/>
      <c r="N270" s="145"/>
      <c r="O270" s="142"/>
      <c r="P270" s="147"/>
      <c r="Q270" s="147"/>
      <c r="R270" s="147"/>
      <c r="S270" s="147"/>
      <c r="T270" s="147"/>
      <c r="U270" s="147"/>
      <c r="V270" s="147"/>
      <c r="W270" s="147"/>
      <c r="X270" s="147"/>
      <c r="Y270" s="147"/>
      <c r="Z270" s="147"/>
      <c r="AA270" s="147"/>
      <c r="AB270" s="147"/>
      <c r="AC270" s="148"/>
      <c r="AD270" s="142"/>
      <c r="AE270" s="203">
        <f t="shared" si="25"/>
        <v>0</v>
      </c>
      <c r="AF270" s="150">
        <f t="shared" si="26"/>
        <v>0</v>
      </c>
      <c r="AG270" s="331"/>
      <c r="AJ270" s="185"/>
      <c r="AK270" s="616"/>
      <c r="AL270" s="186">
        <f t="shared" si="22"/>
        <v>0</v>
      </c>
      <c r="AM270" s="186">
        <f t="shared" si="23"/>
        <v>0</v>
      </c>
      <c r="AN270" s="186">
        <f t="shared" si="24"/>
        <v>0</v>
      </c>
      <c r="AO270" s="615"/>
    </row>
    <row r="271" spans="1:41" ht="20.100000000000001" customHeight="1">
      <c r="A271" s="183">
        <v>267</v>
      </c>
      <c r="B271" s="342"/>
      <c r="C271" s="342"/>
      <c r="D271" s="142"/>
      <c r="E271" s="142"/>
      <c r="F271" s="142"/>
      <c r="G271" s="142"/>
      <c r="H271" s="142"/>
      <c r="I271" s="142"/>
      <c r="J271" s="143"/>
      <c r="K271" s="142"/>
      <c r="L271" s="142"/>
      <c r="M271" s="144"/>
      <c r="N271" s="145"/>
      <c r="O271" s="142"/>
      <c r="P271" s="147"/>
      <c r="Q271" s="147"/>
      <c r="R271" s="147"/>
      <c r="S271" s="147"/>
      <c r="T271" s="147"/>
      <c r="U271" s="147"/>
      <c r="V271" s="147"/>
      <c r="W271" s="147"/>
      <c r="X271" s="147"/>
      <c r="Y271" s="147"/>
      <c r="Z271" s="147"/>
      <c r="AA271" s="147"/>
      <c r="AB271" s="147"/>
      <c r="AC271" s="148"/>
      <c r="AD271" s="142"/>
      <c r="AE271" s="203">
        <f t="shared" si="25"/>
        <v>0</v>
      </c>
      <c r="AF271" s="150">
        <f t="shared" si="26"/>
        <v>0</v>
      </c>
      <c r="AG271" s="331"/>
      <c r="AJ271" s="185"/>
      <c r="AK271" s="616"/>
      <c r="AL271" s="186">
        <f t="shared" si="22"/>
        <v>0</v>
      </c>
      <c r="AM271" s="186">
        <f t="shared" si="23"/>
        <v>0</v>
      </c>
      <c r="AN271" s="186">
        <f t="shared" si="24"/>
        <v>0</v>
      </c>
      <c r="AO271" s="615"/>
    </row>
    <row r="272" spans="1:41" ht="20.100000000000001" customHeight="1">
      <c r="A272" s="183">
        <v>268</v>
      </c>
      <c r="B272" s="342"/>
      <c r="C272" s="342"/>
      <c r="D272" s="142"/>
      <c r="E272" s="142"/>
      <c r="F272" s="142"/>
      <c r="G272" s="142"/>
      <c r="H272" s="142"/>
      <c r="I272" s="142"/>
      <c r="J272" s="143"/>
      <c r="K272" s="142"/>
      <c r="L272" s="142"/>
      <c r="M272" s="144"/>
      <c r="N272" s="145"/>
      <c r="O272" s="142"/>
      <c r="P272" s="147"/>
      <c r="Q272" s="147"/>
      <c r="R272" s="147"/>
      <c r="S272" s="147"/>
      <c r="T272" s="147"/>
      <c r="U272" s="147"/>
      <c r="V272" s="147"/>
      <c r="W272" s="147"/>
      <c r="X272" s="147"/>
      <c r="Y272" s="147"/>
      <c r="Z272" s="147"/>
      <c r="AA272" s="147"/>
      <c r="AB272" s="147"/>
      <c r="AC272" s="148"/>
      <c r="AD272" s="142"/>
      <c r="AE272" s="203">
        <f t="shared" si="25"/>
        <v>0</v>
      </c>
      <c r="AF272" s="150">
        <f t="shared" si="26"/>
        <v>0</v>
      </c>
      <c r="AG272" s="331"/>
      <c r="AJ272" s="185"/>
      <c r="AK272" s="616"/>
      <c r="AL272" s="186">
        <f t="shared" si="22"/>
        <v>0</v>
      </c>
      <c r="AM272" s="186">
        <f t="shared" si="23"/>
        <v>0</v>
      </c>
      <c r="AN272" s="186">
        <f t="shared" si="24"/>
        <v>0</v>
      </c>
      <c r="AO272" s="615"/>
    </row>
    <row r="273" spans="1:41" ht="20.100000000000001" customHeight="1">
      <c r="A273" s="183">
        <v>269</v>
      </c>
      <c r="B273" s="342"/>
      <c r="C273" s="342"/>
      <c r="D273" s="142"/>
      <c r="E273" s="142"/>
      <c r="F273" s="142"/>
      <c r="G273" s="142"/>
      <c r="H273" s="142"/>
      <c r="I273" s="142"/>
      <c r="J273" s="143"/>
      <c r="K273" s="142"/>
      <c r="L273" s="142"/>
      <c r="M273" s="144"/>
      <c r="N273" s="145"/>
      <c r="O273" s="142"/>
      <c r="P273" s="147"/>
      <c r="Q273" s="147"/>
      <c r="R273" s="147"/>
      <c r="S273" s="147"/>
      <c r="T273" s="147"/>
      <c r="U273" s="147"/>
      <c r="V273" s="147"/>
      <c r="W273" s="147"/>
      <c r="X273" s="147"/>
      <c r="Y273" s="147"/>
      <c r="Z273" s="147"/>
      <c r="AA273" s="147"/>
      <c r="AB273" s="147"/>
      <c r="AC273" s="148"/>
      <c r="AD273" s="142"/>
      <c r="AE273" s="203">
        <f t="shared" si="25"/>
        <v>0</v>
      </c>
      <c r="AF273" s="150">
        <f t="shared" si="26"/>
        <v>0</v>
      </c>
      <c r="AG273" s="331"/>
      <c r="AJ273" s="185"/>
      <c r="AK273" s="616"/>
      <c r="AL273" s="186">
        <f t="shared" si="22"/>
        <v>0</v>
      </c>
      <c r="AM273" s="186">
        <f t="shared" si="23"/>
        <v>0</v>
      </c>
      <c r="AN273" s="186">
        <f t="shared" si="24"/>
        <v>0</v>
      </c>
      <c r="AO273" s="615"/>
    </row>
    <row r="274" spans="1:41" ht="20.100000000000001" customHeight="1">
      <c r="A274" s="183">
        <v>270</v>
      </c>
      <c r="B274" s="342"/>
      <c r="C274" s="342"/>
      <c r="D274" s="142"/>
      <c r="E274" s="142"/>
      <c r="F274" s="142"/>
      <c r="G274" s="142"/>
      <c r="H274" s="142"/>
      <c r="I274" s="142"/>
      <c r="J274" s="143"/>
      <c r="K274" s="142"/>
      <c r="L274" s="142"/>
      <c r="M274" s="144"/>
      <c r="N274" s="145"/>
      <c r="O274" s="142"/>
      <c r="P274" s="147"/>
      <c r="Q274" s="147"/>
      <c r="R274" s="147"/>
      <c r="S274" s="147"/>
      <c r="T274" s="147"/>
      <c r="U274" s="147"/>
      <c r="V274" s="147"/>
      <c r="W274" s="147"/>
      <c r="X274" s="147"/>
      <c r="Y274" s="147"/>
      <c r="Z274" s="147"/>
      <c r="AA274" s="147"/>
      <c r="AB274" s="147"/>
      <c r="AC274" s="148"/>
      <c r="AD274" s="142"/>
      <c r="AE274" s="203">
        <f t="shared" si="25"/>
        <v>0</v>
      </c>
      <c r="AF274" s="150">
        <f t="shared" si="26"/>
        <v>0</v>
      </c>
      <c r="AG274" s="331"/>
      <c r="AJ274" s="185"/>
      <c r="AK274" s="616"/>
      <c r="AL274" s="186">
        <f t="shared" si="22"/>
        <v>0</v>
      </c>
      <c r="AM274" s="186">
        <f t="shared" si="23"/>
        <v>0</v>
      </c>
      <c r="AN274" s="186">
        <f t="shared" si="24"/>
        <v>0</v>
      </c>
      <c r="AO274" s="615"/>
    </row>
    <row r="275" spans="1:41" ht="20.100000000000001" customHeight="1">
      <c r="A275" s="183">
        <v>271</v>
      </c>
      <c r="B275" s="342"/>
      <c r="C275" s="342"/>
      <c r="D275" s="142"/>
      <c r="E275" s="142"/>
      <c r="F275" s="142"/>
      <c r="G275" s="142"/>
      <c r="H275" s="142"/>
      <c r="I275" s="142"/>
      <c r="J275" s="143"/>
      <c r="K275" s="142"/>
      <c r="L275" s="142"/>
      <c r="M275" s="144"/>
      <c r="N275" s="145"/>
      <c r="O275" s="142"/>
      <c r="P275" s="147"/>
      <c r="Q275" s="147"/>
      <c r="R275" s="147"/>
      <c r="S275" s="147"/>
      <c r="T275" s="147"/>
      <c r="U275" s="147"/>
      <c r="V275" s="147"/>
      <c r="W275" s="147"/>
      <c r="X275" s="147"/>
      <c r="Y275" s="147"/>
      <c r="Z275" s="147"/>
      <c r="AA275" s="147"/>
      <c r="AB275" s="147"/>
      <c r="AC275" s="148"/>
      <c r="AD275" s="142"/>
      <c r="AE275" s="203">
        <f t="shared" si="25"/>
        <v>0</v>
      </c>
      <c r="AF275" s="150">
        <f t="shared" si="26"/>
        <v>0</v>
      </c>
      <c r="AG275" s="331"/>
      <c r="AJ275" s="185"/>
      <c r="AK275" s="616"/>
      <c r="AL275" s="186">
        <f t="shared" si="22"/>
        <v>0</v>
      </c>
      <c r="AM275" s="186">
        <f t="shared" si="23"/>
        <v>0</v>
      </c>
      <c r="AN275" s="186">
        <f t="shared" si="24"/>
        <v>0</v>
      </c>
      <c r="AO275" s="615"/>
    </row>
    <row r="276" spans="1:41" ht="20.100000000000001" customHeight="1">
      <c r="A276" s="183">
        <v>272</v>
      </c>
      <c r="B276" s="342"/>
      <c r="C276" s="342"/>
      <c r="D276" s="142"/>
      <c r="E276" s="142"/>
      <c r="F276" s="142"/>
      <c r="G276" s="142"/>
      <c r="H276" s="142"/>
      <c r="I276" s="142"/>
      <c r="J276" s="143"/>
      <c r="K276" s="142"/>
      <c r="L276" s="142"/>
      <c r="M276" s="144"/>
      <c r="N276" s="145"/>
      <c r="O276" s="142"/>
      <c r="P276" s="147"/>
      <c r="Q276" s="147"/>
      <c r="R276" s="147"/>
      <c r="S276" s="147"/>
      <c r="T276" s="147"/>
      <c r="U276" s="147"/>
      <c r="V276" s="147"/>
      <c r="W276" s="147"/>
      <c r="X276" s="147"/>
      <c r="Y276" s="147"/>
      <c r="Z276" s="147"/>
      <c r="AA276" s="147"/>
      <c r="AB276" s="147"/>
      <c r="AC276" s="148"/>
      <c r="AD276" s="142"/>
      <c r="AE276" s="203">
        <f t="shared" si="25"/>
        <v>0</v>
      </c>
      <c r="AF276" s="150">
        <f t="shared" si="26"/>
        <v>0</v>
      </c>
      <c r="AG276" s="331"/>
      <c r="AJ276" s="185"/>
      <c r="AK276" s="616"/>
      <c r="AL276" s="186">
        <f t="shared" si="22"/>
        <v>0</v>
      </c>
      <c r="AM276" s="186">
        <f t="shared" si="23"/>
        <v>0</v>
      </c>
      <c r="AN276" s="186">
        <f t="shared" si="24"/>
        <v>0</v>
      </c>
      <c r="AO276" s="615"/>
    </row>
    <row r="277" spans="1:41" ht="20.100000000000001" customHeight="1">
      <c r="A277" s="183">
        <v>273</v>
      </c>
      <c r="B277" s="342"/>
      <c r="C277" s="342"/>
      <c r="D277" s="142"/>
      <c r="E277" s="142"/>
      <c r="F277" s="142"/>
      <c r="G277" s="142"/>
      <c r="H277" s="142"/>
      <c r="I277" s="142"/>
      <c r="J277" s="143"/>
      <c r="K277" s="142"/>
      <c r="L277" s="142"/>
      <c r="M277" s="144"/>
      <c r="N277" s="145"/>
      <c r="O277" s="142"/>
      <c r="P277" s="147"/>
      <c r="Q277" s="147"/>
      <c r="R277" s="147"/>
      <c r="S277" s="147"/>
      <c r="T277" s="147"/>
      <c r="U277" s="147"/>
      <c r="V277" s="147"/>
      <c r="W277" s="147"/>
      <c r="X277" s="147"/>
      <c r="Y277" s="147"/>
      <c r="Z277" s="147"/>
      <c r="AA277" s="147"/>
      <c r="AB277" s="147"/>
      <c r="AC277" s="148"/>
      <c r="AD277" s="142"/>
      <c r="AE277" s="203">
        <f t="shared" si="25"/>
        <v>0</v>
      </c>
      <c r="AF277" s="150">
        <f t="shared" si="26"/>
        <v>0</v>
      </c>
      <c r="AG277" s="331"/>
      <c r="AJ277" s="185"/>
      <c r="AK277" s="616"/>
      <c r="AL277" s="186">
        <f t="shared" si="22"/>
        <v>0</v>
      </c>
      <c r="AM277" s="186">
        <f t="shared" si="23"/>
        <v>0</v>
      </c>
      <c r="AN277" s="186">
        <f t="shared" si="24"/>
        <v>0</v>
      </c>
      <c r="AO277" s="615"/>
    </row>
    <row r="278" spans="1:41" ht="20.100000000000001" customHeight="1">
      <c r="A278" s="183">
        <v>274</v>
      </c>
      <c r="B278" s="342"/>
      <c r="C278" s="342"/>
      <c r="D278" s="142"/>
      <c r="E278" s="142"/>
      <c r="F278" s="142"/>
      <c r="G278" s="142"/>
      <c r="H278" s="142"/>
      <c r="I278" s="142"/>
      <c r="J278" s="143"/>
      <c r="K278" s="142"/>
      <c r="L278" s="142"/>
      <c r="M278" s="144"/>
      <c r="N278" s="145"/>
      <c r="O278" s="142"/>
      <c r="P278" s="147"/>
      <c r="Q278" s="147"/>
      <c r="R278" s="147"/>
      <c r="S278" s="147"/>
      <c r="T278" s="147"/>
      <c r="U278" s="147"/>
      <c r="V278" s="147"/>
      <c r="W278" s="147"/>
      <c r="X278" s="147"/>
      <c r="Y278" s="147"/>
      <c r="Z278" s="147"/>
      <c r="AA278" s="147"/>
      <c r="AB278" s="147"/>
      <c r="AC278" s="148"/>
      <c r="AD278" s="142"/>
      <c r="AE278" s="203">
        <f t="shared" si="25"/>
        <v>0</v>
      </c>
      <c r="AF278" s="150">
        <f t="shared" si="26"/>
        <v>0</v>
      </c>
      <c r="AG278" s="331"/>
      <c r="AJ278" s="185"/>
      <c r="AK278" s="616"/>
      <c r="AL278" s="186">
        <f t="shared" si="22"/>
        <v>0</v>
      </c>
      <c r="AM278" s="186">
        <f t="shared" si="23"/>
        <v>0</v>
      </c>
      <c r="AN278" s="186">
        <f t="shared" si="24"/>
        <v>0</v>
      </c>
      <c r="AO278" s="615"/>
    </row>
    <row r="279" spans="1:41" ht="20.100000000000001" customHeight="1">
      <c r="A279" s="183">
        <v>275</v>
      </c>
      <c r="B279" s="342"/>
      <c r="C279" s="342"/>
      <c r="D279" s="142"/>
      <c r="E279" s="142"/>
      <c r="F279" s="142"/>
      <c r="G279" s="142"/>
      <c r="H279" s="142"/>
      <c r="I279" s="142"/>
      <c r="J279" s="143"/>
      <c r="K279" s="142"/>
      <c r="L279" s="142"/>
      <c r="M279" s="144"/>
      <c r="N279" s="145"/>
      <c r="O279" s="142"/>
      <c r="P279" s="147"/>
      <c r="Q279" s="147"/>
      <c r="R279" s="147"/>
      <c r="S279" s="147"/>
      <c r="T279" s="147"/>
      <c r="U279" s="147"/>
      <c r="V279" s="147"/>
      <c r="W279" s="147"/>
      <c r="X279" s="147"/>
      <c r="Y279" s="147"/>
      <c r="Z279" s="147"/>
      <c r="AA279" s="147"/>
      <c r="AB279" s="147"/>
      <c r="AC279" s="148"/>
      <c r="AD279" s="142"/>
      <c r="AE279" s="203">
        <f t="shared" si="25"/>
        <v>0</v>
      </c>
      <c r="AF279" s="150">
        <f t="shared" si="26"/>
        <v>0</v>
      </c>
      <c r="AG279" s="331"/>
      <c r="AJ279" s="185"/>
      <c r="AK279" s="616"/>
      <c r="AL279" s="186">
        <f t="shared" si="22"/>
        <v>0</v>
      </c>
      <c r="AM279" s="186">
        <f t="shared" si="23"/>
        <v>0</v>
      </c>
      <c r="AN279" s="186">
        <f t="shared" si="24"/>
        <v>0</v>
      </c>
      <c r="AO279" s="615"/>
    </row>
    <row r="280" spans="1:41" ht="20.100000000000001" customHeight="1">
      <c r="A280" s="183">
        <v>276</v>
      </c>
      <c r="B280" s="342"/>
      <c r="C280" s="342"/>
      <c r="D280" s="142"/>
      <c r="E280" s="142"/>
      <c r="F280" s="142"/>
      <c r="G280" s="142"/>
      <c r="H280" s="142"/>
      <c r="I280" s="142"/>
      <c r="J280" s="143"/>
      <c r="K280" s="142"/>
      <c r="L280" s="142"/>
      <c r="M280" s="144"/>
      <c r="N280" s="145"/>
      <c r="O280" s="142"/>
      <c r="P280" s="147"/>
      <c r="Q280" s="147"/>
      <c r="R280" s="147"/>
      <c r="S280" s="147"/>
      <c r="T280" s="147"/>
      <c r="U280" s="147"/>
      <c r="V280" s="147"/>
      <c r="W280" s="147"/>
      <c r="X280" s="147"/>
      <c r="Y280" s="147"/>
      <c r="Z280" s="147"/>
      <c r="AA280" s="147"/>
      <c r="AB280" s="147"/>
      <c r="AC280" s="148"/>
      <c r="AD280" s="142"/>
      <c r="AE280" s="203">
        <f t="shared" si="25"/>
        <v>0</v>
      </c>
      <c r="AF280" s="150">
        <f t="shared" si="26"/>
        <v>0</v>
      </c>
      <c r="AG280" s="331"/>
      <c r="AJ280" s="185"/>
      <c r="AK280" s="616"/>
      <c r="AL280" s="186">
        <f t="shared" si="22"/>
        <v>0</v>
      </c>
      <c r="AM280" s="186">
        <f t="shared" si="23"/>
        <v>0</v>
      </c>
      <c r="AN280" s="186">
        <f t="shared" si="24"/>
        <v>0</v>
      </c>
      <c r="AO280" s="615"/>
    </row>
    <row r="281" spans="1:41" ht="20.100000000000001" customHeight="1">
      <c r="A281" s="183">
        <v>277</v>
      </c>
      <c r="B281" s="342"/>
      <c r="C281" s="342"/>
      <c r="D281" s="142"/>
      <c r="E281" s="142"/>
      <c r="F281" s="142"/>
      <c r="G281" s="142"/>
      <c r="H281" s="142"/>
      <c r="I281" s="142"/>
      <c r="J281" s="143"/>
      <c r="K281" s="142"/>
      <c r="L281" s="142"/>
      <c r="M281" s="144"/>
      <c r="N281" s="145"/>
      <c r="O281" s="142"/>
      <c r="P281" s="147"/>
      <c r="Q281" s="147"/>
      <c r="R281" s="147"/>
      <c r="S281" s="147"/>
      <c r="T281" s="147"/>
      <c r="U281" s="147"/>
      <c r="V281" s="147"/>
      <c r="W281" s="147"/>
      <c r="X281" s="147"/>
      <c r="Y281" s="147"/>
      <c r="Z281" s="147"/>
      <c r="AA281" s="147"/>
      <c r="AB281" s="147"/>
      <c r="AC281" s="148"/>
      <c r="AD281" s="142"/>
      <c r="AE281" s="203">
        <f t="shared" si="25"/>
        <v>0</v>
      </c>
      <c r="AF281" s="150">
        <f t="shared" si="26"/>
        <v>0</v>
      </c>
      <c r="AG281" s="331"/>
      <c r="AJ281" s="185"/>
      <c r="AK281" s="616"/>
      <c r="AL281" s="186">
        <f t="shared" si="22"/>
        <v>0</v>
      </c>
      <c r="AM281" s="186">
        <f t="shared" si="23"/>
        <v>0</v>
      </c>
      <c r="AN281" s="186">
        <f t="shared" si="24"/>
        <v>0</v>
      </c>
      <c r="AO281" s="615"/>
    </row>
    <row r="282" spans="1:41" ht="20.100000000000001" customHeight="1">
      <c r="A282" s="183">
        <v>278</v>
      </c>
      <c r="B282" s="342"/>
      <c r="C282" s="342"/>
      <c r="D282" s="142"/>
      <c r="E282" s="142"/>
      <c r="F282" s="142"/>
      <c r="G282" s="142"/>
      <c r="H282" s="142"/>
      <c r="I282" s="142"/>
      <c r="J282" s="143"/>
      <c r="K282" s="142"/>
      <c r="L282" s="142"/>
      <c r="M282" s="144"/>
      <c r="N282" s="145"/>
      <c r="O282" s="142"/>
      <c r="P282" s="147"/>
      <c r="Q282" s="147"/>
      <c r="R282" s="147"/>
      <c r="S282" s="147"/>
      <c r="T282" s="147"/>
      <c r="U282" s="147"/>
      <c r="V282" s="147"/>
      <c r="W282" s="147"/>
      <c r="X282" s="147"/>
      <c r="Y282" s="147"/>
      <c r="Z282" s="147"/>
      <c r="AA282" s="147"/>
      <c r="AB282" s="147"/>
      <c r="AC282" s="148"/>
      <c r="AD282" s="142"/>
      <c r="AE282" s="203">
        <f t="shared" si="25"/>
        <v>0</v>
      </c>
      <c r="AF282" s="150">
        <f t="shared" si="26"/>
        <v>0</v>
      </c>
      <c r="AG282" s="331"/>
      <c r="AJ282" s="185"/>
      <c r="AK282" s="616"/>
      <c r="AL282" s="186">
        <f t="shared" si="22"/>
        <v>0</v>
      </c>
      <c r="AM282" s="186">
        <f t="shared" si="23"/>
        <v>0</v>
      </c>
      <c r="AN282" s="186">
        <f t="shared" si="24"/>
        <v>0</v>
      </c>
      <c r="AO282" s="615"/>
    </row>
    <row r="283" spans="1:41" ht="20.100000000000001" customHeight="1">
      <c r="A283" s="183">
        <v>279</v>
      </c>
      <c r="B283" s="342"/>
      <c r="C283" s="342"/>
      <c r="D283" s="142"/>
      <c r="E283" s="142"/>
      <c r="F283" s="142"/>
      <c r="G283" s="142"/>
      <c r="H283" s="142"/>
      <c r="I283" s="142"/>
      <c r="J283" s="143"/>
      <c r="K283" s="142"/>
      <c r="L283" s="142"/>
      <c r="M283" s="144"/>
      <c r="N283" s="145"/>
      <c r="O283" s="142"/>
      <c r="P283" s="147"/>
      <c r="Q283" s="147"/>
      <c r="R283" s="147"/>
      <c r="S283" s="147"/>
      <c r="T283" s="147"/>
      <c r="U283" s="147"/>
      <c r="V283" s="147"/>
      <c r="W283" s="147"/>
      <c r="X283" s="147"/>
      <c r="Y283" s="147"/>
      <c r="Z283" s="147"/>
      <c r="AA283" s="147"/>
      <c r="AB283" s="147"/>
      <c r="AC283" s="148"/>
      <c r="AD283" s="142"/>
      <c r="AE283" s="203">
        <f t="shared" si="25"/>
        <v>0</v>
      </c>
      <c r="AF283" s="150">
        <f t="shared" si="26"/>
        <v>0</v>
      </c>
      <c r="AG283" s="331"/>
      <c r="AJ283" s="185"/>
      <c r="AK283" s="616"/>
      <c r="AL283" s="186">
        <f t="shared" si="22"/>
        <v>0</v>
      </c>
      <c r="AM283" s="186">
        <f t="shared" si="23"/>
        <v>0</v>
      </c>
      <c r="AN283" s="186">
        <f t="shared" si="24"/>
        <v>0</v>
      </c>
      <c r="AO283" s="615"/>
    </row>
    <row r="284" spans="1:41" ht="20.100000000000001" customHeight="1">
      <c r="A284" s="183">
        <v>280</v>
      </c>
      <c r="B284" s="342"/>
      <c r="C284" s="342"/>
      <c r="D284" s="142"/>
      <c r="E284" s="142"/>
      <c r="F284" s="142"/>
      <c r="G284" s="142"/>
      <c r="H284" s="142"/>
      <c r="I284" s="142"/>
      <c r="J284" s="143"/>
      <c r="K284" s="142"/>
      <c r="L284" s="142"/>
      <c r="M284" s="144"/>
      <c r="N284" s="145"/>
      <c r="O284" s="142"/>
      <c r="P284" s="147"/>
      <c r="Q284" s="147"/>
      <c r="R284" s="147"/>
      <c r="S284" s="147"/>
      <c r="T284" s="147"/>
      <c r="U284" s="147"/>
      <c r="V284" s="147"/>
      <c r="W284" s="147"/>
      <c r="X284" s="147"/>
      <c r="Y284" s="147"/>
      <c r="Z284" s="147"/>
      <c r="AA284" s="147"/>
      <c r="AB284" s="147"/>
      <c r="AC284" s="148"/>
      <c r="AD284" s="142"/>
      <c r="AE284" s="203">
        <f t="shared" si="25"/>
        <v>0</v>
      </c>
      <c r="AF284" s="150">
        <f t="shared" si="26"/>
        <v>0</v>
      </c>
      <c r="AG284" s="331"/>
      <c r="AJ284" s="185"/>
      <c r="AK284" s="616"/>
      <c r="AL284" s="186">
        <f t="shared" si="22"/>
        <v>0</v>
      </c>
      <c r="AM284" s="186">
        <f t="shared" si="23"/>
        <v>0</v>
      </c>
      <c r="AN284" s="186">
        <f t="shared" si="24"/>
        <v>0</v>
      </c>
      <c r="AO284" s="615"/>
    </row>
    <row r="285" spans="1:41" ht="20.100000000000001" customHeight="1">
      <c r="A285" s="183">
        <v>281</v>
      </c>
      <c r="B285" s="342"/>
      <c r="C285" s="342"/>
      <c r="D285" s="142"/>
      <c r="E285" s="142"/>
      <c r="F285" s="142"/>
      <c r="G285" s="142"/>
      <c r="H285" s="142"/>
      <c r="I285" s="142"/>
      <c r="J285" s="143"/>
      <c r="K285" s="142"/>
      <c r="L285" s="142"/>
      <c r="M285" s="144"/>
      <c r="N285" s="145"/>
      <c r="O285" s="142"/>
      <c r="P285" s="147"/>
      <c r="Q285" s="147"/>
      <c r="R285" s="147"/>
      <c r="S285" s="147"/>
      <c r="T285" s="147"/>
      <c r="U285" s="147"/>
      <c r="V285" s="147"/>
      <c r="W285" s="147"/>
      <c r="X285" s="147"/>
      <c r="Y285" s="147"/>
      <c r="Z285" s="147"/>
      <c r="AA285" s="147"/>
      <c r="AB285" s="147"/>
      <c r="AC285" s="148"/>
      <c r="AD285" s="142"/>
      <c r="AE285" s="203">
        <f t="shared" si="25"/>
        <v>0</v>
      </c>
      <c r="AF285" s="150">
        <f t="shared" si="26"/>
        <v>0</v>
      </c>
      <c r="AG285" s="331"/>
      <c r="AJ285" s="185"/>
      <c r="AK285" s="616"/>
      <c r="AL285" s="186">
        <f t="shared" si="22"/>
        <v>0</v>
      </c>
      <c r="AM285" s="186">
        <f t="shared" si="23"/>
        <v>0</v>
      </c>
      <c r="AN285" s="186">
        <f t="shared" si="24"/>
        <v>0</v>
      </c>
      <c r="AO285" s="615"/>
    </row>
    <row r="286" spans="1:41" ht="20.100000000000001" customHeight="1">
      <c r="A286" s="183">
        <v>282</v>
      </c>
      <c r="B286" s="342"/>
      <c r="C286" s="342"/>
      <c r="D286" s="142"/>
      <c r="E286" s="142"/>
      <c r="F286" s="142"/>
      <c r="G286" s="142"/>
      <c r="H286" s="142"/>
      <c r="I286" s="142"/>
      <c r="J286" s="143"/>
      <c r="K286" s="142"/>
      <c r="L286" s="142"/>
      <c r="M286" s="144"/>
      <c r="N286" s="145"/>
      <c r="O286" s="142"/>
      <c r="P286" s="147"/>
      <c r="Q286" s="147"/>
      <c r="R286" s="147"/>
      <c r="S286" s="147"/>
      <c r="T286" s="147"/>
      <c r="U286" s="147"/>
      <c r="V286" s="147"/>
      <c r="W286" s="147"/>
      <c r="X286" s="147"/>
      <c r="Y286" s="147"/>
      <c r="Z286" s="147"/>
      <c r="AA286" s="147"/>
      <c r="AB286" s="147"/>
      <c r="AC286" s="148"/>
      <c r="AD286" s="142"/>
      <c r="AE286" s="203">
        <f t="shared" si="25"/>
        <v>0</v>
      </c>
      <c r="AF286" s="150">
        <f t="shared" si="26"/>
        <v>0</v>
      </c>
      <c r="AG286" s="331"/>
      <c r="AJ286" s="185"/>
      <c r="AK286" s="616"/>
      <c r="AL286" s="186">
        <f t="shared" si="22"/>
        <v>0</v>
      </c>
      <c r="AM286" s="186">
        <f t="shared" si="23"/>
        <v>0</v>
      </c>
      <c r="AN286" s="186">
        <f t="shared" si="24"/>
        <v>0</v>
      </c>
      <c r="AO286" s="615"/>
    </row>
    <row r="287" spans="1:41" ht="20.100000000000001" customHeight="1">
      <c r="A287" s="183">
        <v>283</v>
      </c>
      <c r="B287" s="342"/>
      <c r="C287" s="342"/>
      <c r="D287" s="142"/>
      <c r="E287" s="142"/>
      <c r="F287" s="142"/>
      <c r="G287" s="142"/>
      <c r="H287" s="142"/>
      <c r="I287" s="142"/>
      <c r="J287" s="143"/>
      <c r="K287" s="142"/>
      <c r="L287" s="142"/>
      <c r="M287" s="144"/>
      <c r="N287" s="145"/>
      <c r="O287" s="142"/>
      <c r="P287" s="147"/>
      <c r="Q287" s="147"/>
      <c r="R287" s="147"/>
      <c r="S287" s="147"/>
      <c r="T287" s="147"/>
      <c r="U287" s="147"/>
      <c r="V287" s="147"/>
      <c r="W287" s="147"/>
      <c r="X287" s="147"/>
      <c r="Y287" s="147"/>
      <c r="Z287" s="147"/>
      <c r="AA287" s="147"/>
      <c r="AB287" s="147"/>
      <c r="AC287" s="148"/>
      <c r="AD287" s="142"/>
      <c r="AE287" s="203">
        <f t="shared" si="25"/>
        <v>0</v>
      </c>
      <c r="AF287" s="150">
        <f t="shared" si="26"/>
        <v>0</v>
      </c>
      <c r="AG287" s="331"/>
      <c r="AJ287" s="185"/>
      <c r="AK287" s="616"/>
      <c r="AL287" s="186">
        <f t="shared" si="22"/>
        <v>0</v>
      </c>
      <c r="AM287" s="186">
        <f t="shared" si="23"/>
        <v>0</v>
      </c>
      <c r="AN287" s="186">
        <f t="shared" si="24"/>
        <v>0</v>
      </c>
      <c r="AO287" s="615"/>
    </row>
    <row r="288" spans="1:41" ht="20.100000000000001" customHeight="1">
      <c r="A288" s="183">
        <v>284</v>
      </c>
      <c r="B288" s="342"/>
      <c r="C288" s="342"/>
      <c r="D288" s="142"/>
      <c r="E288" s="142"/>
      <c r="F288" s="142"/>
      <c r="G288" s="142"/>
      <c r="H288" s="142"/>
      <c r="I288" s="142"/>
      <c r="J288" s="143"/>
      <c r="K288" s="142"/>
      <c r="L288" s="142"/>
      <c r="M288" s="144"/>
      <c r="N288" s="145"/>
      <c r="O288" s="142"/>
      <c r="P288" s="147"/>
      <c r="Q288" s="147"/>
      <c r="R288" s="147"/>
      <c r="S288" s="147"/>
      <c r="T288" s="147"/>
      <c r="U288" s="147"/>
      <c r="V288" s="147"/>
      <c r="W288" s="147"/>
      <c r="X288" s="147"/>
      <c r="Y288" s="147"/>
      <c r="Z288" s="147"/>
      <c r="AA288" s="147"/>
      <c r="AB288" s="147"/>
      <c r="AC288" s="148"/>
      <c r="AD288" s="142"/>
      <c r="AE288" s="203">
        <f t="shared" si="25"/>
        <v>0</v>
      </c>
      <c r="AF288" s="150">
        <f t="shared" si="26"/>
        <v>0</v>
      </c>
      <c r="AG288" s="331"/>
      <c r="AJ288" s="185"/>
      <c r="AK288" s="616"/>
      <c r="AL288" s="186">
        <f t="shared" si="22"/>
        <v>0</v>
      </c>
      <c r="AM288" s="186">
        <f t="shared" si="23"/>
        <v>0</v>
      </c>
      <c r="AN288" s="186">
        <f t="shared" si="24"/>
        <v>0</v>
      </c>
      <c r="AO288" s="615"/>
    </row>
    <row r="289" spans="1:41" ht="20.100000000000001" customHeight="1">
      <c r="A289" s="183">
        <v>285</v>
      </c>
      <c r="B289" s="342"/>
      <c r="C289" s="342"/>
      <c r="D289" s="142"/>
      <c r="E289" s="142"/>
      <c r="F289" s="142"/>
      <c r="G289" s="142"/>
      <c r="H289" s="142"/>
      <c r="I289" s="142"/>
      <c r="J289" s="143"/>
      <c r="K289" s="142"/>
      <c r="L289" s="142"/>
      <c r="M289" s="144"/>
      <c r="N289" s="145"/>
      <c r="O289" s="142"/>
      <c r="P289" s="147"/>
      <c r="Q289" s="147"/>
      <c r="R289" s="147"/>
      <c r="S289" s="147"/>
      <c r="T289" s="147"/>
      <c r="U289" s="147"/>
      <c r="V289" s="147"/>
      <c r="W289" s="147"/>
      <c r="X289" s="147"/>
      <c r="Y289" s="147"/>
      <c r="Z289" s="147"/>
      <c r="AA289" s="147"/>
      <c r="AB289" s="147"/>
      <c r="AC289" s="148"/>
      <c r="AD289" s="142"/>
      <c r="AE289" s="203">
        <f t="shared" si="25"/>
        <v>0</v>
      </c>
      <c r="AF289" s="150">
        <f t="shared" si="26"/>
        <v>0</v>
      </c>
      <c r="AG289" s="331"/>
      <c r="AJ289" s="185"/>
      <c r="AK289" s="616"/>
      <c r="AL289" s="186">
        <f t="shared" si="22"/>
        <v>0</v>
      </c>
      <c r="AM289" s="186">
        <f t="shared" si="23"/>
        <v>0</v>
      </c>
      <c r="AN289" s="186">
        <f t="shared" si="24"/>
        <v>0</v>
      </c>
      <c r="AO289" s="615"/>
    </row>
    <row r="290" spans="1:41" ht="20.100000000000001" customHeight="1">
      <c r="A290" s="183">
        <v>286</v>
      </c>
      <c r="B290" s="342"/>
      <c r="C290" s="342"/>
      <c r="D290" s="142"/>
      <c r="E290" s="142"/>
      <c r="F290" s="142"/>
      <c r="G290" s="142"/>
      <c r="H290" s="142"/>
      <c r="I290" s="142"/>
      <c r="J290" s="143"/>
      <c r="K290" s="142"/>
      <c r="L290" s="142"/>
      <c r="M290" s="144"/>
      <c r="N290" s="145"/>
      <c r="O290" s="142"/>
      <c r="P290" s="147"/>
      <c r="Q290" s="147"/>
      <c r="R290" s="147"/>
      <c r="S290" s="147"/>
      <c r="T290" s="147"/>
      <c r="U290" s="147"/>
      <c r="V290" s="147"/>
      <c r="W290" s="147"/>
      <c r="X290" s="147"/>
      <c r="Y290" s="147"/>
      <c r="Z290" s="147"/>
      <c r="AA290" s="147"/>
      <c r="AB290" s="147"/>
      <c r="AC290" s="148"/>
      <c r="AD290" s="142"/>
      <c r="AE290" s="203">
        <f t="shared" si="25"/>
        <v>0</v>
      </c>
      <c r="AF290" s="150">
        <f t="shared" si="26"/>
        <v>0</v>
      </c>
      <c r="AG290" s="331"/>
      <c r="AJ290" s="185"/>
      <c r="AK290" s="616"/>
      <c r="AL290" s="186">
        <f t="shared" si="22"/>
        <v>0</v>
      </c>
      <c r="AM290" s="186">
        <f t="shared" si="23"/>
        <v>0</v>
      </c>
      <c r="AN290" s="186">
        <f t="shared" si="24"/>
        <v>0</v>
      </c>
      <c r="AO290" s="615"/>
    </row>
    <row r="291" spans="1:41" ht="20.100000000000001" customHeight="1">
      <c r="A291" s="183">
        <v>287</v>
      </c>
      <c r="B291" s="342"/>
      <c r="C291" s="342"/>
      <c r="D291" s="142"/>
      <c r="E291" s="142"/>
      <c r="F291" s="142"/>
      <c r="G291" s="142"/>
      <c r="H291" s="142"/>
      <c r="I291" s="142"/>
      <c r="J291" s="143"/>
      <c r="K291" s="142"/>
      <c r="L291" s="142"/>
      <c r="M291" s="144"/>
      <c r="N291" s="145"/>
      <c r="O291" s="142"/>
      <c r="P291" s="147"/>
      <c r="Q291" s="147"/>
      <c r="R291" s="147"/>
      <c r="S291" s="147"/>
      <c r="T291" s="147"/>
      <c r="U291" s="147"/>
      <c r="V291" s="147"/>
      <c r="W291" s="147"/>
      <c r="X291" s="147"/>
      <c r="Y291" s="147"/>
      <c r="Z291" s="147"/>
      <c r="AA291" s="147"/>
      <c r="AB291" s="147"/>
      <c r="AC291" s="148"/>
      <c r="AD291" s="142"/>
      <c r="AE291" s="203">
        <f t="shared" si="25"/>
        <v>0</v>
      </c>
      <c r="AF291" s="150">
        <f t="shared" si="26"/>
        <v>0</v>
      </c>
      <c r="AG291" s="331"/>
      <c r="AJ291" s="185"/>
      <c r="AK291" s="616"/>
      <c r="AL291" s="186">
        <f t="shared" si="22"/>
        <v>0</v>
      </c>
      <c r="AM291" s="186">
        <f t="shared" si="23"/>
        <v>0</v>
      </c>
      <c r="AN291" s="186">
        <f t="shared" si="24"/>
        <v>0</v>
      </c>
      <c r="AO291" s="615"/>
    </row>
    <row r="292" spans="1:41" ht="20.100000000000001" customHeight="1">
      <c r="A292" s="183">
        <v>288</v>
      </c>
      <c r="B292" s="342"/>
      <c r="C292" s="342"/>
      <c r="D292" s="142"/>
      <c r="E292" s="142"/>
      <c r="F292" s="142"/>
      <c r="G292" s="142"/>
      <c r="H292" s="142"/>
      <c r="I292" s="142"/>
      <c r="J292" s="143"/>
      <c r="K292" s="142"/>
      <c r="L292" s="142"/>
      <c r="M292" s="144"/>
      <c r="N292" s="145"/>
      <c r="O292" s="142"/>
      <c r="P292" s="147"/>
      <c r="Q292" s="147"/>
      <c r="R292" s="147"/>
      <c r="S292" s="147"/>
      <c r="T292" s="147"/>
      <c r="U292" s="147"/>
      <c r="V292" s="147"/>
      <c r="W292" s="147"/>
      <c r="X292" s="147"/>
      <c r="Y292" s="147"/>
      <c r="Z292" s="147"/>
      <c r="AA292" s="147"/>
      <c r="AB292" s="147"/>
      <c r="AC292" s="148"/>
      <c r="AD292" s="142"/>
      <c r="AE292" s="203">
        <f t="shared" si="25"/>
        <v>0</v>
      </c>
      <c r="AF292" s="150">
        <f t="shared" si="26"/>
        <v>0</v>
      </c>
      <c r="AG292" s="331"/>
      <c r="AJ292" s="185"/>
      <c r="AK292" s="616"/>
      <c r="AL292" s="186">
        <f t="shared" si="22"/>
        <v>0</v>
      </c>
      <c r="AM292" s="186">
        <f t="shared" si="23"/>
        <v>0</v>
      </c>
      <c r="AN292" s="186">
        <f t="shared" si="24"/>
        <v>0</v>
      </c>
      <c r="AO292" s="615"/>
    </row>
    <row r="293" spans="1:41" ht="20.100000000000001" customHeight="1">
      <c r="A293" s="183">
        <v>289</v>
      </c>
      <c r="B293" s="342"/>
      <c r="C293" s="342"/>
      <c r="D293" s="142"/>
      <c r="E293" s="142"/>
      <c r="F293" s="142"/>
      <c r="G293" s="142"/>
      <c r="H293" s="142"/>
      <c r="I293" s="142"/>
      <c r="J293" s="143"/>
      <c r="K293" s="142"/>
      <c r="L293" s="142"/>
      <c r="M293" s="144"/>
      <c r="N293" s="145"/>
      <c r="O293" s="142"/>
      <c r="P293" s="147"/>
      <c r="Q293" s="147"/>
      <c r="R293" s="147"/>
      <c r="S293" s="147"/>
      <c r="T293" s="147"/>
      <c r="U293" s="147"/>
      <c r="V293" s="147"/>
      <c r="W293" s="147"/>
      <c r="X293" s="147"/>
      <c r="Y293" s="147"/>
      <c r="Z293" s="147"/>
      <c r="AA293" s="147"/>
      <c r="AB293" s="147"/>
      <c r="AC293" s="148"/>
      <c r="AD293" s="142"/>
      <c r="AE293" s="203">
        <f t="shared" si="25"/>
        <v>0</v>
      </c>
      <c r="AF293" s="150">
        <f t="shared" si="26"/>
        <v>0</v>
      </c>
      <c r="AG293" s="331"/>
      <c r="AJ293" s="185"/>
      <c r="AK293" s="616"/>
      <c r="AL293" s="186">
        <f t="shared" si="22"/>
        <v>0</v>
      </c>
      <c r="AM293" s="186">
        <f t="shared" si="23"/>
        <v>0</v>
      </c>
      <c r="AN293" s="186">
        <f t="shared" si="24"/>
        <v>0</v>
      </c>
      <c r="AO293" s="615"/>
    </row>
    <row r="294" spans="1:41" ht="20.100000000000001" customHeight="1">
      <c r="A294" s="183">
        <v>290</v>
      </c>
      <c r="B294" s="342"/>
      <c r="C294" s="342"/>
      <c r="D294" s="142"/>
      <c r="E294" s="142"/>
      <c r="F294" s="142"/>
      <c r="G294" s="142"/>
      <c r="H294" s="142"/>
      <c r="I294" s="142"/>
      <c r="J294" s="143"/>
      <c r="K294" s="142"/>
      <c r="L294" s="142"/>
      <c r="M294" s="144"/>
      <c r="N294" s="145"/>
      <c r="O294" s="142"/>
      <c r="P294" s="147"/>
      <c r="Q294" s="147"/>
      <c r="R294" s="147"/>
      <c r="S294" s="147"/>
      <c r="T294" s="147"/>
      <c r="U294" s="147"/>
      <c r="V294" s="147"/>
      <c r="W294" s="147"/>
      <c r="X294" s="147"/>
      <c r="Y294" s="147"/>
      <c r="Z294" s="147"/>
      <c r="AA294" s="147"/>
      <c r="AB294" s="147"/>
      <c r="AC294" s="148"/>
      <c r="AD294" s="142"/>
      <c r="AE294" s="203">
        <f t="shared" si="25"/>
        <v>0</v>
      </c>
      <c r="AF294" s="150">
        <f t="shared" si="26"/>
        <v>0</v>
      </c>
      <c r="AG294" s="331"/>
      <c r="AJ294" s="185"/>
      <c r="AK294" s="616"/>
      <c r="AL294" s="186">
        <f t="shared" si="22"/>
        <v>0</v>
      </c>
      <c r="AM294" s="186">
        <f t="shared" si="23"/>
        <v>0</v>
      </c>
      <c r="AN294" s="186">
        <f t="shared" si="24"/>
        <v>0</v>
      </c>
      <c r="AO294" s="615"/>
    </row>
    <row r="295" spans="1:41" ht="20.100000000000001" customHeight="1">
      <c r="A295" s="183">
        <v>291</v>
      </c>
      <c r="B295" s="342"/>
      <c r="C295" s="342"/>
      <c r="D295" s="142"/>
      <c r="E295" s="142"/>
      <c r="F295" s="142"/>
      <c r="G295" s="142"/>
      <c r="H295" s="142"/>
      <c r="I295" s="142"/>
      <c r="J295" s="143"/>
      <c r="K295" s="142"/>
      <c r="L295" s="142"/>
      <c r="M295" s="144"/>
      <c r="N295" s="145"/>
      <c r="O295" s="142"/>
      <c r="P295" s="147"/>
      <c r="Q295" s="147"/>
      <c r="R295" s="147"/>
      <c r="S295" s="147"/>
      <c r="T295" s="147"/>
      <c r="U295" s="147"/>
      <c r="V295" s="147"/>
      <c r="W295" s="147"/>
      <c r="X295" s="147"/>
      <c r="Y295" s="147"/>
      <c r="Z295" s="147"/>
      <c r="AA295" s="147"/>
      <c r="AB295" s="147"/>
      <c r="AC295" s="148"/>
      <c r="AD295" s="142"/>
      <c r="AE295" s="203">
        <f t="shared" si="25"/>
        <v>0</v>
      </c>
      <c r="AF295" s="150">
        <f t="shared" si="26"/>
        <v>0</v>
      </c>
      <c r="AG295" s="331"/>
      <c r="AJ295" s="185"/>
      <c r="AK295" s="616"/>
      <c r="AL295" s="186">
        <f t="shared" si="22"/>
        <v>0</v>
      </c>
      <c r="AM295" s="186">
        <f t="shared" si="23"/>
        <v>0</v>
      </c>
      <c r="AN295" s="186">
        <f t="shared" si="24"/>
        <v>0</v>
      </c>
      <c r="AO295" s="615"/>
    </row>
    <row r="296" spans="1:41" ht="20.100000000000001" customHeight="1">
      <c r="A296" s="183">
        <v>292</v>
      </c>
      <c r="B296" s="342"/>
      <c r="C296" s="342"/>
      <c r="D296" s="142"/>
      <c r="E296" s="142"/>
      <c r="F296" s="142"/>
      <c r="G296" s="142"/>
      <c r="H296" s="142"/>
      <c r="I296" s="142"/>
      <c r="J296" s="143"/>
      <c r="K296" s="142"/>
      <c r="L296" s="142"/>
      <c r="M296" s="144"/>
      <c r="N296" s="145"/>
      <c r="O296" s="142"/>
      <c r="P296" s="147"/>
      <c r="Q296" s="147"/>
      <c r="R296" s="147"/>
      <c r="S296" s="147"/>
      <c r="T296" s="147"/>
      <c r="U296" s="147"/>
      <c r="V296" s="147"/>
      <c r="W296" s="147"/>
      <c r="X296" s="147"/>
      <c r="Y296" s="147"/>
      <c r="Z296" s="147"/>
      <c r="AA296" s="147"/>
      <c r="AB296" s="147"/>
      <c r="AC296" s="148"/>
      <c r="AD296" s="142"/>
      <c r="AE296" s="203">
        <f t="shared" si="25"/>
        <v>0</v>
      </c>
      <c r="AF296" s="150">
        <f t="shared" si="26"/>
        <v>0</v>
      </c>
      <c r="AG296" s="331"/>
      <c r="AJ296" s="185"/>
      <c r="AK296" s="616"/>
      <c r="AL296" s="186">
        <f t="shared" si="22"/>
        <v>0</v>
      </c>
      <c r="AM296" s="186">
        <f t="shared" si="23"/>
        <v>0</v>
      </c>
      <c r="AN296" s="186">
        <f t="shared" si="24"/>
        <v>0</v>
      </c>
      <c r="AO296" s="615"/>
    </row>
    <row r="297" spans="1:41" ht="20.100000000000001" customHeight="1">
      <c r="A297" s="183">
        <v>293</v>
      </c>
      <c r="B297" s="342"/>
      <c r="C297" s="342"/>
      <c r="D297" s="142"/>
      <c r="E297" s="142"/>
      <c r="F297" s="142"/>
      <c r="G297" s="142"/>
      <c r="H297" s="142"/>
      <c r="I297" s="142"/>
      <c r="J297" s="143"/>
      <c r="K297" s="142"/>
      <c r="L297" s="142"/>
      <c r="M297" s="144"/>
      <c r="N297" s="145"/>
      <c r="O297" s="142"/>
      <c r="P297" s="147"/>
      <c r="Q297" s="147"/>
      <c r="R297" s="147"/>
      <c r="S297" s="147"/>
      <c r="T297" s="147"/>
      <c r="U297" s="147"/>
      <c r="V297" s="147"/>
      <c r="W297" s="147"/>
      <c r="X297" s="147"/>
      <c r="Y297" s="147"/>
      <c r="Z297" s="147"/>
      <c r="AA297" s="147"/>
      <c r="AB297" s="147"/>
      <c r="AC297" s="148"/>
      <c r="AD297" s="142"/>
      <c r="AE297" s="203">
        <f t="shared" si="25"/>
        <v>0</v>
      </c>
      <c r="AF297" s="150">
        <f t="shared" si="26"/>
        <v>0</v>
      </c>
      <c r="AG297" s="331"/>
      <c r="AJ297" s="185"/>
      <c r="AK297" s="616"/>
      <c r="AL297" s="186">
        <f t="shared" si="22"/>
        <v>0</v>
      </c>
      <c r="AM297" s="186">
        <f t="shared" si="23"/>
        <v>0</v>
      </c>
      <c r="AN297" s="186">
        <f t="shared" si="24"/>
        <v>0</v>
      </c>
      <c r="AO297" s="615"/>
    </row>
    <row r="298" spans="1:41" ht="20.100000000000001" customHeight="1">
      <c r="A298" s="183">
        <v>294</v>
      </c>
      <c r="B298" s="342"/>
      <c r="C298" s="342"/>
      <c r="D298" s="142"/>
      <c r="E298" s="142"/>
      <c r="F298" s="142"/>
      <c r="G298" s="142"/>
      <c r="H298" s="142"/>
      <c r="I298" s="142"/>
      <c r="J298" s="143"/>
      <c r="K298" s="142"/>
      <c r="L298" s="142"/>
      <c r="M298" s="144"/>
      <c r="N298" s="145"/>
      <c r="O298" s="142"/>
      <c r="P298" s="147"/>
      <c r="Q298" s="147"/>
      <c r="R298" s="147"/>
      <c r="S298" s="147"/>
      <c r="T298" s="147"/>
      <c r="U298" s="147"/>
      <c r="V298" s="147"/>
      <c r="W298" s="147"/>
      <c r="X298" s="147"/>
      <c r="Y298" s="147"/>
      <c r="Z298" s="147"/>
      <c r="AA298" s="147"/>
      <c r="AB298" s="147"/>
      <c r="AC298" s="148"/>
      <c r="AD298" s="142"/>
      <c r="AE298" s="203">
        <f t="shared" si="25"/>
        <v>0</v>
      </c>
      <c r="AF298" s="150">
        <f t="shared" si="26"/>
        <v>0</v>
      </c>
      <c r="AG298" s="331"/>
      <c r="AJ298" s="185"/>
      <c r="AK298" s="616"/>
      <c r="AL298" s="186">
        <f t="shared" si="22"/>
        <v>0</v>
      </c>
      <c r="AM298" s="186">
        <f t="shared" si="23"/>
        <v>0</v>
      </c>
      <c r="AN298" s="186">
        <f t="shared" si="24"/>
        <v>0</v>
      </c>
      <c r="AO298" s="615"/>
    </row>
    <row r="299" spans="1:41" ht="20.100000000000001" customHeight="1">
      <c r="A299" s="183">
        <v>295</v>
      </c>
      <c r="B299" s="342"/>
      <c r="C299" s="342"/>
      <c r="D299" s="142"/>
      <c r="E299" s="142"/>
      <c r="F299" s="142"/>
      <c r="G299" s="142"/>
      <c r="H299" s="142"/>
      <c r="I299" s="142"/>
      <c r="J299" s="143"/>
      <c r="K299" s="142"/>
      <c r="L299" s="142"/>
      <c r="M299" s="144"/>
      <c r="N299" s="145"/>
      <c r="O299" s="142"/>
      <c r="P299" s="147"/>
      <c r="Q299" s="147"/>
      <c r="R299" s="147"/>
      <c r="S299" s="147"/>
      <c r="T299" s="147"/>
      <c r="U299" s="147"/>
      <c r="V299" s="147"/>
      <c r="W299" s="147"/>
      <c r="X299" s="147"/>
      <c r="Y299" s="147"/>
      <c r="Z299" s="147"/>
      <c r="AA299" s="147"/>
      <c r="AB299" s="147"/>
      <c r="AC299" s="148"/>
      <c r="AD299" s="142"/>
      <c r="AE299" s="203">
        <f t="shared" si="25"/>
        <v>0</v>
      </c>
      <c r="AF299" s="150">
        <f t="shared" si="26"/>
        <v>0</v>
      </c>
      <c r="AG299" s="331"/>
      <c r="AJ299" s="185"/>
      <c r="AK299" s="616"/>
      <c r="AL299" s="186">
        <f t="shared" si="22"/>
        <v>0</v>
      </c>
      <c r="AM299" s="186">
        <f t="shared" si="23"/>
        <v>0</v>
      </c>
      <c r="AN299" s="186">
        <f t="shared" si="24"/>
        <v>0</v>
      </c>
      <c r="AO299" s="615"/>
    </row>
    <row r="300" spans="1:41" ht="20.100000000000001" customHeight="1">
      <c r="A300" s="183">
        <v>296</v>
      </c>
      <c r="B300" s="342"/>
      <c r="C300" s="342"/>
      <c r="D300" s="142"/>
      <c r="E300" s="142"/>
      <c r="F300" s="142"/>
      <c r="G300" s="142"/>
      <c r="H300" s="142"/>
      <c r="I300" s="142"/>
      <c r="J300" s="143"/>
      <c r="K300" s="142"/>
      <c r="L300" s="142"/>
      <c r="M300" s="144"/>
      <c r="N300" s="145"/>
      <c r="O300" s="142"/>
      <c r="P300" s="147"/>
      <c r="Q300" s="147"/>
      <c r="R300" s="147"/>
      <c r="S300" s="147"/>
      <c r="T300" s="147"/>
      <c r="U300" s="147"/>
      <c r="V300" s="147"/>
      <c r="W300" s="147"/>
      <c r="X300" s="147"/>
      <c r="Y300" s="147"/>
      <c r="Z300" s="147"/>
      <c r="AA300" s="147"/>
      <c r="AB300" s="147"/>
      <c r="AC300" s="148"/>
      <c r="AD300" s="142"/>
      <c r="AE300" s="203">
        <f t="shared" si="25"/>
        <v>0</v>
      </c>
      <c r="AF300" s="150">
        <f t="shared" si="26"/>
        <v>0</v>
      </c>
      <c r="AG300" s="331"/>
      <c r="AJ300" s="185"/>
      <c r="AK300" s="616"/>
      <c r="AL300" s="186">
        <f t="shared" si="22"/>
        <v>0</v>
      </c>
      <c r="AM300" s="186">
        <f t="shared" si="23"/>
        <v>0</v>
      </c>
      <c r="AN300" s="186">
        <f t="shared" si="24"/>
        <v>0</v>
      </c>
      <c r="AO300" s="615"/>
    </row>
    <row r="301" spans="1:41" ht="20.100000000000001" customHeight="1">
      <c r="A301" s="183">
        <v>297</v>
      </c>
      <c r="B301" s="342"/>
      <c r="C301" s="342"/>
      <c r="D301" s="142"/>
      <c r="E301" s="142"/>
      <c r="F301" s="142"/>
      <c r="G301" s="142"/>
      <c r="H301" s="142"/>
      <c r="I301" s="142"/>
      <c r="J301" s="143"/>
      <c r="K301" s="142"/>
      <c r="L301" s="142"/>
      <c r="M301" s="144"/>
      <c r="N301" s="145"/>
      <c r="O301" s="142"/>
      <c r="P301" s="147"/>
      <c r="Q301" s="147"/>
      <c r="R301" s="147"/>
      <c r="S301" s="147"/>
      <c r="T301" s="147"/>
      <c r="U301" s="147"/>
      <c r="V301" s="147"/>
      <c r="W301" s="147"/>
      <c r="X301" s="147"/>
      <c r="Y301" s="147"/>
      <c r="Z301" s="147"/>
      <c r="AA301" s="147"/>
      <c r="AB301" s="147"/>
      <c r="AC301" s="148"/>
      <c r="AD301" s="142"/>
      <c r="AE301" s="203">
        <f t="shared" si="25"/>
        <v>0</v>
      </c>
      <c r="AF301" s="150">
        <f t="shared" si="26"/>
        <v>0</v>
      </c>
      <c r="AG301" s="331"/>
      <c r="AJ301" s="185"/>
      <c r="AK301" s="616"/>
      <c r="AL301" s="186">
        <f t="shared" si="22"/>
        <v>0</v>
      </c>
      <c r="AM301" s="186">
        <f t="shared" si="23"/>
        <v>0</v>
      </c>
      <c r="AN301" s="186">
        <f t="shared" si="24"/>
        <v>0</v>
      </c>
      <c r="AO301" s="615"/>
    </row>
    <row r="302" spans="1:41" ht="20.100000000000001" customHeight="1">
      <c r="A302" s="183">
        <v>298</v>
      </c>
      <c r="B302" s="342"/>
      <c r="C302" s="342"/>
      <c r="D302" s="142"/>
      <c r="E302" s="142"/>
      <c r="F302" s="142"/>
      <c r="G302" s="142"/>
      <c r="H302" s="142"/>
      <c r="I302" s="142"/>
      <c r="J302" s="143"/>
      <c r="K302" s="142"/>
      <c r="L302" s="142"/>
      <c r="M302" s="144"/>
      <c r="N302" s="145"/>
      <c r="O302" s="142"/>
      <c r="P302" s="147"/>
      <c r="Q302" s="147"/>
      <c r="R302" s="147"/>
      <c r="S302" s="147"/>
      <c r="T302" s="147"/>
      <c r="U302" s="147"/>
      <c r="V302" s="147"/>
      <c r="W302" s="147"/>
      <c r="X302" s="147"/>
      <c r="Y302" s="147"/>
      <c r="Z302" s="147"/>
      <c r="AA302" s="147"/>
      <c r="AB302" s="147"/>
      <c r="AC302" s="148"/>
      <c r="AD302" s="142"/>
      <c r="AE302" s="203">
        <f t="shared" si="25"/>
        <v>0</v>
      </c>
      <c r="AF302" s="150">
        <f t="shared" si="26"/>
        <v>0</v>
      </c>
      <c r="AG302" s="331"/>
      <c r="AJ302" s="185"/>
      <c r="AK302" s="616"/>
      <c r="AL302" s="186">
        <f t="shared" si="22"/>
        <v>0</v>
      </c>
      <c r="AM302" s="186">
        <f t="shared" si="23"/>
        <v>0</v>
      </c>
      <c r="AN302" s="186">
        <f t="shared" si="24"/>
        <v>0</v>
      </c>
      <c r="AO302" s="615"/>
    </row>
    <row r="303" spans="1:41" ht="20.100000000000001" customHeight="1">
      <c r="A303" s="183">
        <v>299</v>
      </c>
      <c r="B303" s="342"/>
      <c r="C303" s="342"/>
      <c r="D303" s="142"/>
      <c r="E303" s="142"/>
      <c r="F303" s="142"/>
      <c r="G303" s="142"/>
      <c r="H303" s="142"/>
      <c r="I303" s="142"/>
      <c r="J303" s="143"/>
      <c r="K303" s="142"/>
      <c r="L303" s="142"/>
      <c r="M303" s="144"/>
      <c r="N303" s="145"/>
      <c r="O303" s="142"/>
      <c r="P303" s="147"/>
      <c r="Q303" s="147"/>
      <c r="R303" s="147"/>
      <c r="S303" s="147"/>
      <c r="T303" s="147"/>
      <c r="U303" s="147"/>
      <c r="V303" s="147"/>
      <c r="W303" s="147"/>
      <c r="X303" s="147"/>
      <c r="Y303" s="147"/>
      <c r="Z303" s="147"/>
      <c r="AA303" s="147"/>
      <c r="AB303" s="147"/>
      <c r="AC303" s="148"/>
      <c r="AD303" s="142"/>
      <c r="AE303" s="203">
        <f t="shared" si="25"/>
        <v>0</v>
      </c>
      <c r="AF303" s="150">
        <f t="shared" si="26"/>
        <v>0</v>
      </c>
      <c r="AG303" s="331"/>
      <c r="AJ303" s="185"/>
      <c r="AK303" s="616"/>
      <c r="AL303" s="186">
        <f t="shared" si="22"/>
        <v>0</v>
      </c>
      <c r="AM303" s="186">
        <f t="shared" si="23"/>
        <v>0</v>
      </c>
      <c r="AN303" s="186">
        <f t="shared" si="24"/>
        <v>0</v>
      </c>
      <c r="AO303" s="615"/>
    </row>
    <row r="304" spans="1:41" ht="20.100000000000001" customHeight="1">
      <c r="A304" s="183">
        <v>300</v>
      </c>
      <c r="B304" s="342"/>
      <c r="C304" s="342"/>
      <c r="D304" s="142"/>
      <c r="E304" s="142"/>
      <c r="F304" s="142"/>
      <c r="G304" s="142"/>
      <c r="H304" s="142"/>
      <c r="I304" s="142"/>
      <c r="J304" s="143"/>
      <c r="K304" s="142"/>
      <c r="L304" s="142"/>
      <c r="M304" s="144"/>
      <c r="N304" s="145"/>
      <c r="O304" s="142"/>
      <c r="P304" s="147"/>
      <c r="Q304" s="147"/>
      <c r="R304" s="147"/>
      <c r="S304" s="147"/>
      <c r="T304" s="147"/>
      <c r="U304" s="147"/>
      <c r="V304" s="147"/>
      <c r="W304" s="147"/>
      <c r="X304" s="147"/>
      <c r="Y304" s="147"/>
      <c r="Z304" s="147"/>
      <c r="AA304" s="147"/>
      <c r="AB304" s="147"/>
      <c r="AC304" s="148"/>
      <c r="AD304" s="142"/>
      <c r="AE304" s="203">
        <f t="shared" si="25"/>
        <v>0</v>
      </c>
      <c r="AF304" s="150">
        <f t="shared" si="26"/>
        <v>0</v>
      </c>
      <c r="AG304" s="331"/>
      <c r="AJ304" s="185"/>
      <c r="AK304" s="616"/>
      <c r="AL304" s="186">
        <f t="shared" si="22"/>
        <v>0</v>
      </c>
      <c r="AM304" s="186">
        <f t="shared" si="23"/>
        <v>0</v>
      </c>
      <c r="AN304" s="186">
        <f t="shared" si="24"/>
        <v>0</v>
      </c>
      <c r="AO304" s="615"/>
    </row>
    <row r="305" spans="1:41" ht="20.100000000000001" customHeight="1">
      <c r="A305" s="183">
        <v>301</v>
      </c>
      <c r="B305" s="342"/>
      <c r="C305" s="342"/>
      <c r="D305" s="142"/>
      <c r="E305" s="142"/>
      <c r="F305" s="142"/>
      <c r="G305" s="142"/>
      <c r="H305" s="142"/>
      <c r="I305" s="142"/>
      <c r="J305" s="143"/>
      <c r="K305" s="142"/>
      <c r="L305" s="142"/>
      <c r="M305" s="144"/>
      <c r="N305" s="145"/>
      <c r="O305" s="142"/>
      <c r="P305" s="147"/>
      <c r="Q305" s="147"/>
      <c r="R305" s="147"/>
      <c r="S305" s="147"/>
      <c r="T305" s="147"/>
      <c r="U305" s="147"/>
      <c r="V305" s="147"/>
      <c r="W305" s="147"/>
      <c r="X305" s="147"/>
      <c r="Y305" s="147"/>
      <c r="Z305" s="147"/>
      <c r="AA305" s="147"/>
      <c r="AB305" s="147"/>
      <c r="AC305" s="148"/>
      <c r="AD305" s="142"/>
      <c r="AE305" s="203">
        <f t="shared" si="25"/>
        <v>0</v>
      </c>
      <c r="AF305" s="150">
        <f t="shared" si="26"/>
        <v>0</v>
      </c>
      <c r="AG305" s="331"/>
      <c r="AJ305" s="185"/>
      <c r="AK305" s="616"/>
      <c r="AL305" s="186">
        <f t="shared" si="22"/>
        <v>0</v>
      </c>
      <c r="AM305" s="186">
        <f t="shared" si="23"/>
        <v>0</v>
      </c>
      <c r="AN305" s="186">
        <f t="shared" si="24"/>
        <v>0</v>
      </c>
      <c r="AO305" s="615"/>
    </row>
    <row r="306" spans="1:41" ht="20.100000000000001" customHeight="1">
      <c r="A306" s="183">
        <v>302</v>
      </c>
      <c r="B306" s="342"/>
      <c r="C306" s="342"/>
      <c r="D306" s="142"/>
      <c r="E306" s="142"/>
      <c r="F306" s="142"/>
      <c r="G306" s="142"/>
      <c r="H306" s="142"/>
      <c r="I306" s="142"/>
      <c r="J306" s="143"/>
      <c r="K306" s="142"/>
      <c r="L306" s="142"/>
      <c r="M306" s="144"/>
      <c r="N306" s="145"/>
      <c r="O306" s="142"/>
      <c r="P306" s="147"/>
      <c r="Q306" s="147"/>
      <c r="R306" s="147"/>
      <c r="S306" s="147"/>
      <c r="T306" s="147"/>
      <c r="U306" s="147"/>
      <c r="V306" s="147"/>
      <c r="W306" s="147"/>
      <c r="X306" s="147"/>
      <c r="Y306" s="147"/>
      <c r="Z306" s="147"/>
      <c r="AA306" s="147"/>
      <c r="AB306" s="147"/>
      <c r="AC306" s="148"/>
      <c r="AD306" s="142"/>
      <c r="AE306" s="203">
        <f t="shared" si="25"/>
        <v>0</v>
      </c>
      <c r="AF306" s="150">
        <f t="shared" si="26"/>
        <v>0</v>
      </c>
      <c r="AG306" s="331"/>
      <c r="AJ306" s="185"/>
      <c r="AK306" s="616"/>
      <c r="AL306" s="186">
        <f t="shared" si="22"/>
        <v>0</v>
      </c>
      <c r="AM306" s="186">
        <f t="shared" si="23"/>
        <v>0</v>
      </c>
      <c r="AN306" s="186">
        <f t="shared" si="24"/>
        <v>0</v>
      </c>
      <c r="AO306" s="615"/>
    </row>
    <row r="307" spans="1:41" ht="20.100000000000001" customHeight="1">
      <c r="A307" s="183">
        <v>303</v>
      </c>
      <c r="B307" s="342"/>
      <c r="C307" s="342"/>
      <c r="D307" s="142"/>
      <c r="E307" s="142"/>
      <c r="F307" s="142"/>
      <c r="G307" s="142"/>
      <c r="H307" s="142"/>
      <c r="I307" s="142"/>
      <c r="J307" s="143"/>
      <c r="K307" s="142"/>
      <c r="L307" s="142"/>
      <c r="M307" s="144"/>
      <c r="N307" s="145"/>
      <c r="O307" s="142"/>
      <c r="P307" s="147"/>
      <c r="Q307" s="147"/>
      <c r="R307" s="147"/>
      <c r="S307" s="147"/>
      <c r="T307" s="147"/>
      <c r="U307" s="147"/>
      <c r="V307" s="147"/>
      <c r="W307" s="147"/>
      <c r="X307" s="147"/>
      <c r="Y307" s="147"/>
      <c r="Z307" s="147"/>
      <c r="AA307" s="147"/>
      <c r="AB307" s="147"/>
      <c r="AC307" s="148"/>
      <c r="AD307" s="142"/>
      <c r="AE307" s="203">
        <f t="shared" si="25"/>
        <v>0</v>
      </c>
      <c r="AF307" s="150">
        <f t="shared" si="26"/>
        <v>0</v>
      </c>
      <c r="AG307" s="331"/>
      <c r="AJ307" s="185"/>
      <c r="AK307" s="616"/>
      <c r="AL307" s="186">
        <f t="shared" si="22"/>
        <v>0</v>
      </c>
      <c r="AM307" s="186">
        <f t="shared" si="23"/>
        <v>0</v>
      </c>
      <c r="AN307" s="186">
        <f t="shared" si="24"/>
        <v>0</v>
      </c>
      <c r="AO307" s="615"/>
    </row>
    <row r="308" spans="1:41" ht="20.100000000000001" customHeight="1">
      <c r="A308" s="183">
        <v>304</v>
      </c>
      <c r="B308" s="342"/>
      <c r="C308" s="342"/>
      <c r="D308" s="142"/>
      <c r="E308" s="142"/>
      <c r="F308" s="142"/>
      <c r="G308" s="142"/>
      <c r="H308" s="142"/>
      <c r="I308" s="142"/>
      <c r="J308" s="143"/>
      <c r="K308" s="142"/>
      <c r="L308" s="142"/>
      <c r="M308" s="144"/>
      <c r="N308" s="145"/>
      <c r="O308" s="142"/>
      <c r="P308" s="147"/>
      <c r="Q308" s="147"/>
      <c r="R308" s="147"/>
      <c r="S308" s="147"/>
      <c r="T308" s="147"/>
      <c r="U308" s="147"/>
      <c r="V308" s="147"/>
      <c r="W308" s="147"/>
      <c r="X308" s="147"/>
      <c r="Y308" s="147"/>
      <c r="Z308" s="147"/>
      <c r="AA308" s="147"/>
      <c r="AB308" s="147"/>
      <c r="AC308" s="148"/>
      <c r="AD308" s="142"/>
      <c r="AE308" s="203">
        <f t="shared" si="25"/>
        <v>0</v>
      </c>
      <c r="AF308" s="150">
        <f t="shared" si="26"/>
        <v>0</v>
      </c>
      <c r="AG308" s="331"/>
      <c r="AJ308" s="185"/>
      <c r="AK308" s="616"/>
      <c r="AL308" s="186">
        <f t="shared" si="22"/>
        <v>0</v>
      </c>
      <c r="AM308" s="186">
        <f t="shared" si="23"/>
        <v>0</v>
      </c>
      <c r="AN308" s="186">
        <f t="shared" si="24"/>
        <v>0</v>
      </c>
      <c r="AO308" s="615"/>
    </row>
    <row r="309" spans="1:41" ht="20.100000000000001" customHeight="1">
      <c r="A309" s="183">
        <v>305</v>
      </c>
      <c r="B309" s="342"/>
      <c r="C309" s="342"/>
      <c r="D309" s="142"/>
      <c r="E309" s="142"/>
      <c r="F309" s="142"/>
      <c r="G309" s="142"/>
      <c r="H309" s="142"/>
      <c r="I309" s="142"/>
      <c r="J309" s="143"/>
      <c r="K309" s="142"/>
      <c r="L309" s="142"/>
      <c r="M309" s="144"/>
      <c r="N309" s="145"/>
      <c r="O309" s="142"/>
      <c r="P309" s="147"/>
      <c r="Q309" s="147"/>
      <c r="R309" s="147"/>
      <c r="S309" s="147"/>
      <c r="T309" s="147"/>
      <c r="U309" s="147"/>
      <c r="V309" s="147"/>
      <c r="W309" s="147"/>
      <c r="X309" s="147"/>
      <c r="Y309" s="147"/>
      <c r="Z309" s="147"/>
      <c r="AA309" s="147"/>
      <c r="AB309" s="147"/>
      <c r="AC309" s="148"/>
      <c r="AD309" s="142"/>
      <c r="AE309" s="203">
        <f t="shared" si="25"/>
        <v>0</v>
      </c>
      <c r="AF309" s="150">
        <f t="shared" si="26"/>
        <v>0</v>
      </c>
      <c r="AG309" s="331"/>
      <c r="AJ309" s="185"/>
      <c r="AK309" s="616"/>
      <c r="AL309" s="186">
        <f t="shared" si="22"/>
        <v>0</v>
      </c>
      <c r="AM309" s="186">
        <f t="shared" si="23"/>
        <v>0</v>
      </c>
      <c r="AN309" s="186">
        <f t="shared" si="24"/>
        <v>0</v>
      </c>
      <c r="AO309" s="615"/>
    </row>
    <row r="310" spans="1:41" ht="20.100000000000001" customHeight="1">
      <c r="A310" s="183">
        <v>306</v>
      </c>
      <c r="B310" s="342"/>
      <c r="C310" s="342"/>
      <c r="D310" s="142"/>
      <c r="E310" s="142"/>
      <c r="F310" s="142"/>
      <c r="G310" s="142"/>
      <c r="H310" s="142"/>
      <c r="I310" s="142"/>
      <c r="J310" s="143"/>
      <c r="K310" s="142"/>
      <c r="L310" s="142"/>
      <c r="M310" s="144"/>
      <c r="N310" s="145"/>
      <c r="O310" s="142"/>
      <c r="P310" s="147"/>
      <c r="Q310" s="147"/>
      <c r="R310" s="147"/>
      <c r="S310" s="147"/>
      <c r="T310" s="147"/>
      <c r="U310" s="147"/>
      <c r="V310" s="147"/>
      <c r="W310" s="147"/>
      <c r="X310" s="147"/>
      <c r="Y310" s="147"/>
      <c r="Z310" s="147"/>
      <c r="AA310" s="147"/>
      <c r="AB310" s="147"/>
      <c r="AC310" s="148"/>
      <c r="AD310" s="142"/>
      <c r="AE310" s="203">
        <f t="shared" si="25"/>
        <v>0</v>
      </c>
      <c r="AF310" s="150">
        <f t="shared" si="26"/>
        <v>0</v>
      </c>
      <c r="AG310" s="331"/>
      <c r="AJ310" s="185"/>
      <c r="AK310" s="616"/>
      <c r="AL310" s="186">
        <f t="shared" si="22"/>
        <v>0</v>
      </c>
      <c r="AM310" s="186">
        <f t="shared" si="23"/>
        <v>0</v>
      </c>
      <c r="AN310" s="186">
        <f t="shared" si="24"/>
        <v>0</v>
      </c>
      <c r="AO310" s="615"/>
    </row>
    <row r="311" spans="1:41" ht="20.100000000000001" customHeight="1">
      <c r="A311" s="183">
        <v>307</v>
      </c>
      <c r="B311" s="342"/>
      <c r="C311" s="342"/>
      <c r="D311" s="142"/>
      <c r="E311" s="142"/>
      <c r="F311" s="142"/>
      <c r="G311" s="142"/>
      <c r="H311" s="142"/>
      <c r="I311" s="142"/>
      <c r="J311" s="143"/>
      <c r="K311" s="142"/>
      <c r="L311" s="142"/>
      <c r="M311" s="144"/>
      <c r="N311" s="145"/>
      <c r="O311" s="142"/>
      <c r="P311" s="147"/>
      <c r="Q311" s="147"/>
      <c r="R311" s="147"/>
      <c r="S311" s="147"/>
      <c r="T311" s="147"/>
      <c r="U311" s="147"/>
      <c r="V311" s="147"/>
      <c r="W311" s="147"/>
      <c r="X311" s="147"/>
      <c r="Y311" s="147"/>
      <c r="Z311" s="147"/>
      <c r="AA311" s="147"/>
      <c r="AB311" s="147"/>
      <c r="AC311" s="148"/>
      <c r="AD311" s="142"/>
      <c r="AE311" s="203">
        <f t="shared" si="25"/>
        <v>0</v>
      </c>
      <c r="AF311" s="150">
        <f t="shared" si="26"/>
        <v>0</v>
      </c>
      <c r="AG311" s="331"/>
      <c r="AJ311" s="185"/>
      <c r="AK311" s="616"/>
      <c r="AL311" s="186">
        <f t="shared" si="22"/>
        <v>0</v>
      </c>
      <c r="AM311" s="186">
        <f t="shared" si="23"/>
        <v>0</v>
      </c>
      <c r="AN311" s="186">
        <f t="shared" si="24"/>
        <v>0</v>
      </c>
      <c r="AO311" s="615"/>
    </row>
    <row r="312" spans="1:41" ht="20.100000000000001" customHeight="1">
      <c r="A312" s="183">
        <v>308</v>
      </c>
      <c r="B312" s="342"/>
      <c r="C312" s="342"/>
      <c r="D312" s="142"/>
      <c r="E312" s="142"/>
      <c r="F312" s="142"/>
      <c r="G312" s="142"/>
      <c r="H312" s="142"/>
      <c r="I312" s="142"/>
      <c r="J312" s="143"/>
      <c r="K312" s="142"/>
      <c r="L312" s="142"/>
      <c r="M312" s="144"/>
      <c r="N312" s="145"/>
      <c r="O312" s="142"/>
      <c r="P312" s="147"/>
      <c r="Q312" s="147"/>
      <c r="R312" s="147"/>
      <c r="S312" s="147"/>
      <c r="T312" s="147"/>
      <c r="U312" s="147"/>
      <c r="V312" s="147"/>
      <c r="W312" s="147"/>
      <c r="X312" s="147"/>
      <c r="Y312" s="147"/>
      <c r="Z312" s="147"/>
      <c r="AA312" s="147"/>
      <c r="AB312" s="147"/>
      <c r="AC312" s="148"/>
      <c r="AD312" s="142"/>
      <c r="AE312" s="203">
        <f t="shared" si="25"/>
        <v>0</v>
      </c>
      <c r="AF312" s="150">
        <f t="shared" si="26"/>
        <v>0</v>
      </c>
      <c r="AG312" s="331"/>
      <c r="AJ312" s="185"/>
      <c r="AK312" s="616"/>
      <c r="AL312" s="186">
        <f t="shared" si="22"/>
        <v>0</v>
      </c>
      <c r="AM312" s="186">
        <f t="shared" si="23"/>
        <v>0</v>
      </c>
      <c r="AN312" s="186">
        <f t="shared" si="24"/>
        <v>0</v>
      </c>
      <c r="AO312" s="615"/>
    </row>
    <row r="313" spans="1:41" ht="20.100000000000001" customHeight="1">
      <c r="A313" s="183">
        <v>309</v>
      </c>
      <c r="B313" s="342"/>
      <c r="C313" s="342"/>
      <c r="D313" s="142"/>
      <c r="E313" s="142"/>
      <c r="F313" s="142"/>
      <c r="G313" s="142"/>
      <c r="H313" s="142"/>
      <c r="I313" s="142"/>
      <c r="J313" s="143"/>
      <c r="K313" s="142"/>
      <c r="L313" s="142"/>
      <c r="M313" s="144"/>
      <c r="N313" s="145"/>
      <c r="O313" s="142"/>
      <c r="P313" s="147"/>
      <c r="Q313" s="147"/>
      <c r="R313" s="147"/>
      <c r="S313" s="147"/>
      <c r="T313" s="147"/>
      <c r="U313" s="147"/>
      <c r="V313" s="147"/>
      <c r="W313" s="147"/>
      <c r="X313" s="147"/>
      <c r="Y313" s="147"/>
      <c r="Z313" s="147"/>
      <c r="AA313" s="147"/>
      <c r="AB313" s="147"/>
      <c r="AC313" s="148"/>
      <c r="AD313" s="142"/>
      <c r="AE313" s="203">
        <f t="shared" si="25"/>
        <v>0</v>
      </c>
      <c r="AF313" s="150">
        <f t="shared" si="26"/>
        <v>0</v>
      </c>
      <c r="AG313" s="331"/>
      <c r="AJ313" s="185"/>
      <c r="AK313" s="616"/>
      <c r="AL313" s="186">
        <f t="shared" si="22"/>
        <v>0</v>
      </c>
      <c r="AM313" s="186">
        <f t="shared" si="23"/>
        <v>0</v>
      </c>
      <c r="AN313" s="186">
        <f t="shared" si="24"/>
        <v>0</v>
      </c>
      <c r="AO313" s="615"/>
    </row>
    <row r="314" spans="1:41" ht="20.100000000000001" customHeight="1">
      <c r="A314" s="183">
        <v>310</v>
      </c>
      <c r="B314" s="342"/>
      <c r="C314" s="342"/>
      <c r="D314" s="142"/>
      <c r="E314" s="142"/>
      <c r="F314" s="142"/>
      <c r="G314" s="142"/>
      <c r="H314" s="142"/>
      <c r="I314" s="142"/>
      <c r="J314" s="143"/>
      <c r="K314" s="142"/>
      <c r="L314" s="142"/>
      <c r="M314" s="144"/>
      <c r="N314" s="145"/>
      <c r="O314" s="142"/>
      <c r="P314" s="147"/>
      <c r="Q314" s="147"/>
      <c r="R314" s="147"/>
      <c r="S314" s="147"/>
      <c r="T314" s="147"/>
      <c r="U314" s="147"/>
      <c r="V314" s="147"/>
      <c r="W314" s="147"/>
      <c r="X314" s="147"/>
      <c r="Y314" s="147"/>
      <c r="Z314" s="147"/>
      <c r="AA314" s="147"/>
      <c r="AB314" s="147"/>
      <c r="AC314" s="148"/>
      <c r="AD314" s="142"/>
      <c r="AE314" s="203">
        <f t="shared" si="25"/>
        <v>0</v>
      </c>
      <c r="AF314" s="150">
        <f t="shared" si="26"/>
        <v>0</v>
      </c>
      <c r="AG314" s="331"/>
      <c r="AJ314" s="185"/>
      <c r="AK314" s="616"/>
      <c r="AL314" s="186">
        <f t="shared" si="22"/>
        <v>0</v>
      </c>
      <c r="AM314" s="186">
        <f t="shared" si="23"/>
        <v>0</v>
      </c>
      <c r="AN314" s="186">
        <f t="shared" si="24"/>
        <v>0</v>
      </c>
      <c r="AO314" s="615"/>
    </row>
    <row r="315" spans="1:41" ht="20.100000000000001" customHeight="1">
      <c r="A315" s="183">
        <v>311</v>
      </c>
      <c r="B315" s="342"/>
      <c r="C315" s="342"/>
      <c r="D315" s="142"/>
      <c r="E315" s="142"/>
      <c r="F315" s="142"/>
      <c r="G315" s="142"/>
      <c r="H315" s="142"/>
      <c r="I315" s="142"/>
      <c r="J315" s="143"/>
      <c r="K315" s="142"/>
      <c r="L315" s="142"/>
      <c r="M315" s="144"/>
      <c r="N315" s="145"/>
      <c r="O315" s="142"/>
      <c r="P315" s="147"/>
      <c r="Q315" s="147"/>
      <c r="R315" s="147"/>
      <c r="S315" s="147"/>
      <c r="T315" s="147"/>
      <c r="U315" s="147"/>
      <c r="V315" s="147"/>
      <c r="W315" s="147"/>
      <c r="X315" s="147"/>
      <c r="Y315" s="147"/>
      <c r="Z315" s="147"/>
      <c r="AA315" s="147"/>
      <c r="AB315" s="147"/>
      <c r="AC315" s="148"/>
      <c r="AD315" s="142"/>
      <c r="AE315" s="203">
        <f t="shared" si="25"/>
        <v>0</v>
      </c>
      <c r="AF315" s="150">
        <f t="shared" si="26"/>
        <v>0</v>
      </c>
      <c r="AG315" s="331"/>
      <c r="AJ315" s="185"/>
      <c r="AK315" s="616"/>
      <c r="AL315" s="186">
        <f t="shared" si="22"/>
        <v>0</v>
      </c>
      <c r="AM315" s="186">
        <f t="shared" si="23"/>
        <v>0</v>
      </c>
      <c r="AN315" s="186">
        <f t="shared" si="24"/>
        <v>0</v>
      </c>
      <c r="AO315" s="615"/>
    </row>
    <row r="316" spans="1:41" ht="20.100000000000001" customHeight="1">
      <c r="A316" s="183">
        <v>312</v>
      </c>
      <c r="B316" s="342"/>
      <c r="C316" s="342"/>
      <c r="D316" s="142"/>
      <c r="E316" s="142"/>
      <c r="F316" s="142"/>
      <c r="G316" s="142"/>
      <c r="H316" s="142"/>
      <c r="I316" s="142"/>
      <c r="J316" s="143"/>
      <c r="K316" s="142"/>
      <c r="L316" s="142"/>
      <c r="M316" s="144"/>
      <c r="N316" s="145"/>
      <c r="O316" s="142"/>
      <c r="P316" s="147"/>
      <c r="Q316" s="147"/>
      <c r="R316" s="147"/>
      <c r="S316" s="147"/>
      <c r="T316" s="147"/>
      <c r="U316" s="147"/>
      <c r="V316" s="147"/>
      <c r="W316" s="147"/>
      <c r="X316" s="147"/>
      <c r="Y316" s="147"/>
      <c r="Z316" s="147"/>
      <c r="AA316" s="147"/>
      <c r="AB316" s="147"/>
      <c r="AC316" s="148"/>
      <c r="AD316" s="142"/>
      <c r="AE316" s="203">
        <f t="shared" si="25"/>
        <v>0</v>
      </c>
      <c r="AF316" s="150">
        <f t="shared" si="26"/>
        <v>0</v>
      </c>
      <c r="AG316" s="331"/>
      <c r="AJ316" s="185"/>
      <c r="AK316" s="616"/>
      <c r="AL316" s="186">
        <f t="shared" si="22"/>
        <v>0</v>
      </c>
      <c r="AM316" s="186">
        <f t="shared" si="23"/>
        <v>0</v>
      </c>
      <c r="AN316" s="186">
        <f t="shared" si="24"/>
        <v>0</v>
      </c>
      <c r="AO316" s="615"/>
    </row>
    <row r="317" spans="1:41" ht="20.100000000000001" customHeight="1">
      <c r="A317" s="183">
        <v>313</v>
      </c>
      <c r="B317" s="342"/>
      <c r="C317" s="342"/>
      <c r="D317" s="142"/>
      <c r="E317" s="142"/>
      <c r="F317" s="142"/>
      <c r="G317" s="142"/>
      <c r="H317" s="142"/>
      <c r="I317" s="142"/>
      <c r="J317" s="143"/>
      <c r="K317" s="142"/>
      <c r="L317" s="142"/>
      <c r="M317" s="144"/>
      <c r="N317" s="145"/>
      <c r="O317" s="142"/>
      <c r="P317" s="147"/>
      <c r="Q317" s="147"/>
      <c r="R317" s="147"/>
      <c r="S317" s="147"/>
      <c r="T317" s="147"/>
      <c r="U317" s="147"/>
      <c r="V317" s="147"/>
      <c r="W317" s="147"/>
      <c r="X317" s="147"/>
      <c r="Y317" s="147"/>
      <c r="Z317" s="147"/>
      <c r="AA317" s="147"/>
      <c r="AB317" s="147"/>
      <c r="AC317" s="148"/>
      <c r="AD317" s="142"/>
      <c r="AE317" s="203">
        <f t="shared" si="25"/>
        <v>0</v>
      </c>
      <c r="AF317" s="150">
        <f t="shared" si="26"/>
        <v>0</v>
      </c>
      <c r="AG317" s="331"/>
      <c r="AJ317" s="185"/>
      <c r="AK317" s="616"/>
      <c r="AL317" s="186">
        <f t="shared" si="22"/>
        <v>0</v>
      </c>
      <c r="AM317" s="186">
        <f t="shared" si="23"/>
        <v>0</v>
      </c>
      <c r="AN317" s="186">
        <f t="shared" si="24"/>
        <v>0</v>
      </c>
      <c r="AO317" s="615"/>
    </row>
    <row r="318" spans="1:41" ht="20.100000000000001" customHeight="1">
      <c r="A318" s="183">
        <v>314</v>
      </c>
      <c r="B318" s="342"/>
      <c r="C318" s="342"/>
      <c r="D318" s="142"/>
      <c r="E318" s="142"/>
      <c r="F318" s="142"/>
      <c r="G318" s="142"/>
      <c r="H318" s="142"/>
      <c r="I318" s="142"/>
      <c r="J318" s="143"/>
      <c r="K318" s="142"/>
      <c r="L318" s="142"/>
      <c r="M318" s="144"/>
      <c r="N318" s="145"/>
      <c r="O318" s="142"/>
      <c r="P318" s="147"/>
      <c r="Q318" s="147"/>
      <c r="R318" s="147"/>
      <c r="S318" s="147"/>
      <c r="T318" s="147"/>
      <c r="U318" s="147"/>
      <c r="V318" s="147"/>
      <c r="W318" s="147"/>
      <c r="X318" s="147"/>
      <c r="Y318" s="147"/>
      <c r="Z318" s="147"/>
      <c r="AA318" s="147"/>
      <c r="AB318" s="147"/>
      <c r="AC318" s="148"/>
      <c r="AD318" s="142"/>
      <c r="AE318" s="203">
        <f t="shared" si="25"/>
        <v>0</v>
      </c>
      <c r="AF318" s="150">
        <f t="shared" si="26"/>
        <v>0</v>
      </c>
      <c r="AG318" s="331"/>
      <c r="AJ318" s="185"/>
      <c r="AK318" s="616"/>
      <c r="AL318" s="186">
        <f t="shared" si="22"/>
        <v>0</v>
      </c>
      <c r="AM318" s="186">
        <f t="shared" si="23"/>
        <v>0</v>
      </c>
      <c r="AN318" s="186">
        <f t="shared" si="24"/>
        <v>0</v>
      </c>
      <c r="AO318" s="615"/>
    </row>
    <row r="319" spans="1:41" ht="20.100000000000001" customHeight="1">
      <c r="A319" s="183">
        <v>315</v>
      </c>
      <c r="B319" s="342"/>
      <c r="C319" s="342"/>
      <c r="D319" s="142"/>
      <c r="E319" s="142"/>
      <c r="F319" s="142"/>
      <c r="G319" s="142"/>
      <c r="H319" s="142"/>
      <c r="I319" s="142"/>
      <c r="J319" s="143"/>
      <c r="K319" s="142"/>
      <c r="L319" s="142"/>
      <c r="M319" s="144"/>
      <c r="N319" s="145"/>
      <c r="O319" s="142"/>
      <c r="P319" s="147"/>
      <c r="Q319" s="147"/>
      <c r="R319" s="147"/>
      <c r="S319" s="147"/>
      <c r="T319" s="147"/>
      <c r="U319" s="147"/>
      <c r="V319" s="147"/>
      <c r="W319" s="147"/>
      <c r="X319" s="147"/>
      <c r="Y319" s="147"/>
      <c r="Z319" s="147"/>
      <c r="AA319" s="147"/>
      <c r="AB319" s="147"/>
      <c r="AC319" s="148"/>
      <c r="AD319" s="142"/>
      <c r="AE319" s="203">
        <f t="shared" si="25"/>
        <v>0</v>
      </c>
      <c r="AF319" s="150">
        <f t="shared" si="26"/>
        <v>0</v>
      </c>
      <c r="AG319" s="331"/>
      <c r="AJ319" s="185"/>
      <c r="AK319" s="616"/>
      <c r="AL319" s="186">
        <f t="shared" si="22"/>
        <v>0</v>
      </c>
      <c r="AM319" s="186">
        <f t="shared" si="23"/>
        <v>0</v>
      </c>
      <c r="AN319" s="186">
        <f t="shared" si="24"/>
        <v>0</v>
      </c>
      <c r="AO319" s="615"/>
    </row>
    <row r="320" spans="1:41" ht="20.100000000000001" customHeight="1">
      <c r="A320" s="183">
        <v>316</v>
      </c>
      <c r="B320" s="342"/>
      <c r="C320" s="342"/>
      <c r="D320" s="142"/>
      <c r="E320" s="142"/>
      <c r="F320" s="142"/>
      <c r="G320" s="142"/>
      <c r="H320" s="142"/>
      <c r="I320" s="142"/>
      <c r="J320" s="143"/>
      <c r="K320" s="142"/>
      <c r="L320" s="142"/>
      <c r="M320" s="144"/>
      <c r="N320" s="145"/>
      <c r="O320" s="142"/>
      <c r="P320" s="147"/>
      <c r="Q320" s="147"/>
      <c r="R320" s="147"/>
      <c r="S320" s="147"/>
      <c r="T320" s="147"/>
      <c r="U320" s="147"/>
      <c r="V320" s="147"/>
      <c r="W320" s="147"/>
      <c r="X320" s="147"/>
      <c r="Y320" s="147"/>
      <c r="Z320" s="147"/>
      <c r="AA320" s="147"/>
      <c r="AB320" s="147"/>
      <c r="AC320" s="148"/>
      <c r="AD320" s="142"/>
      <c r="AE320" s="203">
        <f t="shared" si="25"/>
        <v>0</v>
      </c>
      <c r="AF320" s="150">
        <f t="shared" si="26"/>
        <v>0</v>
      </c>
      <c r="AG320" s="331"/>
      <c r="AJ320" s="185"/>
      <c r="AK320" s="616"/>
      <c r="AL320" s="186">
        <f t="shared" si="22"/>
        <v>0</v>
      </c>
      <c r="AM320" s="186">
        <f t="shared" si="23"/>
        <v>0</v>
      </c>
      <c r="AN320" s="186">
        <f t="shared" si="24"/>
        <v>0</v>
      </c>
      <c r="AO320" s="615"/>
    </row>
    <row r="321" spans="1:41" ht="20.100000000000001" customHeight="1">
      <c r="A321" s="183">
        <v>317</v>
      </c>
      <c r="B321" s="342"/>
      <c r="C321" s="342"/>
      <c r="D321" s="142"/>
      <c r="E321" s="142"/>
      <c r="F321" s="142"/>
      <c r="G321" s="142"/>
      <c r="H321" s="142"/>
      <c r="I321" s="142"/>
      <c r="J321" s="143"/>
      <c r="K321" s="142"/>
      <c r="L321" s="142"/>
      <c r="M321" s="144"/>
      <c r="N321" s="145"/>
      <c r="O321" s="142"/>
      <c r="P321" s="147"/>
      <c r="Q321" s="147"/>
      <c r="R321" s="147"/>
      <c r="S321" s="147"/>
      <c r="T321" s="147"/>
      <c r="U321" s="147"/>
      <c r="V321" s="147"/>
      <c r="W321" s="147"/>
      <c r="X321" s="147"/>
      <c r="Y321" s="147"/>
      <c r="Z321" s="147"/>
      <c r="AA321" s="147"/>
      <c r="AB321" s="147"/>
      <c r="AC321" s="148"/>
      <c r="AD321" s="142"/>
      <c r="AE321" s="203">
        <f t="shared" si="25"/>
        <v>0</v>
      </c>
      <c r="AF321" s="150">
        <f t="shared" si="26"/>
        <v>0</v>
      </c>
      <c r="AG321" s="331"/>
      <c r="AJ321" s="185"/>
      <c r="AK321" s="616"/>
      <c r="AL321" s="186">
        <f t="shared" si="22"/>
        <v>0</v>
      </c>
      <c r="AM321" s="186">
        <f t="shared" si="23"/>
        <v>0</v>
      </c>
      <c r="AN321" s="186">
        <f t="shared" si="24"/>
        <v>0</v>
      </c>
      <c r="AO321" s="615"/>
    </row>
    <row r="322" spans="1:41" ht="20.100000000000001" customHeight="1">
      <c r="A322" s="183">
        <v>318</v>
      </c>
      <c r="B322" s="342"/>
      <c r="C322" s="342"/>
      <c r="D322" s="142"/>
      <c r="E322" s="142"/>
      <c r="F322" s="142"/>
      <c r="G322" s="142"/>
      <c r="H322" s="142"/>
      <c r="I322" s="142"/>
      <c r="J322" s="143"/>
      <c r="K322" s="142"/>
      <c r="L322" s="142"/>
      <c r="M322" s="144"/>
      <c r="N322" s="145"/>
      <c r="O322" s="142"/>
      <c r="P322" s="147"/>
      <c r="Q322" s="147"/>
      <c r="R322" s="147"/>
      <c r="S322" s="147"/>
      <c r="T322" s="147"/>
      <c r="U322" s="147"/>
      <c r="V322" s="147"/>
      <c r="W322" s="147"/>
      <c r="X322" s="147"/>
      <c r="Y322" s="147"/>
      <c r="Z322" s="147"/>
      <c r="AA322" s="147"/>
      <c r="AB322" s="147"/>
      <c r="AC322" s="148"/>
      <c r="AD322" s="142"/>
      <c r="AE322" s="203">
        <f t="shared" si="25"/>
        <v>0</v>
      </c>
      <c r="AF322" s="150">
        <f t="shared" si="26"/>
        <v>0</v>
      </c>
      <c r="AG322" s="331"/>
      <c r="AJ322" s="185"/>
      <c r="AK322" s="616"/>
      <c r="AL322" s="186">
        <f t="shared" si="22"/>
        <v>0</v>
      </c>
      <c r="AM322" s="186">
        <f t="shared" si="23"/>
        <v>0</v>
      </c>
      <c r="AN322" s="186">
        <f t="shared" si="24"/>
        <v>0</v>
      </c>
      <c r="AO322" s="615"/>
    </row>
    <row r="323" spans="1:41" ht="20.100000000000001" customHeight="1">
      <c r="A323" s="183">
        <v>319</v>
      </c>
      <c r="B323" s="342"/>
      <c r="C323" s="342"/>
      <c r="D323" s="142"/>
      <c r="E323" s="142"/>
      <c r="F323" s="142"/>
      <c r="G323" s="142"/>
      <c r="H323" s="142"/>
      <c r="I323" s="142"/>
      <c r="J323" s="143"/>
      <c r="K323" s="142"/>
      <c r="L323" s="142"/>
      <c r="M323" s="144"/>
      <c r="N323" s="145"/>
      <c r="O323" s="142"/>
      <c r="P323" s="147"/>
      <c r="Q323" s="147"/>
      <c r="R323" s="147"/>
      <c r="S323" s="147"/>
      <c r="T323" s="147"/>
      <c r="U323" s="147"/>
      <c r="V323" s="147"/>
      <c r="W323" s="147"/>
      <c r="X323" s="147"/>
      <c r="Y323" s="147"/>
      <c r="Z323" s="147"/>
      <c r="AA323" s="147"/>
      <c r="AB323" s="147"/>
      <c r="AC323" s="148"/>
      <c r="AD323" s="142"/>
      <c r="AE323" s="203">
        <f t="shared" si="25"/>
        <v>0</v>
      </c>
      <c r="AF323" s="150">
        <f t="shared" si="26"/>
        <v>0</v>
      </c>
      <c r="AG323" s="331"/>
      <c r="AJ323" s="185"/>
      <c r="AK323" s="616"/>
      <c r="AL323" s="186">
        <f t="shared" si="22"/>
        <v>0</v>
      </c>
      <c r="AM323" s="186">
        <f t="shared" si="23"/>
        <v>0</v>
      </c>
      <c r="AN323" s="186">
        <f t="shared" si="24"/>
        <v>0</v>
      </c>
      <c r="AO323" s="615"/>
    </row>
    <row r="324" spans="1:41" ht="20.100000000000001" customHeight="1">
      <c r="A324" s="183">
        <v>320</v>
      </c>
      <c r="B324" s="342"/>
      <c r="C324" s="342"/>
      <c r="D324" s="142"/>
      <c r="E324" s="142"/>
      <c r="F324" s="142"/>
      <c r="G324" s="142"/>
      <c r="H324" s="142"/>
      <c r="I324" s="142"/>
      <c r="J324" s="143"/>
      <c r="K324" s="142"/>
      <c r="L324" s="142"/>
      <c r="M324" s="144"/>
      <c r="N324" s="145"/>
      <c r="O324" s="142"/>
      <c r="P324" s="147"/>
      <c r="Q324" s="147"/>
      <c r="R324" s="147"/>
      <c r="S324" s="147"/>
      <c r="T324" s="147"/>
      <c r="U324" s="147"/>
      <c r="V324" s="147"/>
      <c r="W324" s="147"/>
      <c r="X324" s="147"/>
      <c r="Y324" s="147"/>
      <c r="Z324" s="147"/>
      <c r="AA324" s="147"/>
      <c r="AB324" s="147"/>
      <c r="AC324" s="148"/>
      <c r="AD324" s="142"/>
      <c r="AE324" s="203">
        <f t="shared" si="25"/>
        <v>0</v>
      </c>
      <c r="AF324" s="150">
        <f t="shared" si="26"/>
        <v>0</v>
      </c>
      <c r="AG324" s="331"/>
      <c r="AJ324" s="185"/>
      <c r="AK324" s="616"/>
      <c r="AL324" s="186">
        <f t="shared" si="22"/>
        <v>0</v>
      </c>
      <c r="AM324" s="186">
        <f t="shared" si="23"/>
        <v>0</v>
      </c>
      <c r="AN324" s="186">
        <f t="shared" si="24"/>
        <v>0</v>
      </c>
      <c r="AO324" s="615"/>
    </row>
    <row r="325" spans="1:41" ht="20.100000000000001" customHeight="1">
      <c r="A325" s="183">
        <v>321</v>
      </c>
      <c r="B325" s="342"/>
      <c r="C325" s="342"/>
      <c r="D325" s="142"/>
      <c r="E325" s="142"/>
      <c r="F325" s="142"/>
      <c r="G325" s="142"/>
      <c r="H325" s="142"/>
      <c r="I325" s="142"/>
      <c r="J325" s="143"/>
      <c r="K325" s="142"/>
      <c r="L325" s="142"/>
      <c r="M325" s="144"/>
      <c r="N325" s="145"/>
      <c r="O325" s="142"/>
      <c r="P325" s="147"/>
      <c r="Q325" s="147"/>
      <c r="R325" s="147"/>
      <c r="S325" s="147"/>
      <c r="T325" s="147"/>
      <c r="U325" s="147"/>
      <c r="V325" s="147"/>
      <c r="W325" s="147"/>
      <c r="X325" s="147"/>
      <c r="Y325" s="147"/>
      <c r="Z325" s="147"/>
      <c r="AA325" s="147"/>
      <c r="AB325" s="147"/>
      <c r="AC325" s="148"/>
      <c r="AD325" s="142"/>
      <c r="AE325" s="203">
        <f t="shared" si="25"/>
        <v>0</v>
      </c>
      <c r="AF325" s="150">
        <f t="shared" si="26"/>
        <v>0</v>
      </c>
      <c r="AG325" s="331"/>
      <c r="AJ325" s="185"/>
      <c r="AK325" s="616"/>
      <c r="AL325" s="186">
        <f t="shared" si="22"/>
        <v>0</v>
      </c>
      <c r="AM325" s="186">
        <f t="shared" si="23"/>
        <v>0</v>
      </c>
      <c r="AN325" s="186">
        <f t="shared" si="24"/>
        <v>0</v>
      </c>
      <c r="AO325" s="615"/>
    </row>
    <row r="326" spans="1:41" ht="20.100000000000001" customHeight="1">
      <c r="A326" s="183">
        <v>322</v>
      </c>
      <c r="B326" s="342"/>
      <c r="C326" s="342"/>
      <c r="D326" s="142"/>
      <c r="E326" s="142"/>
      <c r="F326" s="142"/>
      <c r="G326" s="142"/>
      <c r="H326" s="142"/>
      <c r="I326" s="142"/>
      <c r="J326" s="143"/>
      <c r="K326" s="142"/>
      <c r="L326" s="142"/>
      <c r="M326" s="144"/>
      <c r="N326" s="145"/>
      <c r="O326" s="142"/>
      <c r="P326" s="147"/>
      <c r="Q326" s="147"/>
      <c r="R326" s="147"/>
      <c r="S326" s="147"/>
      <c r="T326" s="147"/>
      <c r="U326" s="147"/>
      <c r="V326" s="147"/>
      <c r="W326" s="147"/>
      <c r="X326" s="147"/>
      <c r="Y326" s="147"/>
      <c r="Z326" s="147"/>
      <c r="AA326" s="147"/>
      <c r="AB326" s="147"/>
      <c r="AC326" s="148"/>
      <c r="AD326" s="142"/>
      <c r="AE326" s="203">
        <f t="shared" si="25"/>
        <v>0</v>
      </c>
      <c r="AF326" s="150">
        <f t="shared" si="26"/>
        <v>0</v>
      </c>
      <c r="AG326" s="331"/>
      <c r="AJ326" s="185"/>
      <c r="AK326" s="616"/>
      <c r="AL326" s="186">
        <f t="shared" ref="AL326:AL389" si="27">SUM(AH$4*B326)</f>
        <v>0</v>
      </c>
      <c r="AM326" s="186">
        <f t="shared" ref="AM326:AM389" si="28">SUM(AI$4*C326)</f>
        <v>0</v>
      </c>
      <c r="AN326" s="186">
        <f t="shared" ref="AN326:AN389" si="29">SUM((AE326*AJ$4)+AK326)</f>
        <v>0</v>
      </c>
      <c r="AO326" s="615"/>
    </row>
    <row r="327" spans="1:41" ht="20.100000000000001" customHeight="1">
      <c r="A327" s="183">
        <v>323</v>
      </c>
      <c r="B327" s="342"/>
      <c r="C327" s="342"/>
      <c r="D327" s="142"/>
      <c r="E327" s="142"/>
      <c r="F327" s="142"/>
      <c r="G327" s="142"/>
      <c r="H327" s="142"/>
      <c r="I327" s="142"/>
      <c r="J327" s="143"/>
      <c r="K327" s="142"/>
      <c r="L327" s="142"/>
      <c r="M327" s="144"/>
      <c r="N327" s="145"/>
      <c r="O327" s="142"/>
      <c r="P327" s="147"/>
      <c r="Q327" s="147"/>
      <c r="R327" s="147"/>
      <c r="S327" s="147"/>
      <c r="T327" s="147"/>
      <c r="U327" s="147"/>
      <c r="V327" s="147"/>
      <c r="W327" s="147"/>
      <c r="X327" s="147"/>
      <c r="Y327" s="147"/>
      <c r="Z327" s="147"/>
      <c r="AA327" s="147"/>
      <c r="AB327" s="147"/>
      <c r="AC327" s="148"/>
      <c r="AD327" s="142"/>
      <c r="AE327" s="203">
        <f t="shared" ref="AE327:AE390" si="30">SUM(P327:AB327)</f>
        <v>0</v>
      </c>
      <c r="AF327" s="150">
        <f t="shared" ref="AF327:AF390" si="31">SUM(AE327+B327+C327)</f>
        <v>0</v>
      </c>
      <c r="AG327" s="331"/>
      <c r="AJ327" s="185"/>
      <c r="AK327" s="616"/>
      <c r="AL327" s="186">
        <f t="shared" si="27"/>
        <v>0</v>
      </c>
      <c r="AM327" s="186">
        <f t="shared" si="28"/>
        <v>0</v>
      </c>
      <c r="AN327" s="186">
        <f t="shared" si="29"/>
        <v>0</v>
      </c>
      <c r="AO327" s="615"/>
    </row>
    <row r="328" spans="1:41" ht="20.100000000000001" customHeight="1">
      <c r="A328" s="183">
        <v>324</v>
      </c>
      <c r="B328" s="342"/>
      <c r="C328" s="342"/>
      <c r="D328" s="142"/>
      <c r="E328" s="142"/>
      <c r="F328" s="142"/>
      <c r="G328" s="142"/>
      <c r="H328" s="142"/>
      <c r="I328" s="142"/>
      <c r="J328" s="143"/>
      <c r="K328" s="142"/>
      <c r="L328" s="142"/>
      <c r="M328" s="144"/>
      <c r="N328" s="145"/>
      <c r="O328" s="142"/>
      <c r="P328" s="147"/>
      <c r="Q328" s="147"/>
      <c r="R328" s="147"/>
      <c r="S328" s="147"/>
      <c r="T328" s="147"/>
      <c r="U328" s="147"/>
      <c r="V328" s="147"/>
      <c r="W328" s="147"/>
      <c r="X328" s="147"/>
      <c r="Y328" s="147"/>
      <c r="Z328" s="147"/>
      <c r="AA328" s="147"/>
      <c r="AB328" s="147"/>
      <c r="AC328" s="148"/>
      <c r="AD328" s="142"/>
      <c r="AE328" s="203">
        <f t="shared" si="30"/>
        <v>0</v>
      </c>
      <c r="AF328" s="150">
        <f t="shared" si="31"/>
        <v>0</v>
      </c>
      <c r="AG328" s="331"/>
      <c r="AJ328" s="185"/>
      <c r="AK328" s="616"/>
      <c r="AL328" s="186">
        <f t="shared" si="27"/>
        <v>0</v>
      </c>
      <c r="AM328" s="186">
        <f t="shared" si="28"/>
        <v>0</v>
      </c>
      <c r="AN328" s="186">
        <f t="shared" si="29"/>
        <v>0</v>
      </c>
      <c r="AO328" s="615"/>
    </row>
    <row r="329" spans="1:41" ht="20.100000000000001" customHeight="1">
      <c r="A329" s="183">
        <v>325</v>
      </c>
      <c r="B329" s="342"/>
      <c r="C329" s="342"/>
      <c r="D329" s="142"/>
      <c r="E329" s="142"/>
      <c r="F329" s="142"/>
      <c r="G329" s="142"/>
      <c r="H329" s="142"/>
      <c r="I329" s="142"/>
      <c r="J329" s="143"/>
      <c r="K329" s="142"/>
      <c r="L329" s="142"/>
      <c r="M329" s="144"/>
      <c r="N329" s="145"/>
      <c r="O329" s="142"/>
      <c r="P329" s="147"/>
      <c r="Q329" s="147"/>
      <c r="R329" s="147"/>
      <c r="S329" s="147"/>
      <c r="T329" s="147"/>
      <c r="U329" s="147"/>
      <c r="V329" s="147"/>
      <c r="W329" s="147"/>
      <c r="X329" s="147"/>
      <c r="Y329" s="147"/>
      <c r="Z329" s="147"/>
      <c r="AA329" s="147"/>
      <c r="AB329" s="147"/>
      <c r="AC329" s="148"/>
      <c r="AD329" s="142"/>
      <c r="AE329" s="203">
        <f t="shared" si="30"/>
        <v>0</v>
      </c>
      <c r="AF329" s="150">
        <f t="shared" si="31"/>
        <v>0</v>
      </c>
      <c r="AG329" s="331"/>
      <c r="AJ329" s="185"/>
      <c r="AK329" s="616"/>
      <c r="AL329" s="186">
        <f t="shared" si="27"/>
        <v>0</v>
      </c>
      <c r="AM329" s="186">
        <f t="shared" si="28"/>
        <v>0</v>
      </c>
      <c r="AN329" s="186">
        <f t="shared" si="29"/>
        <v>0</v>
      </c>
      <c r="AO329" s="615"/>
    </row>
    <row r="330" spans="1:41" ht="20.100000000000001" customHeight="1">
      <c r="A330" s="183">
        <v>326</v>
      </c>
      <c r="B330" s="342"/>
      <c r="C330" s="342"/>
      <c r="D330" s="142"/>
      <c r="E330" s="142"/>
      <c r="F330" s="142"/>
      <c r="G330" s="142"/>
      <c r="H330" s="142"/>
      <c r="I330" s="142"/>
      <c r="J330" s="143"/>
      <c r="K330" s="142"/>
      <c r="L330" s="142"/>
      <c r="M330" s="144"/>
      <c r="N330" s="145"/>
      <c r="O330" s="142"/>
      <c r="P330" s="147"/>
      <c r="Q330" s="147"/>
      <c r="R330" s="147"/>
      <c r="S330" s="147"/>
      <c r="T330" s="147"/>
      <c r="U330" s="147"/>
      <c r="V330" s="147"/>
      <c r="W330" s="147"/>
      <c r="X330" s="147"/>
      <c r="Y330" s="147"/>
      <c r="Z330" s="147"/>
      <c r="AA330" s="147"/>
      <c r="AB330" s="147"/>
      <c r="AC330" s="148"/>
      <c r="AD330" s="142"/>
      <c r="AE330" s="203">
        <f t="shared" si="30"/>
        <v>0</v>
      </c>
      <c r="AF330" s="150">
        <f t="shared" si="31"/>
        <v>0</v>
      </c>
      <c r="AG330" s="331"/>
      <c r="AJ330" s="185"/>
      <c r="AK330" s="616"/>
      <c r="AL330" s="186">
        <f t="shared" si="27"/>
        <v>0</v>
      </c>
      <c r="AM330" s="186">
        <f t="shared" si="28"/>
        <v>0</v>
      </c>
      <c r="AN330" s="186">
        <f t="shared" si="29"/>
        <v>0</v>
      </c>
      <c r="AO330" s="615"/>
    </row>
    <row r="331" spans="1:41" ht="20.100000000000001" customHeight="1">
      <c r="A331" s="183">
        <v>327</v>
      </c>
      <c r="B331" s="342"/>
      <c r="C331" s="342"/>
      <c r="D331" s="142"/>
      <c r="E331" s="142"/>
      <c r="F331" s="142"/>
      <c r="G331" s="142"/>
      <c r="H331" s="142"/>
      <c r="I331" s="142"/>
      <c r="J331" s="143"/>
      <c r="K331" s="142"/>
      <c r="L331" s="142"/>
      <c r="M331" s="144"/>
      <c r="N331" s="145"/>
      <c r="O331" s="142"/>
      <c r="P331" s="147"/>
      <c r="Q331" s="147"/>
      <c r="R331" s="147"/>
      <c r="S331" s="147"/>
      <c r="T331" s="147"/>
      <c r="U331" s="147"/>
      <c r="V331" s="147"/>
      <c r="W331" s="147"/>
      <c r="X331" s="147"/>
      <c r="Y331" s="147"/>
      <c r="Z331" s="147"/>
      <c r="AA331" s="147"/>
      <c r="AB331" s="147"/>
      <c r="AC331" s="148"/>
      <c r="AD331" s="142"/>
      <c r="AE331" s="203">
        <f t="shared" si="30"/>
        <v>0</v>
      </c>
      <c r="AF331" s="150">
        <f t="shared" si="31"/>
        <v>0</v>
      </c>
      <c r="AG331" s="331"/>
      <c r="AJ331" s="185"/>
      <c r="AK331" s="616"/>
      <c r="AL331" s="186">
        <f t="shared" si="27"/>
        <v>0</v>
      </c>
      <c r="AM331" s="186">
        <f t="shared" si="28"/>
        <v>0</v>
      </c>
      <c r="AN331" s="186">
        <f t="shared" si="29"/>
        <v>0</v>
      </c>
      <c r="AO331" s="615"/>
    </row>
    <row r="332" spans="1:41" ht="20.100000000000001" customHeight="1">
      <c r="A332" s="183">
        <v>328</v>
      </c>
      <c r="B332" s="342"/>
      <c r="C332" s="342"/>
      <c r="D332" s="142"/>
      <c r="E332" s="142"/>
      <c r="F332" s="142"/>
      <c r="G332" s="142"/>
      <c r="H332" s="142"/>
      <c r="I332" s="142"/>
      <c r="J332" s="143"/>
      <c r="K332" s="142"/>
      <c r="L332" s="142"/>
      <c r="M332" s="144"/>
      <c r="N332" s="145"/>
      <c r="O332" s="142"/>
      <c r="P332" s="147"/>
      <c r="Q332" s="147"/>
      <c r="R332" s="147"/>
      <c r="S332" s="147"/>
      <c r="T332" s="147"/>
      <c r="U332" s="147"/>
      <c r="V332" s="147"/>
      <c r="W332" s="147"/>
      <c r="X332" s="147"/>
      <c r="Y332" s="147"/>
      <c r="Z332" s="147"/>
      <c r="AA332" s="147"/>
      <c r="AB332" s="147"/>
      <c r="AC332" s="148"/>
      <c r="AD332" s="142"/>
      <c r="AE332" s="203">
        <f t="shared" si="30"/>
        <v>0</v>
      </c>
      <c r="AF332" s="150">
        <f t="shared" si="31"/>
        <v>0</v>
      </c>
      <c r="AG332" s="331"/>
      <c r="AJ332" s="185"/>
      <c r="AK332" s="616"/>
      <c r="AL332" s="186">
        <f t="shared" si="27"/>
        <v>0</v>
      </c>
      <c r="AM332" s="186">
        <f t="shared" si="28"/>
        <v>0</v>
      </c>
      <c r="AN332" s="186">
        <f t="shared" si="29"/>
        <v>0</v>
      </c>
      <c r="AO332" s="615"/>
    </row>
    <row r="333" spans="1:41" ht="20.100000000000001" customHeight="1">
      <c r="A333" s="183">
        <v>329</v>
      </c>
      <c r="B333" s="342"/>
      <c r="C333" s="342"/>
      <c r="D333" s="142"/>
      <c r="E333" s="142"/>
      <c r="F333" s="142"/>
      <c r="G333" s="142"/>
      <c r="H333" s="142"/>
      <c r="I333" s="142"/>
      <c r="J333" s="143"/>
      <c r="K333" s="142"/>
      <c r="L333" s="142"/>
      <c r="M333" s="144"/>
      <c r="N333" s="145"/>
      <c r="O333" s="142"/>
      <c r="P333" s="147"/>
      <c r="Q333" s="147"/>
      <c r="R333" s="147"/>
      <c r="S333" s="147"/>
      <c r="T333" s="147"/>
      <c r="U333" s="147"/>
      <c r="V333" s="147"/>
      <c r="W333" s="147"/>
      <c r="X333" s="147"/>
      <c r="Y333" s="147"/>
      <c r="Z333" s="147"/>
      <c r="AA333" s="147"/>
      <c r="AB333" s="147"/>
      <c r="AC333" s="148"/>
      <c r="AD333" s="142"/>
      <c r="AE333" s="203">
        <f t="shared" si="30"/>
        <v>0</v>
      </c>
      <c r="AF333" s="150">
        <f t="shared" si="31"/>
        <v>0</v>
      </c>
      <c r="AG333" s="331"/>
      <c r="AJ333" s="185"/>
      <c r="AK333" s="616"/>
      <c r="AL333" s="186">
        <f t="shared" si="27"/>
        <v>0</v>
      </c>
      <c r="AM333" s="186">
        <f t="shared" si="28"/>
        <v>0</v>
      </c>
      <c r="AN333" s="186">
        <f t="shared" si="29"/>
        <v>0</v>
      </c>
      <c r="AO333" s="615"/>
    </row>
    <row r="334" spans="1:41" ht="20.100000000000001" customHeight="1">
      <c r="A334" s="183">
        <v>330</v>
      </c>
      <c r="B334" s="342"/>
      <c r="C334" s="342"/>
      <c r="D334" s="142"/>
      <c r="E334" s="142"/>
      <c r="F334" s="142"/>
      <c r="G334" s="142"/>
      <c r="H334" s="142"/>
      <c r="I334" s="142"/>
      <c r="J334" s="143"/>
      <c r="K334" s="142"/>
      <c r="L334" s="142"/>
      <c r="M334" s="144"/>
      <c r="N334" s="145"/>
      <c r="O334" s="142"/>
      <c r="P334" s="147"/>
      <c r="Q334" s="147"/>
      <c r="R334" s="147"/>
      <c r="S334" s="147"/>
      <c r="T334" s="147"/>
      <c r="U334" s="147"/>
      <c r="V334" s="147"/>
      <c r="W334" s="147"/>
      <c r="X334" s="147"/>
      <c r="Y334" s="147"/>
      <c r="Z334" s="147"/>
      <c r="AA334" s="147"/>
      <c r="AB334" s="147"/>
      <c r="AC334" s="148"/>
      <c r="AD334" s="142"/>
      <c r="AE334" s="203">
        <f t="shared" si="30"/>
        <v>0</v>
      </c>
      <c r="AF334" s="150">
        <f t="shared" si="31"/>
        <v>0</v>
      </c>
      <c r="AG334" s="331"/>
      <c r="AJ334" s="185"/>
      <c r="AK334" s="616"/>
      <c r="AL334" s="186">
        <f t="shared" si="27"/>
        <v>0</v>
      </c>
      <c r="AM334" s="186">
        <f t="shared" si="28"/>
        <v>0</v>
      </c>
      <c r="AN334" s="186">
        <f t="shared" si="29"/>
        <v>0</v>
      </c>
      <c r="AO334" s="615"/>
    </row>
    <row r="335" spans="1:41" ht="20.100000000000001" customHeight="1">
      <c r="A335" s="183">
        <v>331</v>
      </c>
      <c r="B335" s="342"/>
      <c r="C335" s="342"/>
      <c r="D335" s="142"/>
      <c r="E335" s="142"/>
      <c r="F335" s="142"/>
      <c r="G335" s="142"/>
      <c r="H335" s="142"/>
      <c r="I335" s="142"/>
      <c r="J335" s="143"/>
      <c r="K335" s="142"/>
      <c r="L335" s="142"/>
      <c r="M335" s="144"/>
      <c r="N335" s="145"/>
      <c r="O335" s="142"/>
      <c r="P335" s="147"/>
      <c r="Q335" s="147"/>
      <c r="R335" s="147"/>
      <c r="S335" s="147"/>
      <c r="T335" s="147"/>
      <c r="U335" s="147"/>
      <c r="V335" s="147"/>
      <c r="W335" s="147"/>
      <c r="X335" s="147"/>
      <c r="Y335" s="147"/>
      <c r="Z335" s="147"/>
      <c r="AA335" s="147"/>
      <c r="AB335" s="147"/>
      <c r="AC335" s="148"/>
      <c r="AD335" s="142"/>
      <c r="AE335" s="203">
        <f t="shared" si="30"/>
        <v>0</v>
      </c>
      <c r="AF335" s="150">
        <f t="shared" si="31"/>
        <v>0</v>
      </c>
      <c r="AG335" s="331"/>
      <c r="AJ335" s="185"/>
      <c r="AK335" s="616"/>
      <c r="AL335" s="186">
        <f t="shared" si="27"/>
        <v>0</v>
      </c>
      <c r="AM335" s="186">
        <f t="shared" si="28"/>
        <v>0</v>
      </c>
      <c r="AN335" s="186">
        <f t="shared" si="29"/>
        <v>0</v>
      </c>
      <c r="AO335" s="615"/>
    </row>
    <row r="336" spans="1:41" ht="20.100000000000001" customHeight="1">
      <c r="A336" s="183">
        <v>332</v>
      </c>
      <c r="B336" s="342"/>
      <c r="C336" s="342"/>
      <c r="D336" s="142"/>
      <c r="E336" s="142"/>
      <c r="F336" s="142"/>
      <c r="G336" s="142"/>
      <c r="H336" s="142"/>
      <c r="I336" s="142"/>
      <c r="J336" s="143"/>
      <c r="K336" s="142"/>
      <c r="L336" s="142"/>
      <c r="M336" s="144"/>
      <c r="N336" s="145"/>
      <c r="O336" s="142"/>
      <c r="P336" s="147"/>
      <c r="Q336" s="147"/>
      <c r="R336" s="147"/>
      <c r="S336" s="147"/>
      <c r="T336" s="147"/>
      <c r="U336" s="147"/>
      <c r="V336" s="147"/>
      <c r="W336" s="147"/>
      <c r="X336" s="147"/>
      <c r="Y336" s="147"/>
      <c r="Z336" s="147"/>
      <c r="AA336" s="147"/>
      <c r="AB336" s="147"/>
      <c r="AC336" s="148"/>
      <c r="AD336" s="142"/>
      <c r="AE336" s="203">
        <f t="shared" si="30"/>
        <v>0</v>
      </c>
      <c r="AF336" s="150">
        <f t="shared" si="31"/>
        <v>0</v>
      </c>
      <c r="AG336" s="331"/>
      <c r="AJ336" s="185"/>
      <c r="AK336" s="616"/>
      <c r="AL336" s="186">
        <f t="shared" si="27"/>
        <v>0</v>
      </c>
      <c r="AM336" s="186">
        <f t="shared" si="28"/>
        <v>0</v>
      </c>
      <c r="AN336" s="186">
        <f t="shared" si="29"/>
        <v>0</v>
      </c>
      <c r="AO336" s="615"/>
    </row>
    <row r="337" spans="1:41" ht="20.100000000000001" customHeight="1">
      <c r="A337" s="183">
        <v>333</v>
      </c>
      <c r="B337" s="342"/>
      <c r="C337" s="342"/>
      <c r="D337" s="142"/>
      <c r="E337" s="142"/>
      <c r="F337" s="142"/>
      <c r="G337" s="142"/>
      <c r="H337" s="142"/>
      <c r="I337" s="142"/>
      <c r="J337" s="143"/>
      <c r="K337" s="142"/>
      <c r="L337" s="142"/>
      <c r="M337" s="144"/>
      <c r="N337" s="145"/>
      <c r="O337" s="142"/>
      <c r="P337" s="147"/>
      <c r="Q337" s="147"/>
      <c r="R337" s="147"/>
      <c r="S337" s="147"/>
      <c r="T337" s="147"/>
      <c r="U337" s="147"/>
      <c r="V337" s="147"/>
      <c r="W337" s="147"/>
      <c r="X337" s="147"/>
      <c r="Y337" s="147"/>
      <c r="Z337" s="147"/>
      <c r="AA337" s="147"/>
      <c r="AB337" s="147"/>
      <c r="AC337" s="148"/>
      <c r="AD337" s="142"/>
      <c r="AE337" s="203">
        <f t="shared" si="30"/>
        <v>0</v>
      </c>
      <c r="AF337" s="150">
        <f t="shared" si="31"/>
        <v>0</v>
      </c>
      <c r="AG337" s="331"/>
      <c r="AJ337" s="185"/>
      <c r="AK337" s="616"/>
      <c r="AL337" s="186">
        <f t="shared" si="27"/>
        <v>0</v>
      </c>
      <c r="AM337" s="186">
        <f t="shared" si="28"/>
        <v>0</v>
      </c>
      <c r="AN337" s="186">
        <f t="shared" si="29"/>
        <v>0</v>
      </c>
      <c r="AO337" s="615"/>
    </row>
    <row r="338" spans="1:41" ht="20.100000000000001" customHeight="1">
      <c r="A338" s="183">
        <v>334</v>
      </c>
      <c r="B338" s="342"/>
      <c r="C338" s="342"/>
      <c r="D338" s="142"/>
      <c r="E338" s="142"/>
      <c r="F338" s="142"/>
      <c r="G338" s="142"/>
      <c r="H338" s="142"/>
      <c r="I338" s="142"/>
      <c r="J338" s="143"/>
      <c r="K338" s="142"/>
      <c r="L338" s="142"/>
      <c r="M338" s="144"/>
      <c r="N338" s="145"/>
      <c r="O338" s="142"/>
      <c r="P338" s="147"/>
      <c r="Q338" s="147"/>
      <c r="R338" s="147"/>
      <c r="S338" s="147"/>
      <c r="T338" s="147"/>
      <c r="U338" s="147"/>
      <c r="V338" s="147"/>
      <c r="W338" s="147"/>
      <c r="X338" s="147"/>
      <c r="Y338" s="147"/>
      <c r="Z338" s="147"/>
      <c r="AA338" s="147"/>
      <c r="AB338" s="147"/>
      <c r="AC338" s="148"/>
      <c r="AD338" s="142"/>
      <c r="AE338" s="203">
        <f t="shared" si="30"/>
        <v>0</v>
      </c>
      <c r="AF338" s="150">
        <f t="shared" si="31"/>
        <v>0</v>
      </c>
      <c r="AG338" s="331"/>
      <c r="AJ338" s="185"/>
      <c r="AK338" s="616"/>
      <c r="AL338" s="186">
        <f t="shared" si="27"/>
        <v>0</v>
      </c>
      <c r="AM338" s="186">
        <f t="shared" si="28"/>
        <v>0</v>
      </c>
      <c r="AN338" s="186">
        <f t="shared" si="29"/>
        <v>0</v>
      </c>
      <c r="AO338" s="615"/>
    </row>
    <row r="339" spans="1:41" ht="20.100000000000001" customHeight="1">
      <c r="A339" s="183">
        <v>335</v>
      </c>
      <c r="B339" s="342"/>
      <c r="C339" s="342"/>
      <c r="D339" s="142"/>
      <c r="E339" s="142"/>
      <c r="F339" s="142"/>
      <c r="G339" s="142"/>
      <c r="H339" s="142"/>
      <c r="I339" s="142"/>
      <c r="J339" s="143"/>
      <c r="K339" s="142"/>
      <c r="L339" s="142"/>
      <c r="M339" s="144"/>
      <c r="N339" s="145"/>
      <c r="O339" s="142"/>
      <c r="P339" s="147"/>
      <c r="Q339" s="147"/>
      <c r="R339" s="147"/>
      <c r="S339" s="147"/>
      <c r="T339" s="147"/>
      <c r="U339" s="147"/>
      <c r="V339" s="147"/>
      <c r="W339" s="147"/>
      <c r="X339" s="147"/>
      <c r="Y339" s="147"/>
      <c r="Z339" s="147"/>
      <c r="AA339" s="147"/>
      <c r="AB339" s="147"/>
      <c r="AC339" s="148"/>
      <c r="AD339" s="142"/>
      <c r="AE339" s="203">
        <f t="shared" si="30"/>
        <v>0</v>
      </c>
      <c r="AF339" s="150">
        <f t="shared" si="31"/>
        <v>0</v>
      </c>
      <c r="AG339" s="331"/>
      <c r="AJ339" s="185"/>
      <c r="AK339" s="616"/>
      <c r="AL339" s="186">
        <f t="shared" si="27"/>
        <v>0</v>
      </c>
      <c r="AM339" s="186">
        <f t="shared" si="28"/>
        <v>0</v>
      </c>
      <c r="AN339" s="186">
        <f t="shared" si="29"/>
        <v>0</v>
      </c>
      <c r="AO339" s="615"/>
    </row>
    <row r="340" spans="1:41" ht="20.100000000000001" customHeight="1">
      <c r="A340" s="183">
        <v>336</v>
      </c>
      <c r="B340" s="342"/>
      <c r="C340" s="342"/>
      <c r="D340" s="142"/>
      <c r="E340" s="142"/>
      <c r="F340" s="142"/>
      <c r="G340" s="142"/>
      <c r="H340" s="142"/>
      <c r="I340" s="142"/>
      <c r="J340" s="143"/>
      <c r="K340" s="142"/>
      <c r="L340" s="142"/>
      <c r="M340" s="144"/>
      <c r="N340" s="145"/>
      <c r="O340" s="142"/>
      <c r="P340" s="147"/>
      <c r="Q340" s="147"/>
      <c r="R340" s="147"/>
      <c r="S340" s="147"/>
      <c r="T340" s="147"/>
      <c r="U340" s="147"/>
      <c r="V340" s="147"/>
      <c r="W340" s="147"/>
      <c r="X340" s="147"/>
      <c r="Y340" s="147"/>
      <c r="Z340" s="147"/>
      <c r="AA340" s="147"/>
      <c r="AB340" s="147"/>
      <c r="AC340" s="148"/>
      <c r="AD340" s="142"/>
      <c r="AE340" s="203">
        <f t="shared" si="30"/>
        <v>0</v>
      </c>
      <c r="AF340" s="150">
        <f t="shared" si="31"/>
        <v>0</v>
      </c>
      <c r="AG340" s="331"/>
      <c r="AJ340" s="185"/>
      <c r="AK340" s="616"/>
      <c r="AL340" s="186">
        <f t="shared" si="27"/>
        <v>0</v>
      </c>
      <c r="AM340" s="186">
        <f t="shared" si="28"/>
        <v>0</v>
      </c>
      <c r="AN340" s="186">
        <f t="shared" si="29"/>
        <v>0</v>
      </c>
      <c r="AO340" s="615"/>
    </row>
    <row r="341" spans="1:41" ht="20.100000000000001" customHeight="1">
      <c r="A341" s="183">
        <v>337</v>
      </c>
      <c r="B341" s="342"/>
      <c r="C341" s="342"/>
      <c r="D341" s="142"/>
      <c r="E341" s="142"/>
      <c r="F341" s="142"/>
      <c r="G341" s="142"/>
      <c r="H341" s="142"/>
      <c r="I341" s="142"/>
      <c r="J341" s="143"/>
      <c r="K341" s="142"/>
      <c r="L341" s="142"/>
      <c r="M341" s="144"/>
      <c r="N341" s="145"/>
      <c r="O341" s="142"/>
      <c r="P341" s="147"/>
      <c r="Q341" s="147"/>
      <c r="R341" s="147"/>
      <c r="S341" s="147"/>
      <c r="T341" s="147"/>
      <c r="U341" s="147"/>
      <c r="V341" s="147"/>
      <c r="W341" s="147"/>
      <c r="X341" s="147"/>
      <c r="Y341" s="147"/>
      <c r="Z341" s="147"/>
      <c r="AA341" s="147"/>
      <c r="AB341" s="147"/>
      <c r="AC341" s="148"/>
      <c r="AD341" s="142"/>
      <c r="AE341" s="203">
        <f t="shared" si="30"/>
        <v>0</v>
      </c>
      <c r="AF341" s="150">
        <f t="shared" si="31"/>
        <v>0</v>
      </c>
      <c r="AG341" s="331"/>
      <c r="AJ341" s="185"/>
      <c r="AK341" s="616"/>
      <c r="AL341" s="186">
        <f t="shared" si="27"/>
        <v>0</v>
      </c>
      <c r="AM341" s="186">
        <f t="shared" si="28"/>
        <v>0</v>
      </c>
      <c r="AN341" s="186">
        <f t="shared" si="29"/>
        <v>0</v>
      </c>
      <c r="AO341" s="615"/>
    </row>
    <row r="342" spans="1:41" ht="20.100000000000001" customHeight="1">
      <c r="A342" s="183">
        <v>338</v>
      </c>
      <c r="B342" s="342"/>
      <c r="C342" s="342"/>
      <c r="D342" s="142"/>
      <c r="E342" s="142"/>
      <c r="F342" s="142"/>
      <c r="G342" s="142"/>
      <c r="H342" s="142"/>
      <c r="I342" s="142"/>
      <c r="J342" s="143"/>
      <c r="K342" s="142"/>
      <c r="L342" s="142"/>
      <c r="M342" s="144"/>
      <c r="N342" s="145"/>
      <c r="O342" s="142"/>
      <c r="P342" s="147"/>
      <c r="Q342" s="147"/>
      <c r="R342" s="147"/>
      <c r="S342" s="147"/>
      <c r="T342" s="147"/>
      <c r="U342" s="147"/>
      <c r="V342" s="147"/>
      <c r="W342" s="147"/>
      <c r="X342" s="147"/>
      <c r="Y342" s="147"/>
      <c r="Z342" s="147"/>
      <c r="AA342" s="147"/>
      <c r="AB342" s="147"/>
      <c r="AC342" s="148"/>
      <c r="AD342" s="142"/>
      <c r="AE342" s="203">
        <f t="shared" si="30"/>
        <v>0</v>
      </c>
      <c r="AF342" s="150">
        <f t="shared" si="31"/>
        <v>0</v>
      </c>
      <c r="AG342" s="331"/>
      <c r="AJ342" s="185"/>
      <c r="AK342" s="616"/>
      <c r="AL342" s="186">
        <f t="shared" si="27"/>
        <v>0</v>
      </c>
      <c r="AM342" s="186">
        <f t="shared" si="28"/>
        <v>0</v>
      </c>
      <c r="AN342" s="186">
        <f t="shared" si="29"/>
        <v>0</v>
      </c>
      <c r="AO342" s="615"/>
    </row>
    <row r="343" spans="1:41" ht="20.100000000000001" customHeight="1">
      <c r="A343" s="183">
        <v>339</v>
      </c>
      <c r="B343" s="342"/>
      <c r="C343" s="342"/>
      <c r="D343" s="142"/>
      <c r="E343" s="142"/>
      <c r="F343" s="142"/>
      <c r="G343" s="142"/>
      <c r="H343" s="142"/>
      <c r="I343" s="142"/>
      <c r="J343" s="143"/>
      <c r="K343" s="142"/>
      <c r="L343" s="142"/>
      <c r="M343" s="144"/>
      <c r="N343" s="145"/>
      <c r="O343" s="142"/>
      <c r="P343" s="147"/>
      <c r="Q343" s="147"/>
      <c r="R343" s="147"/>
      <c r="S343" s="147"/>
      <c r="T343" s="147"/>
      <c r="U343" s="147"/>
      <c r="V343" s="147"/>
      <c r="W343" s="147"/>
      <c r="X343" s="147"/>
      <c r="Y343" s="147"/>
      <c r="Z343" s="147"/>
      <c r="AA343" s="147"/>
      <c r="AB343" s="147"/>
      <c r="AC343" s="148"/>
      <c r="AD343" s="142"/>
      <c r="AE343" s="203">
        <f t="shared" si="30"/>
        <v>0</v>
      </c>
      <c r="AF343" s="150">
        <f t="shared" si="31"/>
        <v>0</v>
      </c>
      <c r="AG343" s="331"/>
      <c r="AJ343" s="185"/>
      <c r="AK343" s="616"/>
      <c r="AL343" s="186">
        <f t="shared" si="27"/>
        <v>0</v>
      </c>
      <c r="AM343" s="186">
        <f t="shared" si="28"/>
        <v>0</v>
      </c>
      <c r="AN343" s="186">
        <f t="shared" si="29"/>
        <v>0</v>
      </c>
      <c r="AO343" s="615"/>
    </row>
    <row r="344" spans="1:41" ht="20.100000000000001" customHeight="1">
      <c r="A344" s="183">
        <v>340</v>
      </c>
      <c r="B344" s="342"/>
      <c r="C344" s="342"/>
      <c r="D344" s="142"/>
      <c r="E344" s="142"/>
      <c r="F344" s="142"/>
      <c r="G344" s="142"/>
      <c r="H344" s="142"/>
      <c r="I344" s="142"/>
      <c r="J344" s="143"/>
      <c r="K344" s="142"/>
      <c r="L344" s="142"/>
      <c r="M344" s="144"/>
      <c r="N344" s="145"/>
      <c r="O344" s="142"/>
      <c r="P344" s="147"/>
      <c r="Q344" s="147"/>
      <c r="R344" s="147"/>
      <c r="S344" s="147"/>
      <c r="T344" s="147"/>
      <c r="U344" s="147"/>
      <c r="V344" s="147"/>
      <c r="W344" s="147"/>
      <c r="X344" s="147"/>
      <c r="Y344" s="147"/>
      <c r="Z344" s="147"/>
      <c r="AA344" s="147"/>
      <c r="AB344" s="147"/>
      <c r="AC344" s="148"/>
      <c r="AD344" s="142"/>
      <c r="AE344" s="203">
        <f t="shared" si="30"/>
        <v>0</v>
      </c>
      <c r="AF344" s="150">
        <f t="shared" si="31"/>
        <v>0</v>
      </c>
      <c r="AG344" s="331"/>
      <c r="AJ344" s="185"/>
      <c r="AK344" s="616"/>
      <c r="AL344" s="186">
        <f t="shared" si="27"/>
        <v>0</v>
      </c>
      <c r="AM344" s="186">
        <f t="shared" si="28"/>
        <v>0</v>
      </c>
      <c r="AN344" s="186">
        <f t="shared" si="29"/>
        <v>0</v>
      </c>
      <c r="AO344" s="615"/>
    </row>
    <row r="345" spans="1:41" ht="20.100000000000001" customHeight="1">
      <c r="A345" s="183">
        <v>341</v>
      </c>
      <c r="B345" s="342"/>
      <c r="C345" s="342"/>
      <c r="D345" s="142"/>
      <c r="E345" s="142"/>
      <c r="F345" s="142"/>
      <c r="G345" s="142"/>
      <c r="H345" s="142"/>
      <c r="I345" s="142"/>
      <c r="J345" s="143"/>
      <c r="K345" s="142"/>
      <c r="L345" s="142"/>
      <c r="M345" s="144"/>
      <c r="N345" s="145"/>
      <c r="O345" s="142"/>
      <c r="P345" s="147"/>
      <c r="Q345" s="147"/>
      <c r="R345" s="147"/>
      <c r="S345" s="147"/>
      <c r="T345" s="147"/>
      <c r="U345" s="147"/>
      <c r="V345" s="147"/>
      <c r="W345" s="147"/>
      <c r="X345" s="147"/>
      <c r="Y345" s="147"/>
      <c r="Z345" s="147"/>
      <c r="AA345" s="147"/>
      <c r="AB345" s="147"/>
      <c r="AC345" s="148"/>
      <c r="AD345" s="142"/>
      <c r="AE345" s="203">
        <f t="shared" si="30"/>
        <v>0</v>
      </c>
      <c r="AF345" s="150">
        <f t="shared" si="31"/>
        <v>0</v>
      </c>
      <c r="AG345" s="331"/>
      <c r="AJ345" s="185"/>
      <c r="AK345" s="616"/>
      <c r="AL345" s="186">
        <f t="shared" si="27"/>
        <v>0</v>
      </c>
      <c r="AM345" s="186">
        <f t="shared" si="28"/>
        <v>0</v>
      </c>
      <c r="AN345" s="186">
        <f t="shared" si="29"/>
        <v>0</v>
      </c>
      <c r="AO345" s="615"/>
    </row>
    <row r="346" spans="1:41" ht="20.100000000000001" customHeight="1">
      <c r="A346" s="183">
        <v>342</v>
      </c>
      <c r="B346" s="342"/>
      <c r="C346" s="342"/>
      <c r="D346" s="142"/>
      <c r="E346" s="142"/>
      <c r="F346" s="142"/>
      <c r="G346" s="142"/>
      <c r="H346" s="142"/>
      <c r="I346" s="142"/>
      <c r="J346" s="143"/>
      <c r="K346" s="142"/>
      <c r="L346" s="142"/>
      <c r="M346" s="144"/>
      <c r="N346" s="145"/>
      <c r="O346" s="142"/>
      <c r="P346" s="147"/>
      <c r="Q346" s="147"/>
      <c r="R346" s="147"/>
      <c r="S346" s="147"/>
      <c r="T346" s="147"/>
      <c r="U346" s="147"/>
      <c r="V346" s="147"/>
      <c r="W346" s="147"/>
      <c r="X346" s="147"/>
      <c r="Y346" s="147"/>
      <c r="Z346" s="147"/>
      <c r="AA346" s="147"/>
      <c r="AB346" s="147"/>
      <c r="AC346" s="148"/>
      <c r="AD346" s="142"/>
      <c r="AE346" s="203">
        <f t="shared" si="30"/>
        <v>0</v>
      </c>
      <c r="AF346" s="150">
        <f t="shared" si="31"/>
        <v>0</v>
      </c>
      <c r="AG346" s="331"/>
      <c r="AJ346" s="185"/>
      <c r="AK346" s="616"/>
      <c r="AL346" s="186">
        <f t="shared" si="27"/>
        <v>0</v>
      </c>
      <c r="AM346" s="186">
        <f t="shared" si="28"/>
        <v>0</v>
      </c>
      <c r="AN346" s="186">
        <f t="shared" si="29"/>
        <v>0</v>
      </c>
      <c r="AO346" s="615"/>
    </row>
    <row r="347" spans="1:41" ht="20.100000000000001" customHeight="1">
      <c r="A347" s="183">
        <v>343</v>
      </c>
      <c r="B347" s="342"/>
      <c r="C347" s="342"/>
      <c r="D347" s="142"/>
      <c r="E347" s="142"/>
      <c r="F347" s="142"/>
      <c r="G347" s="142"/>
      <c r="H347" s="142"/>
      <c r="I347" s="142"/>
      <c r="J347" s="143"/>
      <c r="K347" s="142"/>
      <c r="L347" s="142"/>
      <c r="M347" s="144"/>
      <c r="N347" s="145"/>
      <c r="O347" s="142"/>
      <c r="P347" s="147"/>
      <c r="Q347" s="147"/>
      <c r="R347" s="147"/>
      <c r="S347" s="147"/>
      <c r="T347" s="147"/>
      <c r="U347" s="147"/>
      <c r="V347" s="147"/>
      <c r="W347" s="147"/>
      <c r="X347" s="147"/>
      <c r="Y347" s="147"/>
      <c r="Z347" s="147"/>
      <c r="AA347" s="147"/>
      <c r="AB347" s="147"/>
      <c r="AC347" s="148"/>
      <c r="AD347" s="142"/>
      <c r="AE347" s="203">
        <f t="shared" si="30"/>
        <v>0</v>
      </c>
      <c r="AF347" s="150">
        <f t="shared" si="31"/>
        <v>0</v>
      </c>
      <c r="AG347" s="331"/>
      <c r="AJ347" s="185"/>
      <c r="AK347" s="616"/>
      <c r="AL347" s="186">
        <f t="shared" si="27"/>
        <v>0</v>
      </c>
      <c r="AM347" s="186">
        <f t="shared" si="28"/>
        <v>0</v>
      </c>
      <c r="AN347" s="186">
        <f t="shared" si="29"/>
        <v>0</v>
      </c>
      <c r="AO347" s="615"/>
    </row>
    <row r="348" spans="1:41" ht="20.100000000000001" customHeight="1">
      <c r="A348" s="183">
        <v>344</v>
      </c>
      <c r="B348" s="342"/>
      <c r="C348" s="342"/>
      <c r="D348" s="142"/>
      <c r="E348" s="142"/>
      <c r="F348" s="142"/>
      <c r="G348" s="142"/>
      <c r="H348" s="142"/>
      <c r="I348" s="142"/>
      <c r="J348" s="143"/>
      <c r="K348" s="142"/>
      <c r="L348" s="142"/>
      <c r="M348" s="144"/>
      <c r="N348" s="145"/>
      <c r="O348" s="142"/>
      <c r="P348" s="147"/>
      <c r="Q348" s="147"/>
      <c r="R348" s="147"/>
      <c r="S348" s="147"/>
      <c r="T348" s="147"/>
      <c r="U348" s="147"/>
      <c r="V348" s="147"/>
      <c r="W348" s="147"/>
      <c r="X348" s="147"/>
      <c r="Y348" s="147"/>
      <c r="Z348" s="147"/>
      <c r="AA348" s="147"/>
      <c r="AB348" s="147"/>
      <c r="AC348" s="148"/>
      <c r="AD348" s="142"/>
      <c r="AE348" s="203">
        <f t="shared" si="30"/>
        <v>0</v>
      </c>
      <c r="AF348" s="150">
        <f t="shared" si="31"/>
        <v>0</v>
      </c>
      <c r="AG348" s="331"/>
      <c r="AJ348" s="185"/>
      <c r="AK348" s="616"/>
      <c r="AL348" s="186">
        <f t="shared" si="27"/>
        <v>0</v>
      </c>
      <c r="AM348" s="186">
        <f t="shared" si="28"/>
        <v>0</v>
      </c>
      <c r="AN348" s="186">
        <f t="shared" si="29"/>
        <v>0</v>
      </c>
      <c r="AO348" s="615"/>
    </row>
    <row r="349" spans="1:41" ht="20.100000000000001" customHeight="1">
      <c r="A349" s="183">
        <v>345</v>
      </c>
      <c r="B349" s="342"/>
      <c r="C349" s="342"/>
      <c r="D349" s="142"/>
      <c r="E349" s="142"/>
      <c r="F349" s="142"/>
      <c r="G349" s="142"/>
      <c r="H349" s="142"/>
      <c r="I349" s="142"/>
      <c r="J349" s="143"/>
      <c r="K349" s="142"/>
      <c r="L349" s="142"/>
      <c r="M349" s="144"/>
      <c r="N349" s="145"/>
      <c r="O349" s="142"/>
      <c r="P349" s="147"/>
      <c r="Q349" s="147"/>
      <c r="R349" s="147"/>
      <c r="S349" s="147"/>
      <c r="T349" s="147"/>
      <c r="U349" s="147"/>
      <c r="V349" s="147"/>
      <c r="W349" s="147"/>
      <c r="X349" s="147"/>
      <c r="Y349" s="147"/>
      <c r="Z349" s="147"/>
      <c r="AA349" s="147"/>
      <c r="AB349" s="147"/>
      <c r="AC349" s="148"/>
      <c r="AD349" s="142"/>
      <c r="AE349" s="203">
        <f t="shared" si="30"/>
        <v>0</v>
      </c>
      <c r="AF349" s="150">
        <f t="shared" si="31"/>
        <v>0</v>
      </c>
      <c r="AG349" s="331"/>
      <c r="AJ349" s="185"/>
      <c r="AK349" s="616"/>
      <c r="AL349" s="186">
        <f t="shared" si="27"/>
        <v>0</v>
      </c>
      <c r="AM349" s="186">
        <f t="shared" si="28"/>
        <v>0</v>
      </c>
      <c r="AN349" s="186">
        <f t="shared" si="29"/>
        <v>0</v>
      </c>
      <c r="AO349" s="615"/>
    </row>
    <row r="350" spans="1:41" ht="20.100000000000001" customHeight="1">
      <c r="A350" s="183">
        <v>346</v>
      </c>
      <c r="B350" s="342"/>
      <c r="C350" s="342"/>
      <c r="D350" s="142"/>
      <c r="E350" s="142"/>
      <c r="F350" s="142"/>
      <c r="G350" s="142"/>
      <c r="H350" s="142"/>
      <c r="I350" s="142"/>
      <c r="J350" s="143"/>
      <c r="K350" s="142"/>
      <c r="L350" s="142"/>
      <c r="M350" s="144"/>
      <c r="N350" s="145"/>
      <c r="O350" s="142"/>
      <c r="P350" s="147"/>
      <c r="Q350" s="147"/>
      <c r="R350" s="147"/>
      <c r="S350" s="147"/>
      <c r="T350" s="147"/>
      <c r="U350" s="147"/>
      <c r="V350" s="147"/>
      <c r="W350" s="147"/>
      <c r="X350" s="147"/>
      <c r="Y350" s="147"/>
      <c r="Z350" s="147"/>
      <c r="AA350" s="147"/>
      <c r="AB350" s="147"/>
      <c r="AC350" s="148"/>
      <c r="AD350" s="142"/>
      <c r="AE350" s="203">
        <f t="shared" si="30"/>
        <v>0</v>
      </c>
      <c r="AF350" s="150">
        <f t="shared" si="31"/>
        <v>0</v>
      </c>
      <c r="AG350" s="331"/>
      <c r="AJ350" s="185"/>
      <c r="AK350" s="616"/>
      <c r="AL350" s="186">
        <f t="shared" si="27"/>
        <v>0</v>
      </c>
      <c r="AM350" s="186">
        <f t="shared" si="28"/>
        <v>0</v>
      </c>
      <c r="AN350" s="186">
        <f t="shared" si="29"/>
        <v>0</v>
      </c>
      <c r="AO350" s="615"/>
    </row>
    <row r="351" spans="1:41" ht="20.100000000000001" customHeight="1">
      <c r="A351" s="183">
        <v>347</v>
      </c>
      <c r="B351" s="342"/>
      <c r="C351" s="342"/>
      <c r="D351" s="142"/>
      <c r="E351" s="142"/>
      <c r="F351" s="142"/>
      <c r="G351" s="142"/>
      <c r="H351" s="142"/>
      <c r="I351" s="142"/>
      <c r="J351" s="143"/>
      <c r="K351" s="142"/>
      <c r="L351" s="142"/>
      <c r="M351" s="144"/>
      <c r="N351" s="145"/>
      <c r="O351" s="142"/>
      <c r="P351" s="147"/>
      <c r="Q351" s="147"/>
      <c r="R351" s="147"/>
      <c r="S351" s="147"/>
      <c r="T351" s="147"/>
      <c r="U351" s="147"/>
      <c r="V351" s="147"/>
      <c r="W351" s="147"/>
      <c r="X351" s="147"/>
      <c r="Y351" s="147"/>
      <c r="Z351" s="147"/>
      <c r="AA351" s="147"/>
      <c r="AB351" s="147"/>
      <c r="AC351" s="148"/>
      <c r="AD351" s="142"/>
      <c r="AE351" s="203">
        <f t="shared" si="30"/>
        <v>0</v>
      </c>
      <c r="AF351" s="150">
        <f t="shared" si="31"/>
        <v>0</v>
      </c>
      <c r="AG351" s="331"/>
      <c r="AJ351" s="185"/>
      <c r="AK351" s="616"/>
      <c r="AL351" s="186">
        <f t="shared" si="27"/>
        <v>0</v>
      </c>
      <c r="AM351" s="186">
        <f t="shared" si="28"/>
        <v>0</v>
      </c>
      <c r="AN351" s="186">
        <f t="shared" si="29"/>
        <v>0</v>
      </c>
      <c r="AO351" s="615"/>
    </row>
    <row r="352" spans="1:41" ht="20.100000000000001" customHeight="1">
      <c r="A352" s="183">
        <v>348</v>
      </c>
      <c r="B352" s="342"/>
      <c r="C352" s="342"/>
      <c r="D352" s="142"/>
      <c r="E352" s="142"/>
      <c r="F352" s="142"/>
      <c r="G352" s="142"/>
      <c r="H352" s="142"/>
      <c r="I352" s="142"/>
      <c r="J352" s="143"/>
      <c r="K352" s="142"/>
      <c r="L352" s="142"/>
      <c r="M352" s="144"/>
      <c r="N352" s="145"/>
      <c r="O352" s="142"/>
      <c r="P352" s="147"/>
      <c r="Q352" s="147"/>
      <c r="R352" s="147"/>
      <c r="S352" s="147"/>
      <c r="T352" s="147"/>
      <c r="U352" s="147"/>
      <c r="V352" s="147"/>
      <c r="W352" s="147"/>
      <c r="X352" s="147"/>
      <c r="Y352" s="147"/>
      <c r="Z352" s="147"/>
      <c r="AA352" s="147"/>
      <c r="AB352" s="147"/>
      <c r="AC352" s="148"/>
      <c r="AD352" s="142"/>
      <c r="AE352" s="203">
        <f t="shared" si="30"/>
        <v>0</v>
      </c>
      <c r="AF352" s="150">
        <f t="shared" si="31"/>
        <v>0</v>
      </c>
      <c r="AG352" s="331"/>
      <c r="AJ352" s="185"/>
      <c r="AK352" s="616"/>
      <c r="AL352" s="186">
        <f t="shared" si="27"/>
        <v>0</v>
      </c>
      <c r="AM352" s="186">
        <f t="shared" si="28"/>
        <v>0</v>
      </c>
      <c r="AN352" s="186">
        <f t="shared" si="29"/>
        <v>0</v>
      </c>
      <c r="AO352" s="615"/>
    </row>
    <row r="353" spans="1:41" ht="20.100000000000001" customHeight="1">
      <c r="A353" s="183">
        <v>349</v>
      </c>
      <c r="B353" s="342"/>
      <c r="C353" s="342"/>
      <c r="D353" s="142"/>
      <c r="E353" s="142"/>
      <c r="F353" s="142"/>
      <c r="G353" s="142"/>
      <c r="H353" s="142"/>
      <c r="I353" s="142"/>
      <c r="J353" s="143"/>
      <c r="K353" s="142"/>
      <c r="L353" s="142"/>
      <c r="M353" s="144"/>
      <c r="N353" s="145"/>
      <c r="O353" s="142"/>
      <c r="P353" s="147"/>
      <c r="Q353" s="147"/>
      <c r="R353" s="147"/>
      <c r="S353" s="147"/>
      <c r="T353" s="147"/>
      <c r="U353" s="147"/>
      <c r="V353" s="147"/>
      <c r="W353" s="147"/>
      <c r="X353" s="147"/>
      <c r="Y353" s="147"/>
      <c r="Z353" s="147"/>
      <c r="AA353" s="147"/>
      <c r="AB353" s="147"/>
      <c r="AC353" s="148"/>
      <c r="AD353" s="142"/>
      <c r="AE353" s="203">
        <f t="shared" si="30"/>
        <v>0</v>
      </c>
      <c r="AF353" s="150">
        <f t="shared" si="31"/>
        <v>0</v>
      </c>
      <c r="AG353" s="331"/>
      <c r="AJ353" s="185"/>
      <c r="AK353" s="616"/>
      <c r="AL353" s="186">
        <f t="shared" si="27"/>
        <v>0</v>
      </c>
      <c r="AM353" s="186">
        <f t="shared" si="28"/>
        <v>0</v>
      </c>
      <c r="AN353" s="186">
        <f t="shared" si="29"/>
        <v>0</v>
      </c>
      <c r="AO353" s="615"/>
    </row>
    <row r="354" spans="1:41" ht="20.100000000000001" customHeight="1">
      <c r="A354" s="183">
        <v>350</v>
      </c>
      <c r="B354" s="342"/>
      <c r="C354" s="342"/>
      <c r="D354" s="142"/>
      <c r="E354" s="142"/>
      <c r="F354" s="142"/>
      <c r="G354" s="142"/>
      <c r="H354" s="142"/>
      <c r="I354" s="142"/>
      <c r="J354" s="143"/>
      <c r="K354" s="142"/>
      <c r="L354" s="142"/>
      <c r="M354" s="144"/>
      <c r="N354" s="145"/>
      <c r="O354" s="142"/>
      <c r="P354" s="147"/>
      <c r="Q354" s="147"/>
      <c r="R354" s="147"/>
      <c r="S354" s="147"/>
      <c r="T354" s="147"/>
      <c r="U354" s="147"/>
      <c r="V354" s="147"/>
      <c r="W354" s="147"/>
      <c r="X354" s="147"/>
      <c r="Y354" s="147"/>
      <c r="Z354" s="147"/>
      <c r="AA354" s="147"/>
      <c r="AB354" s="147"/>
      <c r="AC354" s="148"/>
      <c r="AD354" s="142"/>
      <c r="AE354" s="203">
        <f t="shared" si="30"/>
        <v>0</v>
      </c>
      <c r="AF354" s="150">
        <f t="shared" si="31"/>
        <v>0</v>
      </c>
      <c r="AG354" s="331"/>
      <c r="AJ354" s="185"/>
      <c r="AK354" s="616"/>
      <c r="AL354" s="186">
        <f t="shared" si="27"/>
        <v>0</v>
      </c>
      <c r="AM354" s="186">
        <f t="shared" si="28"/>
        <v>0</v>
      </c>
      <c r="AN354" s="186">
        <f t="shared" si="29"/>
        <v>0</v>
      </c>
      <c r="AO354" s="615"/>
    </row>
    <row r="355" spans="1:41" ht="20.100000000000001" customHeight="1">
      <c r="A355" s="183">
        <v>351</v>
      </c>
      <c r="B355" s="342"/>
      <c r="C355" s="342"/>
      <c r="D355" s="142"/>
      <c r="E355" s="142"/>
      <c r="F355" s="142"/>
      <c r="G355" s="142"/>
      <c r="H355" s="142"/>
      <c r="I355" s="142"/>
      <c r="J355" s="143"/>
      <c r="K355" s="142"/>
      <c r="L355" s="142"/>
      <c r="M355" s="144"/>
      <c r="N355" s="145"/>
      <c r="O355" s="142"/>
      <c r="P355" s="147"/>
      <c r="Q355" s="147"/>
      <c r="R355" s="147"/>
      <c r="S355" s="147"/>
      <c r="T355" s="147"/>
      <c r="U355" s="147"/>
      <c r="V355" s="147"/>
      <c r="W355" s="147"/>
      <c r="X355" s="147"/>
      <c r="Y355" s="147"/>
      <c r="Z355" s="147"/>
      <c r="AA355" s="147"/>
      <c r="AB355" s="147"/>
      <c r="AC355" s="148"/>
      <c r="AD355" s="142"/>
      <c r="AE355" s="203">
        <f t="shared" si="30"/>
        <v>0</v>
      </c>
      <c r="AF355" s="150">
        <f t="shared" si="31"/>
        <v>0</v>
      </c>
      <c r="AG355" s="331"/>
      <c r="AJ355" s="185"/>
      <c r="AK355" s="616"/>
      <c r="AL355" s="186">
        <f t="shared" si="27"/>
        <v>0</v>
      </c>
      <c r="AM355" s="186">
        <f t="shared" si="28"/>
        <v>0</v>
      </c>
      <c r="AN355" s="186">
        <f t="shared" si="29"/>
        <v>0</v>
      </c>
      <c r="AO355" s="615"/>
    </row>
    <row r="356" spans="1:41" ht="20.100000000000001" customHeight="1">
      <c r="A356" s="183">
        <v>352</v>
      </c>
      <c r="B356" s="342"/>
      <c r="C356" s="342"/>
      <c r="D356" s="142"/>
      <c r="E356" s="142"/>
      <c r="F356" s="142"/>
      <c r="G356" s="142"/>
      <c r="H356" s="142"/>
      <c r="I356" s="142"/>
      <c r="J356" s="143"/>
      <c r="K356" s="142"/>
      <c r="L356" s="142"/>
      <c r="M356" s="144"/>
      <c r="N356" s="145"/>
      <c r="O356" s="142"/>
      <c r="P356" s="147"/>
      <c r="Q356" s="147"/>
      <c r="R356" s="147"/>
      <c r="S356" s="147"/>
      <c r="T356" s="147"/>
      <c r="U356" s="147"/>
      <c r="V356" s="147"/>
      <c r="W356" s="147"/>
      <c r="X356" s="147"/>
      <c r="Y356" s="147"/>
      <c r="Z356" s="147"/>
      <c r="AA356" s="147"/>
      <c r="AB356" s="147"/>
      <c r="AC356" s="148"/>
      <c r="AD356" s="142"/>
      <c r="AE356" s="203">
        <f t="shared" si="30"/>
        <v>0</v>
      </c>
      <c r="AF356" s="150">
        <f t="shared" si="31"/>
        <v>0</v>
      </c>
      <c r="AG356" s="331"/>
      <c r="AJ356" s="185"/>
      <c r="AK356" s="616"/>
      <c r="AL356" s="186">
        <f t="shared" si="27"/>
        <v>0</v>
      </c>
      <c r="AM356" s="186">
        <f t="shared" si="28"/>
        <v>0</v>
      </c>
      <c r="AN356" s="186">
        <f t="shared" si="29"/>
        <v>0</v>
      </c>
      <c r="AO356" s="615"/>
    </row>
    <row r="357" spans="1:41" ht="20.100000000000001" customHeight="1">
      <c r="A357" s="183">
        <v>353</v>
      </c>
      <c r="B357" s="342"/>
      <c r="C357" s="342"/>
      <c r="D357" s="142"/>
      <c r="E357" s="142"/>
      <c r="F357" s="142"/>
      <c r="G357" s="142"/>
      <c r="H357" s="142"/>
      <c r="I357" s="142"/>
      <c r="J357" s="143"/>
      <c r="K357" s="142"/>
      <c r="L357" s="142"/>
      <c r="M357" s="144"/>
      <c r="N357" s="145"/>
      <c r="O357" s="142"/>
      <c r="P357" s="147"/>
      <c r="Q357" s="147"/>
      <c r="R357" s="147"/>
      <c r="S357" s="147"/>
      <c r="T357" s="147"/>
      <c r="U357" s="147"/>
      <c r="V357" s="147"/>
      <c r="W357" s="147"/>
      <c r="X357" s="147"/>
      <c r="Y357" s="147"/>
      <c r="Z357" s="147"/>
      <c r="AA357" s="147"/>
      <c r="AB357" s="147"/>
      <c r="AC357" s="148"/>
      <c r="AD357" s="142"/>
      <c r="AE357" s="203">
        <f t="shared" si="30"/>
        <v>0</v>
      </c>
      <c r="AF357" s="150">
        <f t="shared" si="31"/>
        <v>0</v>
      </c>
      <c r="AG357" s="331"/>
      <c r="AJ357" s="185"/>
      <c r="AK357" s="616"/>
      <c r="AL357" s="186">
        <f t="shared" si="27"/>
        <v>0</v>
      </c>
      <c r="AM357" s="186">
        <f t="shared" si="28"/>
        <v>0</v>
      </c>
      <c r="AN357" s="186">
        <f t="shared" si="29"/>
        <v>0</v>
      </c>
      <c r="AO357" s="615"/>
    </row>
    <row r="358" spans="1:41" ht="20.100000000000001" customHeight="1">
      <c r="A358" s="183">
        <v>354</v>
      </c>
      <c r="B358" s="342"/>
      <c r="C358" s="342"/>
      <c r="D358" s="142"/>
      <c r="E358" s="142"/>
      <c r="F358" s="142"/>
      <c r="G358" s="142"/>
      <c r="H358" s="142"/>
      <c r="I358" s="142"/>
      <c r="J358" s="143"/>
      <c r="K358" s="142"/>
      <c r="L358" s="142"/>
      <c r="M358" s="144"/>
      <c r="N358" s="145"/>
      <c r="O358" s="142"/>
      <c r="P358" s="147"/>
      <c r="Q358" s="147"/>
      <c r="R358" s="147"/>
      <c r="S358" s="147"/>
      <c r="T358" s="147"/>
      <c r="U358" s="147"/>
      <c r="V358" s="147"/>
      <c r="W358" s="147"/>
      <c r="X358" s="147"/>
      <c r="Y358" s="147"/>
      <c r="Z358" s="147"/>
      <c r="AA358" s="147"/>
      <c r="AB358" s="147"/>
      <c r="AC358" s="148"/>
      <c r="AD358" s="142"/>
      <c r="AE358" s="203">
        <f t="shared" si="30"/>
        <v>0</v>
      </c>
      <c r="AF358" s="150">
        <f t="shared" si="31"/>
        <v>0</v>
      </c>
      <c r="AG358" s="331"/>
      <c r="AJ358" s="185"/>
      <c r="AK358" s="616"/>
      <c r="AL358" s="186">
        <f t="shared" si="27"/>
        <v>0</v>
      </c>
      <c r="AM358" s="186">
        <f t="shared" si="28"/>
        <v>0</v>
      </c>
      <c r="AN358" s="186">
        <f t="shared" si="29"/>
        <v>0</v>
      </c>
      <c r="AO358" s="615"/>
    </row>
    <row r="359" spans="1:41" ht="20.100000000000001" customHeight="1">
      <c r="A359" s="183">
        <v>355</v>
      </c>
      <c r="B359" s="342"/>
      <c r="C359" s="342"/>
      <c r="D359" s="142"/>
      <c r="E359" s="142"/>
      <c r="F359" s="142"/>
      <c r="G359" s="142"/>
      <c r="H359" s="142"/>
      <c r="I359" s="142"/>
      <c r="J359" s="143"/>
      <c r="K359" s="142"/>
      <c r="L359" s="142"/>
      <c r="M359" s="144"/>
      <c r="N359" s="145"/>
      <c r="O359" s="142"/>
      <c r="P359" s="147"/>
      <c r="Q359" s="147"/>
      <c r="R359" s="147"/>
      <c r="S359" s="147"/>
      <c r="T359" s="147"/>
      <c r="U359" s="147"/>
      <c r="V359" s="147"/>
      <c r="W359" s="147"/>
      <c r="X359" s="147"/>
      <c r="Y359" s="147"/>
      <c r="Z359" s="147"/>
      <c r="AA359" s="147"/>
      <c r="AB359" s="147"/>
      <c r="AC359" s="148"/>
      <c r="AD359" s="142"/>
      <c r="AE359" s="203">
        <f t="shared" si="30"/>
        <v>0</v>
      </c>
      <c r="AF359" s="150">
        <f t="shared" si="31"/>
        <v>0</v>
      </c>
      <c r="AG359" s="331"/>
      <c r="AJ359" s="185"/>
      <c r="AK359" s="616"/>
      <c r="AL359" s="186">
        <f t="shared" si="27"/>
        <v>0</v>
      </c>
      <c r="AM359" s="186">
        <f t="shared" si="28"/>
        <v>0</v>
      </c>
      <c r="AN359" s="186">
        <f t="shared" si="29"/>
        <v>0</v>
      </c>
      <c r="AO359" s="615"/>
    </row>
    <row r="360" spans="1:41" ht="20.100000000000001" customHeight="1">
      <c r="A360" s="183">
        <v>356</v>
      </c>
      <c r="B360" s="342"/>
      <c r="C360" s="342"/>
      <c r="D360" s="142"/>
      <c r="E360" s="142"/>
      <c r="F360" s="142"/>
      <c r="G360" s="142"/>
      <c r="H360" s="142"/>
      <c r="I360" s="142"/>
      <c r="J360" s="143"/>
      <c r="K360" s="142"/>
      <c r="L360" s="142"/>
      <c r="M360" s="144"/>
      <c r="N360" s="145"/>
      <c r="O360" s="142"/>
      <c r="P360" s="147"/>
      <c r="Q360" s="147"/>
      <c r="R360" s="147"/>
      <c r="S360" s="147"/>
      <c r="T360" s="147"/>
      <c r="U360" s="147"/>
      <c r="V360" s="147"/>
      <c r="W360" s="147"/>
      <c r="X360" s="147"/>
      <c r="Y360" s="147"/>
      <c r="Z360" s="147"/>
      <c r="AA360" s="147"/>
      <c r="AB360" s="147"/>
      <c r="AC360" s="148"/>
      <c r="AD360" s="142"/>
      <c r="AE360" s="203">
        <f t="shared" si="30"/>
        <v>0</v>
      </c>
      <c r="AF360" s="150">
        <f t="shared" si="31"/>
        <v>0</v>
      </c>
      <c r="AG360" s="331"/>
      <c r="AJ360" s="185"/>
      <c r="AK360" s="616"/>
      <c r="AL360" s="186">
        <f t="shared" si="27"/>
        <v>0</v>
      </c>
      <c r="AM360" s="186">
        <f t="shared" si="28"/>
        <v>0</v>
      </c>
      <c r="AN360" s="186">
        <f t="shared" si="29"/>
        <v>0</v>
      </c>
      <c r="AO360" s="615"/>
    </row>
    <row r="361" spans="1:41" ht="20.100000000000001" customHeight="1">
      <c r="A361" s="183">
        <v>357</v>
      </c>
      <c r="B361" s="342"/>
      <c r="C361" s="342"/>
      <c r="D361" s="142"/>
      <c r="E361" s="142"/>
      <c r="F361" s="142"/>
      <c r="G361" s="142"/>
      <c r="H361" s="142"/>
      <c r="I361" s="142"/>
      <c r="J361" s="143"/>
      <c r="K361" s="142"/>
      <c r="L361" s="142"/>
      <c r="M361" s="144"/>
      <c r="N361" s="145"/>
      <c r="O361" s="142"/>
      <c r="P361" s="147"/>
      <c r="Q361" s="147"/>
      <c r="R361" s="147"/>
      <c r="S361" s="147"/>
      <c r="T361" s="147"/>
      <c r="U361" s="147"/>
      <c r="V361" s="147"/>
      <c r="W361" s="147"/>
      <c r="X361" s="147"/>
      <c r="Y361" s="147"/>
      <c r="Z361" s="147"/>
      <c r="AA361" s="147"/>
      <c r="AB361" s="147"/>
      <c r="AC361" s="148"/>
      <c r="AD361" s="142"/>
      <c r="AE361" s="203">
        <f t="shared" si="30"/>
        <v>0</v>
      </c>
      <c r="AF361" s="150">
        <f t="shared" si="31"/>
        <v>0</v>
      </c>
      <c r="AG361" s="331"/>
      <c r="AJ361" s="185"/>
      <c r="AK361" s="616"/>
      <c r="AL361" s="186">
        <f t="shared" si="27"/>
        <v>0</v>
      </c>
      <c r="AM361" s="186">
        <f t="shared" si="28"/>
        <v>0</v>
      </c>
      <c r="AN361" s="186">
        <f t="shared" si="29"/>
        <v>0</v>
      </c>
      <c r="AO361" s="615"/>
    </row>
    <row r="362" spans="1:41" ht="20.100000000000001" customHeight="1">
      <c r="A362" s="183">
        <v>358</v>
      </c>
      <c r="B362" s="342"/>
      <c r="C362" s="342"/>
      <c r="D362" s="142"/>
      <c r="E362" s="142"/>
      <c r="F362" s="142"/>
      <c r="G362" s="142"/>
      <c r="H362" s="142"/>
      <c r="I362" s="142"/>
      <c r="J362" s="143"/>
      <c r="K362" s="142"/>
      <c r="L362" s="142"/>
      <c r="M362" s="144"/>
      <c r="N362" s="145"/>
      <c r="O362" s="142"/>
      <c r="P362" s="147"/>
      <c r="Q362" s="147"/>
      <c r="R362" s="147"/>
      <c r="S362" s="147"/>
      <c r="T362" s="147"/>
      <c r="U362" s="147"/>
      <c r="V362" s="147"/>
      <c r="W362" s="147"/>
      <c r="X362" s="147"/>
      <c r="Y362" s="147"/>
      <c r="Z362" s="147"/>
      <c r="AA362" s="147"/>
      <c r="AB362" s="147"/>
      <c r="AC362" s="148"/>
      <c r="AD362" s="142"/>
      <c r="AE362" s="203">
        <f t="shared" si="30"/>
        <v>0</v>
      </c>
      <c r="AF362" s="150">
        <f t="shared" si="31"/>
        <v>0</v>
      </c>
      <c r="AG362" s="331"/>
      <c r="AJ362" s="185"/>
      <c r="AK362" s="616"/>
      <c r="AL362" s="186">
        <f t="shared" si="27"/>
        <v>0</v>
      </c>
      <c r="AM362" s="186">
        <f t="shared" si="28"/>
        <v>0</v>
      </c>
      <c r="AN362" s="186">
        <f t="shared" si="29"/>
        <v>0</v>
      </c>
      <c r="AO362" s="615"/>
    </row>
    <row r="363" spans="1:41" ht="20.100000000000001" customHeight="1">
      <c r="A363" s="183">
        <v>359</v>
      </c>
      <c r="B363" s="342"/>
      <c r="C363" s="342"/>
      <c r="D363" s="142"/>
      <c r="E363" s="142"/>
      <c r="F363" s="142"/>
      <c r="G363" s="142"/>
      <c r="H363" s="142"/>
      <c r="I363" s="142"/>
      <c r="J363" s="143"/>
      <c r="K363" s="142"/>
      <c r="L363" s="142"/>
      <c r="M363" s="144"/>
      <c r="N363" s="145"/>
      <c r="O363" s="142"/>
      <c r="P363" s="147"/>
      <c r="Q363" s="147"/>
      <c r="R363" s="147"/>
      <c r="S363" s="147"/>
      <c r="T363" s="147"/>
      <c r="U363" s="147"/>
      <c r="V363" s="147"/>
      <c r="W363" s="147"/>
      <c r="X363" s="147"/>
      <c r="Y363" s="147"/>
      <c r="Z363" s="147"/>
      <c r="AA363" s="147"/>
      <c r="AB363" s="147"/>
      <c r="AC363" s="148"/>
      <c r="AD363" s="142"/>
      <c r="AE363" s="203">
        <f t="shared" si="30"/>
        <v>0</v>
      </c>
      <c r="AF363" s="150">
        <f t="shared" si="31"/>
        <v>0</v>
      </c>
      <c r="AG363" s="331"/>
      <c r="AJ363" s="185"/>
      <c r="AK363" s="616"/>
      <c r="AL363" s="186">
        <f t="shared" si="27"/>
        <v>0</v>
      </c>
      <c r="AM363" s="186">
        <f t="shared" si="28"/>
        <v>0</v>
      </c>
      <c r="AN363" s="186">
        <f t="shared" si="29"/>
        <v>0</v>
      </c>
      <c r="AO363" s="615"/>
    </row>
    <row r="364" spans="1:41" ht="20.100000000000001" customHeight="1">
      <c r="A364" s="183">
        <v>360</v>
      </c>
      <c r="B364" s="342"/>
      <c r="C364" s="342"/>
      <c r="D364" s="142"/>
      <c r="E364" s="142"/>
      <c r="F364" s="142"/>
      <c r="G364" s="142"/>
      <c r="H364" s="142"/>
      <c r="I364" s="142"/>
      <c r="J364" s="143"/>
      <c r="K364" s="142"/>
      <c r="L364" s="142"/>
      <c r="M364" s="144"/>
      <c r="N364" s="145"/>
      <c r="O364" s="142"/>
      <c r="P364" s="147"/>
      <c r="Q364" s="147"/>
      <c r="R364" s="147"/>
      <c r="S364" s="147"/>
      <c r="T364" s="147"/>
      <c r="U364" s="147"/>
      <c r="V364" s="147"/>
      <c r="W364" s="147"/>
      <c r="X364" s="147"/>
      <c r="Y364" s="147"/>
      <c r="Z364" s="147"/>
      <c r="AA364" s="147"/>
      <c r="AB364" s="147"/>
      <c r="AC364" s="148"/>
      <c r="AD364" s="142"/>
      <c r="AE364" s="203">
        <f t="shared" si="30"/>
        <v>0</v>
      </c>
      <c r="AF364" s="150">
        <f t="shared" si="31"/>
        <v>0</v>
      </c>
      <c r="AG364" s="331"/>
      <c r="AJ364" s="185"/>
      <c r="AK364" s="616"/>
      <c r="AL364" s="186">
        <f t="shared" si="27"/>
        <v>0</v>
      </c>
      <c r="AM364" s="186">
        <f t="shared" si="28"/>
        <v>0</v>
      </c>
      <c r="AN364" s="186">
        <f t="shared" si="29"/>
        <v>0</v>
      </c>
      <c r="AO364" s="615"/>
    </row>
    <row r="365" spans="1:41" ht="20.100000000000001" customHeight="1">
      <c r="A365" s="183">
        <v>361</v>
      </c>
      <c r="B365" s="342"/>
      <c r="C365" s="342"/>
      <c r="D365" s="142"/>
      <c r="E365" s="142"/>
      <c r="F365" s="142"/>
      <c r="G365" s="142"/>
      <c r="H365" s="142"/>
      <c r="I365" s="142"/>
      <c r="J365" s="143"/>
      <c r="K365" s="142"/>
      <c r="L365" s="142"/>
      <c r="M365" s="144"/>
      <c r="N365" s="145"/>
      <c r="O365" s="142"/>
      <c r="P365" s="147"/>
      <c r="Q365" s="147"/>
      <c r="R365" s="147"/>
      <c r="S365" s="147"/>
      <c r="T365" s="147"/>
      <c r="U365" s="147"/>
      <c r="V365" s="147"/>
      <c r="W365" s="147"/>
      <c r="X365" s="147"/>
      <c r="Y365" s="147"/>
      <c r="Z365" s="147"/>
      <c r="AA365" s="147"/>
      <c r="AB365" s="147"/>
      <c r="AC365" s="148"/>
      <c r="AD365" s="142"/>
      <c r="AE365" s="203">
        <f t="shared" si="30"/>
        <v>0</v>
      </c>
      <c r="AF365" s="150">
        <f t="shared" si="31"/>
        <v>0</v>
      </c>
      <c r="AG365" s="331"/>
      <c r="AJ365" s="185"/>
      <c r="AK365" s="616"/>
      <c r="AL365" s="186">
        <f t="shared" si="27"/>
        <v>0</v>
      </c>
      <c r="AM365" s="186">
        <f t="shared" si="28"/>
        <v>0</v>
      </c>
      <c r="AN365" s="186">
        <f t="shared" si="29"/>
        <v>0</v>
      </c>
      <c r="AO365" s="615"/>
    </row>
    <row r="366" spans="1:41" ht="20.100000000000001" customHeight="1">
      <c r="A366" s="183">
        <v>362</v>
      </c>
      <c r="B366" s="342"/>
      <c r="C366" s="342"/>
      <c r="D366" s="142"/>
      <c r="E366" s="142"/>
      <c r="F366" s="142"/>
      <c r="G366" s="142"/>
      <c r="H366" s="142"/>
      <c r="I366" s="142"/>
      <c r="J366" s="143"/>
      <c r="K366" s="142"/>
      <c r="L366" s="142"/>
      <c r="M366" s="144"/>
      <c r="N366" s="145"/>
      <c r="O366" s="142"/>
      <c r="P366" s="147"/>
      <c r="Q366" s="147"/>
      <c r="R366" s="147"/>
      <c r="S366" s="147"/>
      <c r="T366" s="147"/>
      <c r="U366" s="147"/>
      <c r="V366" s="147"/>
      <c r="W366" s="147"/>
      <c r="X366" s="147"/>
      <c r="Y366" s="147"/>
      <c r="Z366" s="147"/>
      <c r="AA366" s="147"/>
      <c r="AB366" s="147"/>
      <c r="AC366" s="148"/>
      <c r="AD366" s="142"/>
      <c r="AE366" s="203">
        <f t="shared" si="30"/>
        <v>0</v>
      </c>
      <c r="AF366" s="150">
        <f t="shared" si="31"/>
        <v>0</v>
      </c>
      <c r="AG366" s="331"/>
      <c r="AJ366" s="185"/>
      <c r="AK366" s="616"/>
      <c r="AL366" s="186">
        <f t="shared" si="27"/>
        <v>0</v>
      </c>
      <c r="AM366" s="186">
        <f t="shared" si="28"/>
        <v>0</v>
      </c>
      <c r="AN366" s="186">
        <f t="shared" si="29"/>
        <v>0</v>
      </c>
      <c r="AO366" s="615"/>
    </row>
    <row r="367" spans="1:41" ht="20.100000000000001" customHeight="1">
      <c r="A367" s="183">
        <v>363</v>
      </c>
      <c r="B367" s="342"/>
      <c r="C367" s="342"/>
      <c r="D367" s="142"/>
      <c r="E367" s="142"/>
      <c r="F367" s="142"/>
      <c r="G367" s="142"/>
      <c r="H367" s="142"/>
      <c r="I367" s="142"/>
      <c r="J367" s="143"/>
      <c r="K367" s="142"/>
      <c r="L367" s="142"/>
      <c r="M367" s="144"/>
      <c r="N367" s="145"/>
      <c r="O367" s="142"/>
      <c r="P367" s="147"/>
      <c r="Q367" s="147"/>
      <c r="R367" s="147"/>
      <c r="S367" s="147"/>
      <c r="T367" s="147"/>
      <c r="U367" s="147"/>
      <c r="V367" s="147"/>
      <c r="W367" s="147"/>
      <c r="X367" s="147"/>
      <c r="Y367" s="147"/>
      <c r="Z367" s="147"/>
      <c r="AA367" s="147"/>
      <c r="AB367" s="147"/>
      <c r="AC367" s="148"/>
      <c r="AD367" s="142"/>
      <c r="AE367" s="203">
        <f t="shared" si="30"/>
        <v>0</v>
      </c>
      <c r="AF367" s="150">
        <f t="shared" si="31"/>
        <v>0</v>
      </c>
      <c r="AG367" s="331"/>
      <c r="AJ367" s="185"/>
      <c r="AK367" s="616"/>
      <c r="AL367" s="186">
        <f t="shared" si="27"/>
        <v>0</v>
      </c>
      <c r="AM367" s="186">
        <f t="shared" si="28"/>
        <v>0</v>
      </c>
      <c r="AN367" s="186">
        <f t="shared" si="29"/>
        <v>0</v>
      </c>
      <c r="AO367" s="615"/>
    </row>
    <row r="368" spans="1:41" ht="20.100000000000001" customHeight="1">
      <c r="A368" s="183">
        <v>364</v>
      </c>
      <c r="B368" s="342"/>
      <c r="C368" s="342"/>
      <c r="D368" s="142"/>
      <c r="E368" s="142"/>
      <c r="F368" s="142"/>
      <c r="G368" s="142"/>
      <c r="H368" s="142"/>
      <c r="I368" s="142"/>
      <c r="J368" s="143"/>
      <c r="K368" s="142"/>
      <c r="L368" s="142"/>
      <c r="M368" s="144"/>
      <c r="N368" s="145"/>
      <c r="O368" s="142"/>
      <c r="P368" s="147"/>
      <c r="Q368" s="147"/>
      <c r="R368" s="147"/>
      <c r="S368" s="147"/>
      <c r="T368" s="147"/>
      <c r="U368" s="147"/>
      <c r="V368" s="147"/>
      <c r="W368" s="147"/>
      <c r="X368" s="147"/>
      <c r="Y368" s="147"/>
      <c r="Z368" s="147"/>
      <c r="AA368" s="147"/>
      <c r="AB368" s="147"/>
      <c r="AC368" s="148"/>
      <c r="AD368" s="142"/>
      <c r="AE368" s="203">
        <f t="shared" si="30"/>
        <v>0</v>
      </c>
      <c r="AF368" s="150">
        <f t="shared" si="31"/>
        <v>0</v>
      </c>
      <c r="AG368" s="331"/>
      <c r="AJ368" s="185"/>
      <c r="AK368" s="616"/>
      <c r="AL368" s="186">
        <f t="shared" si="27"/>
        <v>0</v>
      </c>
      <c r="AM368" s="186">
        <f t="shared" si="28"/>
        <v>0</v>
      </c>
      <c r="AN368" s="186">
        <f t="shared" si="29"/>
        <v>0</v>
      </c>
      <c r="AO368" s="615"/>
    </row>
    <row r="369" spans="1:41" ht="20.100000000000001" customHeight="1">
      <c r="A369" s="183">
        <v>365</v>
      </c>
      <c r="B369" s="342"/>
      <c r="C369" s="342"/>
      <c r="D369" s="142"/>
      <c r="E369" s="142"/>
      <c r="F369" s="142"/>
      <c r="G369" s="142"/>
      <c r="H369" s="142"/>
      <c r="I369" s="142"/>
      <c r="J369" s="143"/>
      <c r="K369" s="142"/>
      <c r="L369" s="142"/>
      <c r="M369" s="144"/>
      <c r="N369" s="145"/>
      <c r="O369" s="142"/>
      <c r="P369" s="147"/>
      <c r="Q369" s="147"/>
      <c r="R369" s="147"/>
      <c r="S369" s="147"/>
      <c r="T369" s="147"/>
      <c r="U369" s="147"/>
      <c r="V369" s="147"/>
      <c r="W369" s="147"/>
      <c r="X369" s="147"/>
      <c r="Y369" s="147"/>
      <c r="Z369" s="147"/>
      <c r="AA369" s="147"/>
      <c r="AB369" s="147"/>
      <c r="AC369" s="148"/>
      <c r="AD369" s="142"/>
      <c r="AE369" s="203">
        <f t="shared" si="30"/>
        <v>0</v>
      </c>
      <c r="AF369" s="150">
        <f t="shared" si="31"/>
        <v>0</v>
      </c>
      <c r="AG369" s="331"/>
      <c r="AJ369" s="185"/>
      <c r="AK369" s="616"/>
      <c r="AL369" s="186">
        <f t="shared" si="27"/>
        <v>0</v>
      </c>
      <c r="AM369" s="186">
        <f t="shared" si="28"/>
        <v>0</v>
      </c>
      <c r="AN369" s="186">
        <f t="shared" si="29"/>
        <v>0</v>
      </c>
      <c r="AO369" s="615"/>
    </row>
    <row r="370" spans="1:41" ht="20.100000000000001" customHeight="1">
      <c r="A370" s="183">
        <v>366</v>
      </c>
      <c r="B370" s="342"/>
      <c r="C370" s="342"/>
      <c r="D370" s="142"/>
      <c r="E370" s="142"/>
      <c r="F370" s="142"/>
      <c r="G370" s="142"/>
      <c r="H370" s="142"/>
      <c r="I370" s="142"/>
      <c r="J370" s="143"/>
      <c r="K370" s="142"/>
      <c r="L370" s="142"/>
      <c r="M370" s="144"/>
      <c r="N370" s="145"/>
      <c r="O370" s="142"/>
      <c r="P370" s="147"/>
      <c r="Q370" s="147"/>
      <c r="R370" s="147"/>
      <c r="S370" s="147"/>
      <c r="T370" s="147"/>
      <c r="U370" s="147"/>
      <c r="V370" s="147"/>
      <c r="W370" s="147"/>
      <c r="X370" s="147"/>
      <c r="Y370" s="147"/>
      <c r="Z370" s="147"/>
      <c r="AA370" s="147"/>
      <c r="AB370" s="147"/>
      <c r="AC370" s="148"/>
      <c r="AD370" s="142"/>
      <c r="AE370" s="203">
        <f t="shared" si="30"/>
        <v>0</v>
      </c>
      <c r="AF370" s="150">
        <f t="shared" si="31"/>
        <v>0</v>
      </c>
      <c r="AG370" s="331"/>
      <c r="AJ370" s="185"/>
      <c r="AK370" s="616"/>
      <c r="AL370" s="186">
        <f t="shared" si="27"/>
        <v>0</v>
      </c>
      <c r="AM370" s="186">
        <f t="shared" si="28"/>
        <v>0</v>
      </c>
      <c r="AN370" s="186">
        <f t="shared" si="29"/>
        <v>0</v>
      </c>
      <c r="AO370" s="615"/>
    </row>
    <row r="371" spans="1:41" ht="20.100000000000001" customHeight="1">
      <c r="A371" s="183">
        <v>367</v>
      </c>
      <c r="B371" s="342"/>
      <c r="C371" s="342"/>
      <c r="D371" s="142"/>
      <c r="E371" s="142"/>
      <c r="F371" s="142"/>
      <c r="G371" s="142"/>
      <c r="H371" s="142"/>
      <c r="I371" s="142"/>
      <c r="J371" s="143"/>
      <c r="K371" s="142"/>
      <c r="L371" s="142"/>
      <c r="M371" s="144"/>
      <c r="N371" s="145"/>
      <c r="O371" s="142"/>
      <c r="P371" s="147"/>
      <c r="Q371" s="147"/>
      <c r="R371" s="147"/>
      <c r="S371" s="147"/>
      <c r="T371" s="147"/>
      <c r="U371" s="147"/>
      <c r="V371" s="147"/>
      <c r="W371" s="147"/>
      <c r="X371" s="147"/>
      <c r="Y371" s="147"/>
      <c r="Z371" s="147"/>
      <c r="AA371" s="147"/>
      <c r="AB371" s="147"/>
      <c r="AC371" s="148"/>
      <c r="AD371" s="142"/>
      <c r="AE371" s="203">
        <f t="shared" si="30"/>
        <v>0</v>
      </c>
      <c r="AF371" s="150">
        <f t="shared" si="31"/>
        <v>0</v>
      </c>
      <c r="AG371" s="331"/>
      <c r="AJ371" s="185"/>
      <c r="AK371" s="616"/>
      <c r="AL371" s="186">
        <f t="shared" si="27"/>
        <v>0</v>
      </c>
      <c r="AM371" s="186">
        <f t="shared" si="28"/>
        <v>0</v>
      </c>
      <c r="AN371" s="186">
        <f t="shared" si="29"/>
        <v>0</v>
      </c>
      <c r="AO371" s="615"/>
    </row>
    <row r="372" spans="1:41" ht="20.100000000000001" customHeight="1">
      <c r="A372" s="183">
        <v>368</v>
      </c>
      <c r="B372" s="342"/>
      <c r="C372" s="342"/>
      <c r="D372" s="142"/>
      <c r="E372" s="142"/>
      <c r="F372" s="142"/>
      <c r="G372" s="142"/>
      <c r="H372" s="142"/>
      <c r="I372" s="142"/>
      <c r="J372" s="143"/>
      <c r="K372" s="142"/>
      <c r="L372" s="142"/>
      <c r="M372" s="144"/>
      <c r="N372" s="145"/>
      <c r="O372" s="142"/>
      <c r="P372" s="147"/>
      <c r="Q372" s="147"/>
      <c r="R372" s="147"/>
      <c r="S372" s="147"/>
      <c r="T372" s="147"/>
      <c r="U372" s="147"/>
      <c r="V372" s="147"/>
      <c r="W372" s="147"/>
      <c r="X372" s="147"/>
      <c r="Y372" s="147"/>
      <c r="Z372" s="147"/>
      <c r="AA372" s="147"/>
      <c r="AB372" s="147"/>
      <c r="AC372" s="148"/>
      <c r="AD372" s="142"/>
      <c r="AE372" s="203">
        <f t="shared" si="30"/>
        <v>0</v>
      </c>
      <c r="AF372" s="150">
        <f t="shared" si="31"/>
        <v>0</v>
      </c>
      <c r="AG372" s="331"/>
      <c r="AJ372" s="185"/>
      <c r="AK372" s="616"/>
      <c r="AL372" s="186">
        <f t="shared" si="27"/>
        <v>0</v>
      </c>
      <c r="AM372" s="186">
        <f t="shared" si="28"/>
        <v>0</v>
      </c>
      <c r="AN372" s="186">
        <f t="shared" si="29"/>
        <v>0</v>
      </c>
      <c r="AO372" s="615"/>
    </row>
    <row r="373" spans="1:41" ht="20.100000000000001" customHeight="1">
      <c r="A373" s="183">
        <v>369</v>
      </c>
      <c r="B373" s="342"/>
      <c r="C373" s="342"/>
      <c r="D373" s="142"/>
      <c r="E373" s="142"/>
      <c r="F373" s="142"/>
      <c r="G373" s="142"/>
      <c r="H373" s="142"/>
      <c r="I373" s="142"/>
      <c r="J373" s="143"/>
      <c r="K373" s="142"/>
      <c r="L373" s="142"/>
      <c r="M373" s="144"/>
      <c r="N373" s="145"/>
      <c r="O373" s="142"/>
      <c r="P373" s="147"/>
      <c r="Q373" s="147"/>
      <c r="R373" s="147"/>
      <c r="S373" s="147"/>
      <c r="T373" s="147"/>
      <c r="U373" s="147"/>
      <c r="V373" s="147"/>
      <c r="W373" s="147"/>
      <c r="X373" s="147"/>
      <c r="Y373" s="147"/>
      <c r="Z373" s="147"/>
      <c r="AA373" s="147"/>
      <c r="AB373" s="147"/>
      <c r="AC373" s="148"/>
      <c r="AD373" s="142"/>
      <c r="AE373" s="203">
        <f t="shared" si="30"/>
        <v>0</v>
      </c>
      <c r="AF373" s="150">
        <f t="shared" si="31"/>
        <v>0</v>
      </c>
      <c r="AG373" s="331"/>
      <c r="AJ373" s="185"/>
      <c r="AK373" s="616"/>
      <c r="AL373" s="186">
        <f t="shared" si="27"/>
        <v>0</v>
      </c>
      <c r="AM373" s="186">
        <f t="shared" si="28"/>
        <v>0</v>
      </c>
      <c r="AN373" s="186">
        <f t="shared" si="29"/>
        <v>0</v>
      </c>
      <c r="AO373" s="615"/>
    </row>
    <row r="374" spans="1:41" ht="20.100000000000001" customHeight="1">
      <c r="A374" s="183">
        <v>370</v>
      </c>
      <c r="B374" s="342"/>
      <c r="C374" s="342"/>
      <c r="D374" s="142"/>
      <c r="E374" s="142"/>
      <c r="F374" s="142"/>
      <c r="G374" s="142"/>
      <c r="H374" s="142"/>
      <c r="I374" s="142"/>
      <c r="J374" s="143"/>
      <c r="K374" s="142"/>
      <c r="L374" s="142"/>
      <c r="M374" s="144"/>
      <c r="N374" s="145"/>
      <c r="O374" s="142"/>
      <c r="P374" s="147"/>
      <c r="Q374" s="147"/>
      <c r="R374" s="147"/>
      <c r="S374" s="147"/>
      <c r="T374" s="147"/>
      <c r="U374" s="147"/>
      <c r="V374" s="147"/>
      <c r="W374" s="147"/>
      <c r="X374" s="147"/>
      <c r="Y374" s="147"/>
      <c r="Z374" s="147"/>
      <c r="AA374" s="147"/>
      <c r="AB374" s="147"/>
      <c r="AC374" s="148"/>
      <c r="AD374" s="142"/>
      <c r="AE374" s="203">
        <f t="shared" si="30"/>
        <v>0</v>
      </c>
      <c r="AF374" s="150">
        <f t="shared" si="31"/>
        <v>0</v>
      </c>
      <c r="AG374" s="331"/>
      <c r="AJ374" s="185"/>
      <c r="AK374" s="616"/>
      <c r="AL374" s="186">
        <f t="shared" si="27"/>
        <v>0</v>
      </c>
      <c r="AM374" s="186">
        <f t="shared" si="28"/>
        <v>0</v>
      </c>
      <c r="AN374" s="186">
        <f t="shared" si="29"/>
        <v>0</v>
      </c>
      <c r="AO374" s="615"/>
    </row>
    <row r="375" spans="1:41" ht="20.100000000000001" customHeight="1">
      <c r="A375" s="183">
        <v>371</v>
      </c>
      <c r="B375" s="342"/>
      <c r="C375" s="342"/>
      <c r="D375" s="142"/>
      <c r="E375" s="142"/>
      <c r="F375" s="142"/>
      <c r="G375" s="142"/>
      <c r="H375" s="142"/>
      <c r="I375" s="142"/>
      <c r="J375" s="143"/>
      <c r="K375" s="142"/>
      <c r="L375" s="142"/>
      <c r="M375" s="144"/>
      <c r="N375" s="145"/>
      <c r="O375" s="142"/>
      <c r="P375" s="147"/>
      <c r="Q375" s="147"/>
      <c r="R375" s="147"/>
      <c r="S375" s="147"/>
      <c r="T375" s="147"/>
      <c r="U375" s="147"/>
      <c r="V375" s="147"/>
      <c r="W375" s="147"/>
      <c r="X375" s="147"/>
      <c r="Y375" s="147"/>
      <c r="Z375" s="147"/>
      <c r="AA375" s="147"/>
      <c r="AB375" s="147"/>
      <c r="AC375" s="148"/>
      <c r="AD375" s="142"/>
      <c r="AE375" s="203">
        <f t="shared" si="30"/>
        <v>0</v>
      </c>
      <c r="AF375" s="150">
        <f t="shared" si="31"/>
        <v>0</v>
      </c>
      <c r="AG375" s="331"/>
      <c r="AJ375" s="185"/>
      <c r="AK375" s="616"/>
      <c r="AL375" s="186">
        <f t="shared" si="27"/>
        <v>0</v>
      </c>
      <c r="AM375" s="186">
        <f t="shared" si="28"/>
        <v>0</v>
      </c>
      <c r="AN375" s="186">
        <f t="shared" si="29"/>
        <v>0</v>
      </c>
      <c r="AO375" s="615"/>
    </row>
    <row r="376" spans="1:41" ht="20.100000000000001" customHeight="1">
      <c r="A376" s="183">
        <v>372</v>
      </c>
      <c r="B376" s="342"/>
      <c r="C376" s="342"/>
      <c r="D376" s="142"/>
      <c r="E376" s="142"/>
      <c r="F376" s="142"/>
      <c r="G376" s="142"/>
      <c r="H376" s="142"/>
      <c r="I376" s="142"/>
      <c r="J376" s="143"/>
      <c r="K376" s="142"/>
      <c r="L376" s="142"/>
      <c r="M376" s="144"/>
      <c r="N376" s="145"/>
      <c r="O376" s="142"/>
      <c r="P376" s="147"/>
      <c r="Q376" s="147"/>
      <c r="R376" s="147"/>
      <c r="S376" s="147"/>
      <c r="T376" s="147"/>
      <c r="U376" s="147"/>
      <c r="V376" s="147"/>
      <c r="W376" s="147"/>
      <c r="X376" s="147"/>
      <c r="Y376" s="147"/>
      <c r="Z376" s="147"/>
      <c r="AA376" s="147"/>
      <c r="AB376" s="147"/>
      <c r="AC376" s="148"/>
      <c r="AD376" s="142"/>
      <c r="AE376" s="203">
        <f t="shared" si="30"/>
        <v>0</v>
      </c>
      <c r="AF376" s="150">
        <f t="shared" si="31"/>
        <v>0</v>
      </c>
      <c r="AG376" s="331"/>
      <c r="AJ376" s="185"/>
      <c r="AK376" s="616"/>
      <c r="AL376" s="186">
        <f t="shared" si="27"/>
        <v>0</v>
      </c>
      <c r="AM376" s="186">
        <f t="shared" si="28"/>
        <v>0</v>
      </c>
      <c r="AN376" s="186">
        <f t="shared" si="29"/>
        <v>0</v>
      </c>
      <c r="AO376" s="615"/>
    </row>
    <row r="377" spans="1:41" ht="20.100000000000001" customHeight="1">
      <c r="A377" s="183">
        <v>373</v>
      </c>
      <c r="B377" s="342"/>
      <c r="C377" s="342"/>
      <c r="D377" s="142"/>
      <c r="E377" s="142"/>
      <c r="F377" s="142"/>
      <c r="G377" s="142"/>
      <c r="H377" s="142"/>
      <c r="I377" s="142"/>
      <c r="J377" s="143"/>
      <c r="K377" s="142"/>
      <c r="L377" s="142"/>
      <c r="M377" s="144"/>
      <c r="N377" s="145"/>
      <c r="O377" s="142"/>
      <c r="P377" s="147"/>
      <c r="Q377" s="147"/>
      <c r="R377" s="147"/>
      <c r="S377" s="147"/>
      <c r="T377" s="147"/>
      <c r="U377" s="147"/>
      <c r="V377" s="147"/>
      <c r="W377" s="147"/>
      <c r="X377" s="147"/>
      <c r="Y377" s="147"/>
      <c r="Z377" s="147"/>
      <c r="AA377" s="147"/>
      <c r="AB377" s="147"/>
      <c r="AC377" s="148"/>
      <c r="AD377" s="142"/>
      <c r="AE377" s="203">
        <f t="shared" si="30"/>
        <v>0</v>
      </c>
      <c r="AF377" s="150">
        <f t="shared" si="31"/>
        <v>0</v>
      </c>
      <c r="AG377" s="331"/>
      <c r="AJ377" s="185"/>
      <c r="AK377" s="616"/>
      <c r="AL377" s="186">
        <f t="shared" si="27"/>
        <v>0</v>
      </c>
      <c r="AM377" s="186">
        <f t="shared" si="28"/>
        <v>0</v>
      </c>
      <c r="AN377" s="186">
        <f t="shared" si="29"/>
        <v>0</v>
      </c>
      <c r="AO377" s="615"/>
    </row>
    <row r="378" spans="1:41" ht="20.100000000000001" customHeight="1">
      <c r="A378" s="183">
        <v>374</v>
      </c>
      <c r="B378" s="342"/>
      <c r="C378" s="342"/>
      <c r="D378" s="142"/>
      <c r="E378" s="142"/>
      <c r="F378" s="142"/>
      <c r="G378" s="142"/>
      <c r="H378" s="142"/>
      <c r="I378" s="142"/>
      <c r="J378" s="143"/>
      <c r="K378" s="142"/>
      <c r="L378" s="142"/>
      <c r="M378" s="144"/>
      <c r="N378" s="145"/>
      <c r="O378" s="142"/>
      <c r="P378" s="147"/>
      <c r="Q378" s="147"/>
      <c r="R378" s="147"/>
      <c r="S378" s="147"/>
      <c r="T378" s="147"/>
      <c r="U378" s="147"/>
      <c r="V378" s="147"/>
      <c r="W378" s="147"/>
      <c r="X378" s="147"/>
      <c r="Y378" s="147"/>
      <c r="Z378" s="147"/>
      <c r="AA378" s="147"/>
      <c r="AB378" s="147"/>
      <c r="AC378" s="148"/>
      <c r="AD378" s="142"/>
      <c r="AE378" s="203">
        <f t="shared" si="30"/>
        <v>0</v>
      </c>
      <c r="AF378" s="150">
        <f t="shared" si="31"/>
        <v>0</v>
      </c>
      <c r="AG378" s="331"/>
      <c r="AJ378" s="185"/>
      <c r="AK378" s="616"/>
      <c r="AL378" s="186">
        <f t="shared" si="27"/>
        <v>0</v>
      </c>
      <c r="AM378" s="186">
        <f t="shared" si="28"/>
        <v>0</v>
      </c>
      <c r="AN378" s="186">
        <f t="shared" si="29"/>
        <v>0</v>
      </c>
      <c r="AO378" s="615"/>
    </row>
    <row r="379" spans="1:41" ht="20.100000000000001" customHeight="1">
      <c r="A379" s="183">
        <v>375</v>
      </c>
      <c r="B379" s="342"/>
      <c r="C379" s="342"/>
      <c r="D379" s="142"/>
      <c r="E379" s="142"/>
      <c r="F379" s="142"/>
      <c r="G379" s="142"/>
      <c r="H379" s="142"/>
      <c r="I379" s="142"/>
      <c r="J379" s="143"/>
      <c r="K379" s="142"/>
      <c r="L379" s="142"/>
      <c r="M379" s="144"/>
      <c r="N379" s="145"/>
      <c r="O379" s="142"/>
      <c r="P379" s="147"/>
      <c r="Q379" s="147"/>
      <c r="R379" s="147"/>
      <c r="S379" s="147"/>
      <c r="T379" s="147"/>
      <c r="U379" s="147"/>
      <c r="V379" s="147"/>
      <c r="W379" s="147"/>
      <c r="X379" s="147"/>
      <c r="Y379" s="147"/>
      <c r="Z379" s="147"/>
      <c r="AA379" s="147"/>
      <c r="AB379" s="147"/>
      <c r="AC379" s="148"/>
      <c r="AD379" s="142"/>
      <c r="AE379" s="203">
        <f t="shared" si="30"/>
        <v>0</v>
      </c>
      <c r="AF379" s="150">
        <f t="shared" si="31"/>
        <v>0</v>
      </c>
      <c r="AG379" s="331"/>
      <c r="AJ379" s="185"/>
      <c r="AK379" s="616"/>
      <c r="AL379" s="186">
        <f t="shared" si="27"/>
        <v>0</v>
      </c>
      <c r="AM379" s="186">
        <f t="shared" si="28"/>
        <v>0</v>
      </c>
      <c r="AN379" s="186">
        <f t="shared" si="29"/>
        <v>0</v>
      </c>
      <c r="AO379" s="615"/>
    </row>
    <row r="380" spans="1:41" ht="20.100000000000001" customHeight="1">
      <c r="A380" s="183">
        <v>376</v>
      </c>
      <c r="B380" s="342"/>
      <c r="C380" s="342"/>
      <c r="D380" s="142"/>
      <c r="E380" s="142"/>
      <c r="F380" s="142"/>
      <c r="G380" s="142"/>
      <c r="H380" s="142"/>
      <c r="I380" s="142"/>
      <c r="J380" s="143"/>
      <c r="K380" s="142"/>
      <c r="L380" s="142"/>
      <c r="M380" s="144"/>
      <c r="N380" s="145"/>
      <c r="O380" s="142"/>
      <c r="P380" s="147"/>
      <c r="Q380" s="147"/>
      <c r="R380" s="147"/>
      <c r="S380" s="147"/>
      <c r="T380" s="147"/>
      <c r="U380" s="147"/>
      <c r="V380" s="147"/>
      <c r="W380" s="147"/>
      <c r="X380" s="147"/>
      <c r="Y380" s="147"/>
      <c r="Z380" s="147"/>
      <c r="AA380" s="147"/>
      <c r="AB380" s="147"/>
      <c r="AC380" s="148"/>
      <c r="AD380" s="142"/>
      <c r="AE380" s="203">
        <f t="shared" si="30"/>
        <v>0</v>
      </c>
      <c r="AF380" s="150">
        <f t="shared" si="31"/>
        <v>0</v>
      </c>
      <c r="AG380" s="331"/>
      <c r="AJ380" s="185"/>
      <c r="AK380" s="616"/>
      <c r="AL380" s="186">
        <f t="shared" si="27"/>
        <v>0</v>
      </c>
      <c r="AM380" s="186">
        <f t="shared" si="28"/>
        <v>0</v>
      </c>
      <c r="AN380" s="186">
        <f t="shared" si="29"/>
        <v>0</v>
      </c>
      <c r="AO380" s="615"/>
    </row>
    <row r="381" spans="1:41" ht="20.100000000000001" customHeight="1">
      <c r="A381" s="183">
        <v>377</v>
      </c>
      <c r="B381" s="342"/>
      <c r="C381" s="342"/>
      <c r="D381" s="142"/>
      <c r="E381" s="142"/>
      <c r="F381" s="142"/>
      <c r="G381" s="142"/>
      <c r="H381" s="142"/>
      <c r="I381" s="142"/>
      <c r="J381" s="143"/>
      <c r="K381" s="142"/>
      <c r="L381" s="142"/>
      <c r="M381" s="144"/>
      <c r="N381" s="145"/>
      <c r="O381" s="142"/>
      <c r="P381" s="147"/>
      <c r="Q381" s="147"/>
      <c r="R381" s="147"/>
      <c r="S381" s="147"/>
      <c r="T381" s="147"/>
      <c r="U381" s="147"/>
      <c r="V381" s="147"/>
      <c r="W381" s="147"/>
      <c r="X381" s="147"/>
      <c r="Y381" s="147"/>
      <c r="Z381" s="147"/>
      <c r="AA381" s="147"/>
      <c r="AB381" s="147"/>
      <c r="AC381" s="148"/>
      <c r="AD381" s="142"/>
      <c r="AE381" s="203">
        <f t="shared" si="30"/>
        <v>0</v>
      </c>
      <c r="AF381" s="150">
        <f t="shared" si="31"/>
        <v>0</v>
      </c>
      <c r="AG381" s="331"/>
      <c r="AJ381" s="185"/>
      <c r="AK381" s="616"/>
      <c r="AL381" s="186">
        <f t="shared" si="27"/>
        <v>0</v>
      </c>
      <c r="AM381" s="186">
        <f t="shared" si="28"/>
        <v>0</v>
      </c>
      <c r="AN381" s="186">
        <f t="shared" si="29"/>
        <v>0</v>
      </c>
      <c r="AO381" s="615"/>
    </row>
    <row r="382" spans="1:41" ht="20.100000000000001" customHeight="1">
      <c r="A382" s="183">
        <v>378</v>
      </c>
      <c r="B382" s="342"/>
      <c r="C382" s="342"/>
      <c r="D382" s="142"/>
      <c r="E382" s="142"/>
      <c r="F382" s="142"/>
      <c r="G382" s="142"/>
      <c r="H382" s="142"/>
      <c r="I382" s="142"/>
      <c r="J382" s="143"/>
      <c r="K382" s="142"/>
      <c r="L382" s="142"/>
      <c r="M382" s="144"/>
      <c r="N382" s="145"/>
      <c r="O382" s="142"/>
      <c r="P382" s="147"/>
      <c r="Q382" s="147"/>
      <c r="R382" s="147"/>
      <c r="S382" s="147"/>
      <c r="T382" s="147"/>
      <c r="U382" s="147"/>
      <c r="V382" s="147"/>
      <c r="W382" s="147"/>
      <c r="X382" s="147"/>
      <c r="Y382" s="147"/>
      <c r="Z382" s="147"/>
      <c r="AA382" s="147"/>
      <c r="AB382" s="147"/>
      <c r="AC382" s="148"/>
      <c r="AD382" s="142"/>
      <c r="AE382" s="203">
        <f t="shared" si="30"/>
        <v>0</v>
      </c>
      <c r="AF382" s="150">
        <f t="shared" si="31"/>
        <v>0</v>
      </c>
      <c r="AG382" s="331"/>
      <c r="AJ382" s="185"/>
      <c r="AK382" s="616"/>
      <c r="AL382" s="186">
        <f t="shared" si="27"/>
        <v>0</v>
      </c>
      <c r="AM382" s="186">
        <f t="shared" si="28"/>
        <v>0</v>
      </c>
      <c r="AN382" s="186">
        <f t="shared" si="29"/>
        <v>0</v>
      </c>
      <c r="AO382" s="615"/>
    </row>
    <row r="383" spans="1:41" s="187" customFormat="1" ht="20.100000000000001" customHeight="1">
      <c r="A383" s="183">
        <v>379</v>
      </c>
      <c r="B383" s="342"/>
      <c r="C383" s="342"/>
      <c r="D383" s="142"/>
      <c r="E383" s="142"/>
      <c r="F383" s="142"/>
      <c r="G383" s="142"/>
      <c r="H383" s="142"/>
      <c r="I383" s="142"/>
      <c r="J383" s="143"/>
      <c r="K383" s="142"/>
      <c r="L383" s="142"/>
      <c r="M383" s="144"/>
      <c r="N383" s="145"/>
      <c r="O383" s="142"/>
      <c r="P383" s="147"/>
      <c r="Q383" s="147"/>
      <c r="R383" s="147"/>
      <c r="S383" s="147"/>
      <c r="T383" s="147"/>
      <c r="U383" s="147"/>
      <c r="V383" s="147"/>
      <c r="W383" s="147"/>
      <c r="X383" s="147"/>
      <c r="Y383" s="147"/>
      <c r="Z383" s="147"/>
      <c r="AA383" s="147"/>
      <c r="AB383" s="147"/>
      <c r="AC383" s="148"/>
      <c r="AD383" s="142"/>
      <c r="AE383" s="203">
        <f t="shared" si="30"/>
        <v>0</v>
      </c>
      <c r="AF383" s="150">
        <f t="shared" si="31"/>
        <v>0</v>
      </c>
      <c r="AG383" s="331"/>
      <c r="AJ383" s="185"/>
      <c r="AK383" s="617"/>
      <c r="AL383" s="186">
        <f t="shared" si="27"/>
        <v>0</v>
      </c>
      <c r="AM383" s="186">
        <f t="shared" si="28"/>
        <v>0</v>
      </c>
      <c r="AN383" s="186">
        <f t="shared" si="29"/>
        <v>0</v>
      </c>
      <c r="AO383" s="615"/>
    </row>
    <row r="384" spans="1:41" ht="20.100000000000001" customHeight="1">
      <c r="A384" s="183">
        <v>380</v>
      </c>
      <c r="B384" s="342"/>
      <c r="C384" s="342"/>
      <c r="D384" s="142"/>
      <c r="E384" s="142"/>
      <c r="F384" s="142"/>
      <c r="G384" s="142"/>
      <c r="H384" s="142"/>
      <c r="I384" s="142"/>
      <c r="J384" s="143"/>
      <c r="K384" s="142"/>
      <c r="L384" s="142"/>
      <c r="M384" s="144"/>
      <c r="N384" s="145"/>
      <c r="O384" s="142"/>
      <c r="P384" s="147"/>
      <c r="Q384" s="147"/>
      <c r="R384" s="147"/>
      <c r="S384" s="147"/>
      <c r="T384" s="147"/>
      <c r="U384" s="147"/>
      <c r="V384" s="147"/>
      <c r="W384" s="147"/>
      <c r="X384" s="147"/>
      <c r="Y384" s="147"/>
      <c r="Z384" s="147"/>
      <c r="AA384" s="147"/>
      <c r="AB384" s="147"/>
      <c r="AC384" s="148"/>
      <c r="AD384" s="142"/>
      <c r="AE384" s="203">
        <f t="shared" si="30"/>
        <v>0</v>
      </c>
      <c r="AF384" s="150">
        <f t="shared" si="31"/>
        <v>0</v>
      </c>
      <c r="AG384" s="331"/>
      <c r="AJ384" s="185"/>
      <c r="AK384" s="616"/>
      <c r="AL384" s="186">
        <f t="shared" si="27"/>
        <v>0</v>
      </c>
      <c r="AM384" s="186">
        <f t="shared" si="28"/>
        <v>0</v>
      </c>
      <c r="AN384" s="186">
        <f t="shared" si="29"/>
        <v>0</v>
      </c>
      <c r="AO384" s="615"/>
    </row>
    <row r="385" spans="1:41" ht="20.100000000000001" customHeight="1">
      <c r="A385" s="183">
        <v>381</v>
      </c>
      <c r="B385" s="342"/>
      <c r="C385" s="342"/>
      <c r="D385" s="142"/>
      <c r="E385" s="142"/>
      <c r="F385" s="142"/>
      <c r="G385" s="142"/>
      <c r="H385" s="142"/>
      <c r="I385" s="142"/>
      <c r="J385" s="143"/>
      <c r="K385" s="142"/>
      <c r="L385" s="142"/>
      <c r="M385" s="144"/>
      <c r="N385" s="145"/>
      <c r="O385" s="142"/>
      <c r="P385" s="147"/>
      <c r="Q385" s="147"/>
      <c r="R385" s="147"/>
      <c r="S385" s="147"/>
      <c r="T385" s="147"/>
      <c r="U385" s="147"/>
      <c r="V385" s="147"/>
      <c r="W385" s="147"/>
      <c r="X385" s="147"/>
      <c r="Y385" s="147"/>
      <c r="Z385" s="147"/>
      <c r="AA385" s="147"/>
      <c r="AB385" s="147"/>
      <c r="AC385" s="148"/>
      <c r="AD385" s="142"/>
      <c r="AE385" s="203">
        <f t="shared" si="30"/>
        <v>0</v>
      </c>
      <c r="AF385" s="150">
        <f t="shared" si="31"/>
        <v>0</v>
      </c>
      <c r="AG385" s="331"/>
      <c r="AJ385" s="185"/>
      <c r="AK385" s="616"/>
      <c r="AL385" s="186">
        <f t="shared" si="27"/>
        <v>0</v>
      </c>
      <c r="AM385" s="186">
        <f t="shared" si="28"/>
        <v>0</v>
      </c>
      <c r="AN385" s="186">
        <f t="shared" si="29"/>
        <v>0</v>
      </c>
      <c r="AO385" s="615"/>
    </row>
    <row r="386" spans="1:41" ht="20.100000000000001" customHeight="1">
      <c r="A386" s="183">
        <v>382</v>
      </c>
      <c r="B386" s="342"/>
      <c r="C386" s="342"/>
      <c r="D386" s="142"/>
      <c r="E386" s="142"/>
      <c r="F386" s="142"/>
      <c r="G386" s="142"/>
      <c r="H386" s="142"/>
      <c r="I386" s="142"/>
      <c r="J386" s="143"/>
      <c r="K386" s="142"/>
      <c r="L386" s="142"/>
      <c r="M386" s="144"/>
      <c r="N386" s="145"/>
      <c r="O386" s="142"/>
      <c r="P386" s="147"/>
      <c r="Q386" s="147"/>
      <c r="R386" s="147"/>
      <c r="S386" s="147"/>
      <c r="T386" s="147"/>
      <c r="U386" s="147"/>
      <c r="V386" s="147"/>
      <c r="W386" s="147"/>
      <c r="X386" s="147"/>
      <c r="Y386" s="147"/>
      <c r="Z386" s="147"/>
      <c r="AA386" s="147"/>
      <c r="AB386" s="147"/>
      <c r="AC386" s="148"/>
      <c r="AD386" s="142"/>
      <c r="AE386" s="203">
        <f t="shared" si="30"/>
        <v>0</v>
      </c>
      <c r="AF386" s="150">
        <f t="shared" si="31"/>
        <v>0</v>
      </c>
      <c r="AG386" s="331"/>
      <c r="AJ386" s="185"/>
      <c r="AK386" s="616"/>
      <c r="AL386" s="186">
        <f t="shared" si="27"/>
        <v>0</v>
      </c>
      <c r="AM386" s="186">
        <f t="shared" si="28"/>
        <v>0</v>
      </c>
      <c r="AN386" s="186">
        <f t="shared" si="29"/>
        <v>0</v>
      </c>
      <c r="AO386" s="615"/>
    </row>
    <row r="387" spans="1:41" s="187" customFormat="1" ht="20.100000000000001" customHeight="1">
      <c r="A387" s="183">
        <v>383</v>
      </c>
      <c r="B387" s="342"/>
      <c r="C387" s="342"/>
      <c r="D387" s="142"/>
      <c r="E387" s="142"/>
      <c r="F387" s="142"/>
      <c r="G387" s="142"/>
      <c r="H387" s="142"/>
      <c r="I387" s="142"/>
      <c r="J387" s="143"/>
      <c r="K387" s="142"/>
      <c r="L387" s="142"/>
      <c r="M387" s="144"/>
      <c r="N387" s="145"/>
      <c r="O387" s="142"/>
      <c r="P387" s="147"/>
      <c r="Q387" s="147"/>
      <c r="R387" s="147"/>
      <c r="S387" s="147"/>
      <c r="T387" s="147"/>
      <c r="U387" s="147"/>
      <c r="V387" s="147"/>
      <c r="W387" s="147"/>
      <c r="X387" s="147"/>
      <c r="Y387" s="147"/>
      <c r="Z387" s="147"/>
      <c r="AA387" s="147"/>
      <c r="AB387" s="147"/>
      <c r="AC387" s="148"/>
      <c r="AD387" s="142"/>
      <c r="AE387" s="203">
        <f t="shared" si="30"/>
        <v>0</v>
      </c>
      <c r="AF387" s="150">
        <f t="shared" si="31"/>
        <v>0</v>
      </c>
      <c r="AG387" s="331"/>
      <c r="AJ387" s="185"/>
      <c r="AK387" s="617"/>
      <c r="AL387" s="186">
        <f t="shared" si="27"/>
        <v>0</v>
      </c>
      <c r="AM387" s="186">
        <f t="shared" si="28"/>
        <v>0</v>
      </c>
      <c r="AN387" s="186">
        <f t="shared" si="29"/>
        <v>0</v>
      </c>
      <c r="AO387" s="615"/>
    </row>
    <row r="388" spans="1:41" s="184" customFormat="1" ht="20.100000000000001" customHeight="1">
      <c r="A388" s="183">
        <v>384</v>
      </c>
      <c r="B388" s="342"/>
      <c r="C388" s="342"/>
      <c r="D388" s="142"/>
      <c r="E388" s="142"/>
      <c r="F388" s="142"/>
      <c r="G388" s="142"/>
      <c r="H388" s="142"/>
      <c r="I388" s="142"/>
      <c r="J388" s="143"/>
      <c r="K388" s="142"/>
      <c r="L388" s="142"/>
      <c r="M388" s="144"/>
      <c r="N388" s="145"/>
      <c r="O388" s="142"/>
      <c r="P388" s="147"/>
      <c r="Q388" s="147"/>
      <c r="R388" s="147"/>
      <c r="S388" s="147"/>
      <c r="T388" s="147"/>
      <c r="U388" s="147"/>
      <c r="V388" s="147"/>
      <c r="W388" s="147"/>
      <c r="X388" s="147"/>
      <c r="Y388" s="147"/>
      <c r="Z388" s="147"/>
      <c r="AA388" s="147"/>
      <c r="AB388" s="147"/>
      <c r="AC388" s="148"/>
      <c r="AD388" s="142"/>
      <c r="AE388" s="203">
        <f t="shared" si="30"/>
        <v>0</v>
      </c>
      <c r="AF388" s="150">
        <f t="shared" si="31"/>
        <v>0</v>
      </c>
      <c r="AG388" s="331"/>
      <c r="AJ388" s="185"/>
      <c r="AK388" s="614"/>
      <c r="AL388" s="186">
        <f t="shared" si="27"/>
        <v>0</v>
      </c>
      <c r="AM388" s="186">
        <f t="shared" si="28"/>
        <v>0</v>
      </c>
      <c r="AN388" s="186">
        <f t="shared" si="29"/>
        <v>0</v>
      </c>
      <c r="AO388" s="615"/>
    </row>
    <row r="389" spans="1:41" s="187" customFormat="1" ht="20.100000000000001" customHeight="1">
      <c r="A389" s="183">
        <v>385</v>
      </c>
      <c r="B389" s="342"/>
      <c r="C389" s="342"/>
      <c r="D389" s="142"/>
      <c r="E389" s="142"/>
      <c r="F389" s="142"/>
      <c r="G389" s="142"/>
      <c r="H389" s="142"/>
      <c r="I389" s="142"/>
      <c r="J389" s="143"/>
      <c r="K389" s="142"/>
      <c r="L389" s="142"/>
      <c r="M389" s="144"/>
      <c r="N389" s="145"/>
      <c r="O389" s="142"/>
      <c r="P389" s="147"/>
      <c r="Q389" s="147"/>
      <c r="R389" s="147"/>
      <c r="S389" s="147"/>
      <c r="T389" s="147"/>
      <c r="U389" s="147"/>
      <c r="V389" s="147"/>
      <c r="W389" s="147"/>
      <c r="X389" s="147"/>
      <c r="Y389" s="147"/>
      <c r="Z389" s="147"/>
      <c r="AA389" s="147"/>
      <c r="AB389" s="147"/>
      <c r="AC389" s="148"/>
      <c r="AD389" s="142"/>
      <c r="AE389" s="203">
        <f t="shared" si="30"/>
        <v>0</v>
      </c>
      <c r="AF389" s="150">
        <f t="shared" si="31"/>
        <v>0</v>
      </c>
      <c r="AG389" s="331"/>
      <c r="AJ389" s="185"/>
      <c r="AK389" s="617"/>
      <c r="AL389" s="186">
        <f t="shared" si="27"/>
        <v>0</v>
      </c>
      <c r="AM389" s="186">
        <f t="shared" si="28"/>
        <v>0</v>
      </c>
      <c r="AN389" s="186">
        <f t="shared" si="29"/>
        <v>0</v>
      </c>
      <c r="AO389" s="615"/>
    </row>
    <row r="390" spans="1:41" ht="20.100000000000001" customHeight="1">
      <c r="A390" s="183">
        <v>386</v>
      </c>
      <c r="B390" s="342"/>
      <c r="C390" s="342"/>
      <c r="D390" s="142"/>
      <c r="E390" s="142"/>
      <c r="F390" s="142"/>
      <c r="G390" s="142"/>
      <c r="H390" s="142"/>
      <c r="I390" s="142"/>
      <c r="J390" s="143"/>
      <c r="K390" s="142"/>
      <c r="L390" s="142"/>
      <c r="M390" s="144"/>
      <c r="N390" s="145"/>
      <c r="O390" s="142"/>
      <c r="P390" s="147"/>
      <c r="Q390" s="147"/>
      <c r="R390" s="147"/>
      <c r="S390" s="147"/>
      <c r="T390" s="147"/>
      <c r="U390" s="147"/>
      <c r="V390" s="147"/>
      <c r="W390" s="147"/>
      <c r="X390" s="147"/>
      <c r="Y390" s="147"/>
      <c r="Z390" s="147"/>
      <c r="AA390" s="147"/>
      <c r="AB390" s="147"/>
      <c r="AC390" s="148"/>
      <c r="AD390" s="142"/>
      <c r="AE390" s="203">
        <f t="shared" si="30"/>
        <v>0</v>
      </c>
      <c r="AF390" s="150">
        <f t="shared" si="31"/>
        <v>0</v>
      </c>
      <c r="AG390" s="331"/>
      <c r="AJ390" s="185"/>
      <c r="AK390" s="616"/>
      <c r="AL390" s="186">
        <f t="shared" ref="AL390:AL453" si="32">SUM(AH$4*B390)</f>
        <v>0</v>
      </c>
      <c r="AM390" s="186">
        <f t="shared" ref="AM390:AM453" si="33">SUM(AI$4*C390)</f>
        <v>0</v>
      </c>
      <c r="AN390" s="186">
        <f t="shared" ref="AN390:AN453" si="34">SUM((AE390*AJ$4)+AK390)</f>
        <v>0</v>
      </c>
      <c r="AO390" s="615"/>
    </row>
    <row r="391" spans="1:41" s="187" customFormat="1" ht="20.100000000000001" customHeight="1">
      <c r="A391" s="183">
        <v>387</v>
      </c>
      <c r="B391" s="342"/>
      <c r="C391" s="342"/>
      <c r="D391" s="142"/>
      <c r="E391" s="142"/>
      <c r="F391" s="142"/>
      <c r="G391" s="142"/>
      <c r="H391" s="142"/>
      <c r="I391" s="142"/>
      <c r="J391" s="143"/>
      <c r="K391" s="142"/>
      <c r="L391" s="142"/>
      <c r="M391" s="144"/>
      <c r="N391" s="145"/>
      <c r="O391" s="142"/>
      <c r="P391" s="147"/>
      <c r="Q391" s="147"/>
      <c r="R391" s="147"/>
      <c r="S391" s="147"/>
      <c r="T391" s="147"/>
      <c r="U391" s="147"/>
      <c r="V391" s="147"/>
      <c r="W391" s="147"/>
      <c r="X391" s="147"/>
      <c r="Y391" s="147"/>
      <c r="Z391" s="147"/>
      <c r="AA391" s="147"/>
      <c r="AB391" s="147"/>
      <c r="AC391" s="148"/>
      <c r="AD391" s="142"/>
      <c r="AE391" s="203">
        <f t="shared" ref="AE391:AE454" si="35">SUM(P391:AB391)</f>
        <v>0</v>
      </c>
      <c r="AF391" s="150">
        <f t="shared" ref="AF391:AF454" si="36">SUM(AE391+B391+C391)</f>
        <v>0</v>
      </c>
      <c r="AG391" s="331"/>
      <c r="AJ391" s="185"/>
      <c r="AK391" s="617"/>
      <c r="AL391" s="186">
        <f t="shared" si="32"/>
        <v>0</v>
      </c>
      <c r="AM391" s="186">
        <f t="shared" si="33"/>
        <v>0</v>
      </c>
      <c r="AN391" s="186">
        <f t="shared" si="34"/>
        <v>0</v>
      </c>
      <c r="AO391" s="615"/>
    </row>
    <row r="392" spans="1:41" ht="20.100000000000001" customHeight="1">
      <c r="A392" s="183">
        <v>388</v>
      </c>
      <c r="B392" s="342"/>
      <c r="C392" s="342"/>
      <c r="D392" s="142"/>
      <c r="E392" s="142"/>
      <c r="F392" s="142"/>
      <c r="G392" s="142"/>
      <c r="H392" s="142"/>
      <c r="I392" s="142"/>
      <c r="J392" s="143"/>
      <c r="K392" s="142"/>
      <c r="L392" s="142"/>
      <c r="M392" s="144"/>
      <c r="N392" s="145"/>
      <c r="O392" s="142"/>
      <c r="P392" s="147"/>
      <c r="Q392" s="147"/>
      <c r="R392" s="147"/>
      <c r="S392" s="147"/>
      <c r="T392" s="147"/>
      <c r="U392" s="147"/>
      <c r="V392" s="147"/>
      <c r="W392" s="147"/>
      <c r="X392" s="147"/>
      <c r="Y392" s="147"/>
      <c r="Z392" s="147"/>
      <c r="AA392" s="147"/>
      <c r="AB392" s="147"/>
      <c r="AC392" s="148"/>
      <c r="AD392" s="142"/>
      <c r="AE392" s="203">
        <f t="shared" si="35"/>
        <v>0</v>
      </c>
      <c r="AF392" s="150">
        <f t="shared" si="36"/>
        <v>0</v>
      </c>
      <c r="AG392" s="331"/>
      <c r="AJ392" s="185"/>
      <c r="AK392" s="616"/>
      <c r="AL392" s="186">
        <f t="shared" si="32"/>
        <v>0</v>
      </c>
      <c r="AM392" s="186">
        <f t="shared" si="33"/>
        <v>0</v>
      </c>
      <c r="AN392" s="186">
        <f t="shared" si="34"/>
        <v>0</v>
      </c>
      <c r="AO392" s="615"/>
    </row>
    <row r="393" spans="1:41" ht="20.100000000000001" customHeight="1">
      <c r="A393" s="183">
        <v>389</v>
      </c>
      <c r="B393" s="342"/>
      <c r="C393" s="342"/>
      <c r="D393" s="142"/>
      <c r="E393" s="142"/>
      <c r="F393" s="142"/>
      <c r="G393" s="142"/>
      <c r="H393" s="142"/>
      <c r="I393" s="142"/>
      <c r="J393" s="143"/>
      <c r="K393" s="142"/>
      <c r="L393" s="142"/>
      <c r="M393" s="144"/>
      <c r="N393" s="145"/>
      <c r="O393" s="142"/>
      <c r="P393" s="147"/>
      <c r="Q393" s="147"/>
      <c r="R393" s="147"/>
      <c r="S393" s="147"/>
      <c r="T393" s="147"/>
      <c r="U393" s="147"/>
      <c r="V393" s="147"/>
      <c r="W393" s="147"/>
      <c r="X393" s="147"/>
      <c r="Y393" s="147"/>
      <c r="Z393" s="147"/>
      <c r="AA393" s="147"/>
      <c r="AB393" s="147"/>
      <c r="AC393" s="148"/>
      <c r="AD393" s="142"/>
      <c r="AE393" s="203">
        <f t="shared" si="35"/>
        <v>0</v>
      </c>
      <c r="AF393" s="150">
        <f t="shared" si="36"/>
        <v>0</v>
      </c>
      <c r="AG393" s="331"/>
      <c r="AJ393" s="185"/>
      <c r="AK393" s="616"/>
      <c r="AL393" s="186">
        <f t="shared" si="32"/>
        <v>0</v>
      </c>
      <c r="AM393" s="186">
        <f t="shared" si="33"/>
        <v>0</v>
      </c>
      <c r="AN393" s="186">
        <f t="shared" si="34"/>
        <v>0</v>
      </c>
      <c r="AO393" s="615"/>
    </row>
    <row r="394" spans="1:41" s="184" customFormat="1" ht="20.100000000000001" customHeight="1">
      <c r="A394" s="183">
        <v>390</v>
      </c>
      <c r="B394" s="342"/>
      <c r="C394" s="342"/>
      <c r="D394" s="142"/>
      <c r="E394" s="142"/>
      <c r="F394" s="142"/>
      <c r="G394" s="142"/>
      <c r="H394" s="142"/>
      <c r="I394" s="142"/>
      <c r="J394" s="143"/>
      <c r="K394" s="142"/>
      <c r="L394" s="142"/>
      <c r="M394" s="144"/>
      <c r="N394" s="145"/>
      <c r="O394" s="142"/>
      <c r="P394" s="147"/>
      <c r="Q394" s="147"/>
      <c r="R394" s="147"/>
      <c r="S394" s="147"/>
      <c r="T394" s="147"/>
      <c r="U394" s="147"/>
      <c r="V394" s="147"/>
      <c r="W394" s="147"/>
      <c r="X394" s="147"/>
      <c r="Y394" s="147"/>
      <c r="Z394" s="147"/>
      <c r="AA394" s="147"/>
      <c r="AB394" s="147"/>
      <c r="AC394" s="148"/>
      <c r="AD394" s="142"/>
      <c r="AE394" s="203">
        <f t="shared" si="35"/>
        <v>0</v>
      </c>
      <c r="AF394" s="150">
        <f t="shared" si="36"/>
        <v>0</v>
      </c>
      <c r="AG394" s="331"/>
      <c r="AJ394" s="185"/>
      <c r="AK394" s="614"/>
      <c r="AL394" s="186">
        <f t="shared" si="32"/>
        <v>0</v>
      </c>
      <c r="AM394" s="186">
        <f t="shared" si="33"/>
        <v>0</v>
      </c>
      <c r="AN394" s="186">
        <f t="shared" si="34"/>
        <v>0</v>
      </c>
      <c r="AO394" s="615"/>
    </row>
    <row r="395" spans="1:41" ht="20.100000000000001" customHeight="1">
      <c r="A395" s="183">
        <v>391</v>
      </c>
      <c r="B395" s="342"/>
      <c r="C395" s="342"/>
      <c r="D395" s="142"/>
      <c r="E395" s="142"/>
      <c r="F395" s="142"/>
      <c r="G395" s="142"/>
      <c r="H395" s="142"/>
      <c r="I395" s="142"/>
      <c r="J395" s="143"/>
      <c r="K395" s="142"/>
      <c r="L395" s="142"/>
      <c r="M395" s="144"/>
      <c r="N395" s="145"/>
      <c r="O395" s="142"/>
      <c r="P395" s="147"/>
      <c r="Q395" s="147"/>
      <c r="R395" s="147"/>
      <c r="S395" s="147"/>
      <c r="T395" s="147"/>
      <c r="U395" s="147"/>
      <c r="V395" s="147"/>
      <c r="W395" s="147"/>
      <c r="X395" s="147"/>
      <c r="Y395" s="147"/>
      <c r="Z395" s="147"/>
      <c r="AA395" s="147"/>
      <c r="AB395" s="147"/>
      <c r="AC395" s="148"/>
      <c r="AD395" s="142"/>
      <c r="AE395" s="203">
        <f t="shared" si="35"/>
        <v>0</v>
      </c>
      <c r="AF395" s="150">
        <f t="shared" si="36"/>
        <v>0</v>
      </c>
      <c r="AG395" s="331"/>
      <c r="AJ395" s="185"/>
      <c r="AK395" s="616"/>
      <c r="AL395" s="186">
        <f t="shared" si="32"/>
        <v>0</v>
      </c>
      <c r="AM395" s="186">
        <f t="shared" si="33"/>
        <v>0</v>
      </c>
      <c r="AN395" s="186">
        <f t="shared" si="34"/>
        <v>0</v>
      </c>
      <c r="AO395" s="615"/>
    </row>
    <row r="396" spans="1:41" ht="20.100000000000001" customHeight="1">
      <c r="A396" s="183">
        <v>392</v>
      </c>
      <c r="B396" s="342"/>
      <c r="C396" s="342"/>
      <c r="D396" s="142"/>
      <c r="E396" s="142"/>
      <c r="F396" s="142"/>
      <c r="G396" s="142"/>
      <c r="H396" s="142"/>
      <c r="I396" s="142"/>
      <c r="J396" s="143"/>
      <c r="K396" s="142"/>
      <c r="L396" s="142"/>
      <c r="M396" s="144"/>
      <c r="N396" s="145"/>
      <c r="O396" s="142"/>
      <c r="P396" s="147"/>
      <c r="Q396" s="147"/>
      <c r="R396" s="147"/>
      <c r="S396" s="147"/>
      <c r="T396" s="147"/>
      <c r="U396" s="147"/>
      <c r="V396" s="147"/>
      <c r="W396" s="147"/>
      <c r="X396" s="147"/>
      <c r="Y396" s="147"/>
      <c r="Z396" s="147"/>
      <c r="AA396" s="147"/>
      <c r="AB396" s="147"/>
      <c r="AC396" s="148"/>
      <c r="AD396" s="142"/>
      <c r="AE396" s="203">
        <f t="shared" si="35"/>
        <v>0</v>
      </c>
      <c r="AF396" s="150">
        <f t="shared" si="36"/>
        <v>0</v>
      </c>
      <c r="AG396" s="331"/>
      <c r="AJ396" s="185"/>
      <c r="AK396" s="616"/>
      <c r="AL396" s="186">
        <f t="shared" si="32"/>
        <v>0</v>
      </c>
      <c r="AM396" s="186">
        <f t="shared" si="33"/>
        <v>0</v>
      </c>
      <c r="AN396" s="186">
        <f t="shared" si="34"/>
        <v>0</v>
      </c>
      <c r="AO396" s="615"/>
    </row>
    <row r="397" spans="1:41" ht="20.100000000000001" customHeight="1">
      <c r="A397" s="183">
        <v>393</v>
      </c>
      <c r="B397" s="342"/>
      <c r="C397" s="342"/>
      <c r="D397" s="142"/>
      <c r="E397" s="142"/>
      <c r="F397" s="142"/>
      <c r="G397" s="142"/>
      <c r="H397" s="142"/>
      <c r="I397" s="142"/>
      <c r="J397" s="143"/>
      <c r="K397" s="142"/>
      <c r="L397" s="142"/>
      <c r="M397" s="144"/>
      <c r="N397" s="145"/>
      <c r="O397" s="142"/>
      <c r="P397" s="147"/>
      <c r="Q397" s="147"/>
      <c r="R397" s="147"/>
      <c r="S397" s="147"/>
      <c r="T397" s="147"/>
      <c r="U397" s="147"/>
      <c r="V397" s="147"/>
      <c r="W397" s="147"/>
      <c r="X397" s="147"/>
      <c r="Y397" s="147"/>
      <c r="Z397" s="147"/>
      <c r="AA397" s="147"/>
      <c r="AB397" s="147"/>
      <c r="AC397" s="148"/>
      <c r="AD397" s="142"/>
      <c r="AE397" s="203">
        <f t="shared" si="35"/>
        <v>0</v>
      </c>
      <c r="AF397" s="150">
        <f t="shared" si="36"/>
        <v>0</v>
      </c>
      <c r="AG397" s="331"/>
      <c r="AJ397" s="185"/>
      <c r="AK397" s="616"/>
      <c r="AL397" s="186">
        <f t="shared" si="32"/>
        <v>0</v>
      </c>
      <c r="AM397" s="186">
        <f t="shared" si="33"/>
        <v>0</v>
      </c>
      <c r="AN397" s="186">
        <f t="shared" si="34"/>
        <v>0</v>
      </c>
      <c r="AO397" s="615"/>
    </row>
    <row r="398" spans="1:41" ht="20.100000000000001" customHeight="1">
      <c r="A398" s="183">
        <v>394</v>
      </c>
      <c r="B398" s="342"/>
      <c r="C398" s="342"/>
      <c r="D398" s="142"/>
      <c r="E398" s="142"/>
      <c r="F398" s="142"/>
      <c r="G398" s="142"/>
      <c r="H398" s="142"/>
      <c r="I398" s="142"/>
      <c r="J398" s="143"/>
      <c r="K398" s="142"/>
      <c r="L398" s="142"/>
      <c r="M398" s="144"/>
      <c r="N398" s="145"/>
      <c r="O398" s="142"/>
      <c r="P398" s="147"/>
      <c r="Q398" s="147"/>
      <c r="R398" s="147"/>
      <c r="S398" s="147"/>
      <c r="T398" s="147"/>
      <c r="U398" s="147"/>
      <c r="V398" s="147"/>
      <c r="W398" s="147"/>
      <c r="X398" s="147"/>
      <c r="Y398" s="147"/>
      <c r="Z398" s="147"/>
      <c r="AA398" s="147"/>
      <c r="AB398" s="147"/>
      <c r="AC398" s="148"/>
      <c r="AD398" s="142"/>
      <c r="AE398" s="203">
        <f t="shared" si="35"/>
        <v>0</v>
      </c>
      <c r="AF398" s="150">
        <f t="shared" si="36"/>
        <v>0</v>
      </c>
      <c r="AG398" s="331"/>
      <c r="AJ398" s="185"/>
      <c r="AK398" s="616"/>
      <c r="AL398" s="186">
        <f t="shared" si="32"/>
        <v>0</v>
      </c>
      <c r="AM398" s="186">
        <f t="shared" si="33"/>
        <v>0</v>
      </c>
      <c r="AN398" s="186">
        <f t="shared" si="34"/>
        <v>0</v>
      </c>
      <c r="AO398" s="615"/>
    </row>
    <row r="399" spans="1:41" ht="20.100000000000001" customHeight="1">
      <c r="A399" s="183">
        <v>395</v>
      </c>
      <c r="B399" s="342"/>
      <c r="C399" s="342"/>
      <c r="D399" s="142"/>
      <c r="E399" s="142"/>
      <c r="F399" s="142"/>
      <c r="G399" s="142"/>
      <c r="H399" s="142"/>
      <c r="I399" s="142"/>
      <c r="J399" s="143"/>
      <c r="K399" s="142"/>
      <c r="L399" s="142"/>
      <c r="M399" s="144"/>
      <c r="N399" s="145"/>
      <c r="O399" s="142"/>
      <c r="P399" s="147"/>
      <c r="Q399" s="147"/>
      <c r="R399" s="147"/>
      <c r="S399" s="147"/>
      <c r="T399" s="147"/>
      <c r="U399" s="147"/>
      <c r="V399" s="147"/>
      <c r="W399" s="147"/>
      <c r="X399" s="147"/>
      <c r="Y399" s="147"/>
      <c r="Z399" s="147"/>
      <c r="AA399" s="147"/>
      <c r="AB399" s="147"/>
      <c r="AC399" s="148"/>
      <c r="AD399" s="142"/>
      <c r="AE399" s="203">
        <f t="shared" si="35"/>
        <v>0</v>
      </c>
      <c r="AF399" s="150">
        <f t="shared" si="36"/>
        <v>0</v>
      </c>
      <c r="AG399" s="331"/>
      <c r="AJ399" s="185"/>
      <c r="AK399" s="616"/>
      <c r="AL399" s="186">
        <f t="shared" si="32"/>
        <v>0</v>
      </c>
      <c r="AM399" s="186">
        <f t="shared" si="33"/>
        <v>0</v>
      </c>
      <c r="AN399" s="186">
        <f t="shared" si="34"/>
        <v>0</v>
      </c>
      <c r="AO399" s="615"/>
    </row>
    <row r="400" spans="1:41" ht="20.100000000000001" customHeight="1">
      <c r="A400" s="183">
        <v>396</v>
      </c>
      <c r="B400" s="342"/>
      <c r="C400" s="342"/>
      <c r="D400" s="142"/>
      <c r="E400" s="142"/>
      <c r="F400" s="142"/>
      <c r="G400" s="142"/>
      <c r="H400" s="142"/>
      <c r="I400" s="142"/>
      <c r="J400" s="143"/>
      <c r="K400" s="142"/>
      <c r="L400" s="142"/>
      <c r="M400" s="144"/>
      <c r="N400" s="145"/>
      <c r="O400" s="142"/>
      <c r="P400" s="147"/>
      <c r="Q400" s="147"/>
      <c r="R400" s="147"/>
      <c r="S400" s="147"/>
      <c r="T400" s="147"/>
      <c r="U400" s="147"/>
      <c r="V400" s="147"/>
      <c r="W400" s="147"/>
      <c r="X400" s="147"/>
      <c r="Y400" s="147"/>
      <c r="Z400" s="147"/>
      <c r="AA400" s="147"/>
      <c r="AB400" s="147"/>
      <c r="AC400" s="148"/>
      <c r="AD400" s="142"/>
      <c r="AE400" s="203">
        <f t="shared" si="35"/>
        <v>0</v>
      </c>
      <c r="AF400" s="150">
        <f t="shared" si="36"/>
        <v>0</v>
      </c>
      <c r="AG400" s="331"/>
      <c r="AJ400" s="185"/>
      <c r="AK400" s="616"/>
      <c r="AL400" s="186">
        <f t="shared" si="32"/>
        <v>0</v>
      </c>
      <c r="AM400" s="186">
        <f t="shared" si="33"/>
        <v>0</v>
      </c>
      <c r="AN400" s="186">
        <f t="shared" si="34"/>
        <v>0</v>
      </c>
      <c r="AO400" s="615"/>
    </row>
    <row r="401" spans="1:41" ht="20.100000000000001" customHeight="1">
      <c r="A401" s="183">
        <v>397</v>
      </c>
      <c r="B401" s="342"/>
      <c r="C401" s="342"/>
      <c r="D401" s="142"/>
      <c r="E401" s="142"/>
      <c r="F401" s="142"/>
      <c r="G401" s="142"/>
      <c r="H401" s="142"/>
      <c r="I401" s="142"/>
      <c r="J401" s="143"/>
      <c r="K401" s="142"/>
      <c r="L401" s="142"/>
      <c r="M401" s="144"/>
      <c r="N401" s="145"/>
      <c r="O401" s="142"/>
      <c r="P401" s="147"/>
      <c r="Q401" s="147"/>
      <c r="R401" s="147"/>
      <c r="S401" s="147"/>
      <c r="T401" s="147"/>
      <c r="U401" s="147"/>
      <c r="V401" s="147"/>
      <c r="W401" s="147"/>
      <c r="X401" s="147"/>
      <c r="Y401" s="147"/>
      <c r="Z401" s="147"/>
      <c r="AA401" s="147"/>
      <c r="AB401" s="147"/>
      <c r="AC401" s="148"/>
      <c r="AD401" s="142"/>
      <c r="AE401" s="203">
        <f t="shared" si="35"/>
        <v>0</v>
      </c>
      <c r="AF401" s="150">
        <f t="shared" si="36"/>
        <v>0</v>
      </c>
      <c r="AG401" s="331"/>
      <c r="AJ401" s="185"/>
      <c r="AK401" s="616"/>
      <c r="AL401" s="186">
        <f t="shared" si="32"/>
        <v>0</v>
      </c>
      <c r="AM401" s="186">
        <f t="shared" si="33"/>
        <v>0</v>
      </c>
      <c r="AN401" s="186">
        <f t="shared" si="34"/>
        <v>0</v>
      </c>
      <c r="AO401" s="615"/>
    </row>
    <row r="402" spans="1:41" ht="20.100000000000001" customHeight="1">
      <c r="A402" s="183">
        <v>398</v>
      </c>
      <c r="B402" s="342"/>
      <c r="C402" s="342"/>
      <c r="D402" s="142"/>
      <c r="E402" s="142"/>
      <c r="F402" s="142"/>
      <c r="G402" s="142"/>
      <c r="H402" s="142"/>
      <c r="I402" s="142"/>
      <c r="J402" s="143"/>
      <c r="K402" s="142"/>
      <c r="L402" s="142"/>
      <c r="M402" s="144"/>
      <c r="N402" s="145"/>
      <c r="O402" s="142"/>
      <c r="P402" s="147"/>
      <c r="Q402" s="147"/>
      <c r="R402" s="147"/>
      <c r="S402" s="147"/>
      <c r="T402" s="147"/>
      <c r="U402" s="147"/>
      <c r="V402" s="147"/>
      <c r="W402" s="147"/>
      <c r="X402" s="147"/>
      <c r="Y402" s="147"/>
      <c r="Z402" s="147"/>
      <c r="AA402" s="147"/>
      <c r="AB402" s="147"/>
      <c r="AC402" s="148"/>
      <c r="AD402" s="142"/>
      <c r="AE402" s="203">
        <f t="shared" si="35"/>
        <v>0</v>
      </c>
      <c r="AF402" s="150">
        <f t="shared" si="36"/>
        <v>0</v>
      </c>
      <c r="AG402" s="331"/>
      <c r="AJ402" s="185"/>
      <c r="AK402" s="616"/>
      <c r="AL402" s="186">
        <f t="shared" si="32"/>
        <v>0</v>
      </c>
      <c r="AM402" s="186">
        <f t="shared" si="33"/>
        <v>0</v>
      </c>
      <c r="AN402" s="186">
        <f t="shared" si="34"/>
        <v>0</v>
      </c>
      <c r="AO402" s="615"/>
    </row>
    <row r="403" spans="1:41" s="184" customFormat="1" ht="20.100000000000001" customHeight="1">
      <c r="A403" s="183">
        <v>399</v>
      </c>
      <c r="B403" s="342"/>
      <c r="C403" s="342"/>
      <c r="D403" s="142"/>
      <c r="E403" s="142"/>
      <c r="F403" s="142"/>
      <c r="G403" s="142"/>
      <c r="H403" s="142"/>
      <c r="I403" s="142"/>
      <c r="J403" s="143"/>
      <c r="K403" s="142"/>
      <c r="L403" s="142"/>
      <c r="M403" s="144"/>
      <c r="N403" s="145"/>
      <c r="O403" s="142"/>
      <c r="P403" s="147"/>
      <c r="Q403" s="147"/>
      <c r="R403" s="147"/>
      <c r="S403" s="147"/>
      <c r="T403" s="147"/>
      <c r="U403" s="147"/>
      <c r="V403" s="147"/>
      <c r="W403" s="147"/>
      <c r="X403" s="147"/>
      <c r="Y403" s="147"/>
      <c r="Z403" s="147"/>
      <c r="AA403" s="147"/>
      <c r="AB403" s="147"/>
      <c r="AC403" s="148"/>
      <c r="AD403" s="142"/>
      <c r="AE403" s="203">
        <f t="shared" si="35"/>
        <v>0</v>
      </c>
      <c r="AF403" s="150">
        <f t="shared" si="36"/>
        <v>0</v>
      </c>
      <c r="AG403" s="331"/>
      <c r="AJ403" s="185"/>
      <c r="AK403" s="614"/>
      <c r="AL403" s="186">
        <f t="shared" si="32"/>
        <v>0</v>
      </c>
      <c r="AM403" s="186">
        <f t="shared" si="33"/>
        <v>0</v>
      </c>
      <c r="AN403" s="186">
        <f t="shared" si="34"/>
        <v>0</v>
      </c>
      <c r="AO403" s="615"/>
    </row>
    <row r="404" spans="1:41" ht="20.100000000000001" customHeight="1">
      <c r="A404" s="183">
        <v>400</v>
      </c>
      <c r="B404" s="342"/>
      <c r="C404" s="342"/>
      <c r="D404" s="142"/>
      <c r="E404" s="142"/>
      <c r="F404" s="142"/>
      <c r="G404" s="142"/>
      <c r="H404" s="142"/>
      <c r="I404" s="142"/>
      <c r="J404" s="143"/>
      <c r="K404" s="142"/>
      <c r="L404" s="142"/>
      <c r="M404" s="144"/>
      <c r="N404" s="145"/>
      <c r="O404" s="142"/>
      <c r="P404" s="147"/>
      <c r="Q404" s="147"/>
      <c r="R404" s="147"/>
      <c r="S404" s="147"/>
      <c r="T404" s="147"/>
      <c r="U404" s="147"/>
      <c r="V404" s="147"/>
      <c r="W404" s="147"/>
      <c r="X404" s="147"/>
      <c r="Y404" s="147"/>
      <c r="Z404" s="147"/>
      <c r="AA404" s="147"/>
      <c r="AB404" s="147"/>
      <c r="AC404" s="148"/>
      <c r="AD404" s="142"/>
      <c r="AE404" s="203">
        <f t="shared" si="35"/>
        <v>0</v>
      </c>
      <c r="AF404" s="150">
        <f t="shared" si="36"/>
        <v>0</v>
      </c>
      <c r="AG404" s="331"/>
      <c r="AJ404" s="185"/>
      <c r="AK404" s="616"/>
      <c r="AL404" s="186">
        <f t="shared" si="32"/>
        <v>0</v>
      </c>
      <c r="AM404" s="186">
        <f t="shared" si="33"/>
        <v>0</v>
      </c>
      <c r="AN404" s="186">
        <f t="shared" si="34"/>
        <v>0</v>
      </c>
      <c r="AO404" s="615"/>
    </row>
    <row r="405" spans="1:41" ht="20.100000000000001" customHeight="1">
      <c r="A405" s="183">
        <v>401</v>
      </c>
      <c r="B405" s="342"/>
      <c r="C405" s="342"/>
      <c r="D405" s="142"/>
      <c r="E405" s="142"/>
      <c r="F405" s="142"/>
      <c r="G405" s="142"/>
      <c r="H405" s="142"/>
      <c r="I405" s="142"/>
      <c r="J405" s="143"/>
      <c r="K405" s="142"/>
      <c r="L405" s="142"/>
      <c r="M405" s="144"/>
      <c r="N405" s="145"/>
      <c r="O405" s="142"/>
      <c r="P405" s="147"/>
      <c r="Q405" s="147"/>
      <c r="R405" s="147"/>
      <c r="S405" s="147"/>
      <c r="T405" s="147"/>
      <c r="U405" s="147"/>
      <c r="V405" s="147"/>
      <c r="W405" s="147"/>
      <c r="X405" s="147"/>
      <c r="Y405" s="147"/>
      <c r="Z405" s="147"/>
      <c r="AA405" s="147"/>
      <c r="AB405" s="147"/>
      <c r="AC405" s="148"/>
      <c r="AD405" s="142"/>
      <c r="AE405" s="203">
        <f t="shared" si="35"/>
        <v>0</v>
      </c>
      <c r="AF405" s="150">
        <f t="shared" si="36"/>
        <v>0</v>
      </c>
      <c r="AG405" s="331"/>
      <c r="AJ405" s="185"/>
      <c r="AK405" s="616"/>
      <c r="AL405" s="186">
        <f t="shared" si="32"/>
        <v>0</v>
      </c>
      <c r="AM405" s="186">
        <f t="shared" si="33"/>
        <v>0</v>
      </c>
      <c r="AN405" s="186">
        <f t="shared" si="34"/>
        <v>0</v>
      </c>
      <c r="AO405" s="615"/>
    </row>
    <row r="406" spans="1:41" ht="20.100000000000001" customHeight="1">
      <c r="A406" s="183">
        <v>402</v>
      </c>
      <c r="B406" s="342"/>
      <c r="C406" s="342"/>
      <c r="D406" s="142"/>
      <c r="E406" s="142"/>
      <c r="F406" s="142"/>
      <c r="G406" s="142"/>
      <c r="H406" s="142"/>
      <c r="I406" s="142"/>
      <c r="J406" s="143"/>
      <c r="K406" s="142"/>
      <c r="L406" s="142"/>
      <c r="M406" s="144"/>
      <c r="N406" s="145"/>
      <c r="O406" s="142"/>
      <c r="P406" s="147"/>
      <c r="Q406" s="147"/>
      <c r="R406" s="147"/>
      <c r="S406" s="147"/>
      <c r="T406" s="147"/>
      <c r="U406" s="147"/>
      <c r="V406" s="147"/>
      <c r="W406" s="147"/>
      <c r="X406" s="147"/>
      <c r="Y406" s="147"/>
      <c r="Z406" s="147"/>
      <c r="AA406" s="147"/>
      <c r="AB406" s="147"/>
      <c r="AC406" s="148"/>
      <c r="AD406" s="142"/>
      <c r="AE406" s="203">
        <f t="shared" si="35"/>
        <v>0</v>
      </c>
      <c r="AF406" s="150">
        <f t="shared" si="36"/>
        <v>0</v>
      </c>
      <c r="AG406" s="331"/>
      <c r="AJ406" s="185"/>
      <c r="AK406" s="616"/>
      <c r="AL406" s="186">
        <f t="shared" si="32"/>
        <v>0</v>
      </c>
      <c r="AM406" s="186">
        <f t="shared" si="33"/>
        <v>0</v>
      </c>
      <c r="AN406" s="186">
        <f t="shared" si="34"/>
        <v>0</v>
      </c>
      <c r="AO406" s="615"/>
    </row>
    <row r="407" spans="1:41" ht="20.100000000000001" customHeight="1">
      <c r="A407" s="183">
        <v>403</v>
      </c>
      <c r="B407" s="342"/>
      <c r="C407" s="342"/>
      <c r="D407" s="142"/>
      <c r="E407" s="142"/>
      <c r="F407" s="142"/>
      <c r="G407" s="142"/>
      <c r="H407" s="142"/>
      <c r="I407" s="142"/>
      <c r="J407" s="143"/>
      <c r="K407" s="142"/>
      <c r="L407" s="142"/>
      <c r="M407" s="144"/>
      <c r="N407" s="145"/>
      <c r="O407" s="142"/>
      <c r="P407" s="147"/>
      <c r="Q407" s="147"/>
      <c r="R407" s="147"/>
      <c r="S407" s="147"/>
      <c r="T407" s="147"/>
      <c r="U407" s="147"/>
      <c r="V407" s="147"/>
      <c r="W407" s="147"/>
      <c r="X407" s="147"/>
      <c r="Y407" s="147"/>
      <c r="Z407" s="147"/>
      <c r="AA407" s="147"/>
      <c r="AB407" s="147"/>
      <c r="AC407" s="148"/>
      <c r="AD407" s="142"/>
      <c r="AE407" s="203">
        <f t="shared" si="35"/>
        <v>0</v>
      </c>
      <c r="AF407" s="150">
        <f t="shared" si="36"/>
        <v>0</v>
      </c>
      <c r="AG407" s="331"/>
      <c r="AJ407" s="185"/>
      <c r="AK407" s="616"/>
      <c r="AL407" s="186">
        <f t="shared" si="32"/>
        <v>0</v>
      </c>
      <c r="AM407" s="186">
        <f t="shared" si="33"/>
        <v>0</v>
      </c>
      <c r="AN407" s="186">
        <f t="shared" si="34"/>
        <v>0</v>
      </c>
      <c r="AO407" s="615"/>
    </row>
    <row r="408" spans="1:41" s="184" customFormat="1" ht="20.100000000000001" customHeight="1">
      <c r="A408" s="183">
        <v>404</v>
      </c>
      <c r="B408" s="342"/>
      <c r="C408" s="342"/>
      <c r="D408" s="142"/>
      <c r="E408" s="142"/>
      <c r="F408" s="142"/>
      <c r="G408" s="142"/>
      <c r="H408" s="142"/>
      <c r="I408" s="142"/>
      <c r="J408" s="143"/>
      <c r="K408" s="142"/>
      <c r="L408" s="142"/>
      <c r="M408" s="144"/>
      <c r="N408" s="145"/>
      <c r="O408" s="142"/>
      <c r="P408" s="147"/>
      <c r="Q408" s="147"/>
      <c r="R408" s="147"/>
      <c r="S408" s="147"/>
      <c r="T408" s="147"/>
      <c r="U408" s="147"/>
      <c r="V408" s="147"/>
      <c r="W408" s="147"/>
      <c r="X408" s="147"/>
      <c r="Y408" s="147"/>
      <c r="Z408" s="147"/>
      <c r="AA408" s="147"/>
      <c r="AB408" s="147"/>
      <c r="AC408" s="148"/>
      <c r="AD408" s="142"/>
      <c r="AE408" s="203">
        <f t="shared" si="35"/>
        <v>0</v>
      </c>
      <c r="AF408" s="150">
        <f t="shared" si="36"/>
        <v>0</v>
      </c>
      <c r="AG408" s="331"/>
      <c r="AJ408" s="185"/>
      <c r="AK408" s="614"/>
      <c r="AL408" s="186">
        <f t="shared" si="32"/>
        <v>0</v>
      </c>
      <c r="AM408" s="186">
        <f t="shared" si="33"/>
        <v>0</v>
      </c>
      <c r="AN408" s="186">
        <f t="shared" si="34"/>
        <v>0</v>
      </c>
      <c r="AO408" s="615"/>
    </row>
    <row r="409" spans="1:41" ht="20.100000000000001" customHeight="1">
      <c r="A409" s="183">
        <v>405</v>
      </c>
      <c r="B409" s="342"/>
      <c r="C409" s="342"/>
      <c r="D409" s="142"/>
      <c r="E409" s="142"/>
      <c r="F409" s="142"/>
      <c r="G409" s="142"/>
      <c r="H409" s="142"/>
      <c r="I409" s="142"/>
      <c r="J409" s="143"/>
      <c r="K409" s="142"/>
      <c r="L409" s="142"/>
      <c r="M409" s="144"/>
      <c r="N409" s="145"/>
      <c r="O409" s="142"/>
      <c r="P409" s="147"/>
      <c r="Q409" s="147"/>
      <c r="R409" s="147"/>
      <c r="S409" s="147"/>
      <c r="T409" s="147"/>
      <c r="U409" s="147"/>
      <c r="V409" s="147"/>
      <c r="W409" s="147"/>
      <c r="X409" s="147"/>
      <c r="Y409" s="147"/>
      <c r="Z409" s="147"/>
      <c r="AA409" s="147"/>
      <c r="AB409" s="147"/>
      <c r="AC409" s="148"/>
      <c r="AD409" s="142"/>
      <c r="AE409" s="203">
        <f t="shared" si="35"/>
        <v>0</v>
      </c>
      <c r="AF409" s="150">
        <f t="shared" si="36"/>
        <v>0</v>
      </c>
      <c r="AG409" s="331"/>
      <c r="AJ409" s="185"/>
      <c r="AK409" s="616"/>
      <c r="AL409" s="186">
        <f t="shared" si="32"/>
        <v>0</v>
      </c>
      <c r="AM409" s="186">
        <f t="shared" si="33"/>
        <v>0</v>
      </c>
      <c r="AN409" s="186">
        <f t="shared" si="34"/>
        <v>0</v>
      </c>
      <c r="AO409" s="615"/>
    </row>
    <row r="410" spans="1:41" ht="20.100000000000001" customHeight="1">
      <c r="A410" s="183">
        <v>406</v>
      </c>
      <c r="B410" s="342"/>
      <c r="C410" s="342"/>
      <c r="D410" s="142"/>
      <c r="E410" s="142"/>
      <c r="F410" s="142"/>
      <c r="G410" s="142"/>
      <c r="H410" s="142"/>
      <c r="I410" s="142"/>
      <c r="J410" s="143"/>
      <c r="K410" s="142"/>
      <c r="L410" s="142"/>
      <c r="M410" s="144"/>
      <c r="N410" s="145"/>
      <c r="O410" s="142"/>
      <c r="P410" s="147"/>
      <c r="Q410" s="147"/>
      <c r="R410" s="147"/>
      <c r="S410" s="147"/>
      <c r="T410" s="147"/>
      <c r="U410" s="147"/>
      <c r="V410" s="147"/>
      <c r="W410" s="147"/>
      <c r="X410" s="147"/>
      <c r="Y410" s="147"/>
      <c r="Z410" s="147"/>
      <c r="AA410" s="147"/>
      <c r="AB410" s="147"/>
      <c r="AC410" s="148"/>
      <c r="AD410" s="142"/>
      <c r="AE410" s="203">
        <f t="shared" si="35"/>
        <v>0</v>
      </c>
      <c r="AF410" s="150">
        <f t="shared" si="36"/>
        <v>0</v>
      </c>
      <c r="AG410" s="331"/>
      <c r="AJ410" s="185"/>
      <c r="AK410" s="616"/>
      <c r="AL410" s="186">
        <f t="shared" si="32"/>
        <v>0</v>
      </c>
      <c r="AM410" s="186">
        <f t="shared" si="33"/>
        <v>0</v>
      </c>
      <c r="AN410" s="186">
        <f t="shared" si="34"/>
        <v>0</v>
      </c>
      <c r="AO410" s="615"/>
    </row>
    <row r="411" spans="1:41" ht="20.100000000000001" customHeight="1">
      <c r="A411" s="183">
        <v>407</v>
      </c>
      <c r="B411" s="342"/>
      <c r="C411" s="342"/>
      <c r="D411" s="142"/>
      <c r="E411" s="142"/>
      <c r="F411" s="142"/>
      <c r="G411" s="142"/>
      <c r="H411" s="142"/>
      <c r="I411" s="142"/>
      <c r="J411" s="143"/>
      <c r="K411" s="142"/>
      <c r="L411" s="142"/>
      <c r="M411" s="144"/>
      <c r="N411" s="145"/>
      <c r="O411" s="142"/>
      <c r="P411" s="147"/>
      <c r="Q411" s="147"/>
      <c r="R411" s="147"/>
      <c r="S411" s="147"/>
      <c r="T411" s="147"/>
      <c r="U411" s="147"/>
      <c r="V411" s="147"/>
      <c r="W411" s="147"/>
      <c r="X411" s="147"/>
      <c r="Y411" s="147"/>
      <c r="Z411" s="147"/>
      <c r="AA411" s="147"/>
      <c r="AB411" s="147"/>
      <c r="AC411" s="148"/>
      <c r="AD411" s="142"/>
      <c r="AE411" s="203">
        <f t="shared" si="35"/>
        <v>0</v>
      </c>
      <c r="AF411" s="150">
        <f t="shared" si="36"/>
        <v>0</v>
      </c>
      <c r="AG411" s="331"/>
      <c r="AJ411" s="185"/>
      <c r="AK411" s="616"/>
      <c r="AL411" s="186">
        <f t="shared" si="32"/>
        <v>0</v>
      </c>
      <c r="AM411" s="186">
        <f t="shared" si="33"/>
        <v>0</v>
      </c>
      <c r="AN411" s="186">
        <f t="shared" si="34"/>
        <v>0</v>
      </c>
      <c r="AO411" s="615"/>
    </row>
    <row r="412" spans="1:41" ht="20.100000000000001" customHeight="1">
      <c r="A412" s="183">
        <v>408</v>
      </c>
      <c r="B412" s="342"/>
      <c r="C412" s="342"/>
      <c r="D412" s="142"/>
      <c r="E412" s="142"/>
      <c r="F412" s="142"/>
      <c r="G412" s="142"/>
      <c r="H412" s="142"/>
      <c r="I412" s="142"/>
      <c r="J412" s="143"/>
      <c r="K412" s="142"/>
      <c r="L412" s="142"/>
      <c r="M412" s="144"/>
      <c r="N412" s="145"/>
      <c r="O412" s="142"/>
      <c r="P412" s="147"/>
      <c r="Q412" s="147"/>
      <c r="R412" s="147"/>
      <c r="S412" s="147"/>
      <c r="T412" s="147"/>
      <c r="U412" s="147"/>
      <c r="V412" s="147"/>
      <c r="W412" s="147"/>
      <c r="X412" s="147"/>
      <c r="Y412" s="147"/>
      <c r="Z412" s="147"/>
      <c r="AA412" s="147"/>
      <c r="AB412" s="147"/>
      <c r="AC412" s="148"/>
      <c r="AD412" s="142"/>
      <c r="AE412" s="203">
        <f t="shared" si="35"/>
        <v>0</v>
      </c>
      <c r="AF412" s="150">
        <f t="shared" si="36"/>
        <v>0</v>
      </c>
      <c r="AG412" s="331"/>
      <c r="AJ412" s="185"/>
      <c r="AK412" s="616"/>
      <c r="AL412" s="186">
        <f t="shared" si="32"/>
        <v>0</v>
      </c>
      <c r="AM412" s="186">
        <f t="shared" si="33"/>
        <v>0</v>
      </c>
      <c r="AN412" s="186">
        <f t="shared" si="34"/>
        <v>0</v>
      </c>
      <c r="AO412" s="615"/>
    </row>
    <row r="413" spans="1:41" ht="20.100000000000001" customHeight="1">
      <c r="A413" s="183">
        <v>409</v>
      </c>
      <c r="B413" s="342"/>
      <c r="C413" s="342"/>
      <c r="D413" s="142"/>
      <c r="E413" s="142"/>
      <c r="F413" s="142"/>
      <c r="G413" s="142"/>
      <c r="H413" s="142"/>
      <c r="I413" s="142"/>
      <c r="J413" s="143"/>
      <c r="K413" s="142"/>
      <c r="L413" s="142"/>
      <c r="M413" s="144"/>
      <c r="N413" s="145"/>
      <c r="O413" s="142"/>
      <c r="P413" s="147"/>
      <c r="Q413" s="147"/>
      <c r="R413" s="147"/>
      <c r="S413" s="147"/>
      <c r="T413" s="147"/>
      <c r="U413" s="147"/>
      <c r="V413" s="147"/>
      <c r="W413" s="147"/>
      <c r="X413" s="147"/>
      <c r="Y413" s="147"/>
      <c r="Z413" s="147"/>
      <c r="AA413" s="147"/>
      <c r="AB413" s="147"/>
      <c r="AC413" s="148"/>
      <c r="AD413" s="142"/>
      <c r="AE413" s="203">
        <f t="shared" si="35"/>
        <v>0</v>
      </c>
      <c r="AF413" s="150">
        <f t="shared" si="36"/>
        <v>0</v>
      </c>
      <c r="AG413" s="331"/>
      <c r="AJ413" s="185"/>
      <c r="AK413" s="616"/>
      <c r="AL413" s="186">
        <f t="shared" si="32"/>
        <v>0</v>
      </c>
      <c r="AM413" s="186">
        <f t="shared" si="33"/>
        <v>0</v>
      </c>
      <c r="AN413" s="186">
        <f t="shared" si="34"/>
        <v>0</v>
      </c>
      <c r="AO413" s="615"/>
    </row>
    <row r="414" spans="1:41" ht="20.100000000000001" customHeight="1">
      <c r="A414" s="183">
        <v>410</v>
      </c>
      <c r="B414" s="342"/>
      <c r="C414" s="342"/>
      <c r="D414" s="142"/>
      <c r="E414" s="142"/>
      <c r="F414" s="142"/>
      <c r="G414" s="142"/>
      <c r="H414" s="142"/>
      <c r="I414" s="142"/>
      <c r="J414" s="143"/>
      <c r="K414" s="142"/>
      <c r="L414" s="142"/>
      <c r="M414" s="144"/>
      <c r="N414" s="145"/>
      <c r="O414" s="142"/>
      <c r="P414" s="147"/>
      <c r="Q414" s="147"/>
      <c r="R414" s="147"/>
      <c r="S414" s="147"/>
      <c r="T414" s="147"/>
      <c r="U414" s="147"/>
      <c r="V414" s="147"/>
      <c r="W414" s="147"/>
      <c r="X414" s="147"/>
      <c r="Y414" s="147"/>
      <c r="Z414" s="147"/>
      <c r="AA414" s="147"/>
      <c r="AB414" s="147"/>
      <c r="AC414" s="148"/>
      <c r="AD414" s="142"/>
      <c r="AE414" s="203">
        <f t="shared" si="35"/>
        <v>0</v>
      </c>
      <c r="AF414" s="150">
        <f t="shared" si="36"/>
        <v>0</v>
      </c>
      <c r="AG414" s="331"/>
      <c r="AJ414" s="185"/>
      <c r="AK414" s="616"/>
      <c r="AL414" s="186">
        <f t="shared" si="32"/>
        <v>0</v>
      </c>
      <c r="AM414" s="186">
        <f t="shared" si="33"/>
        <v>0</v>
      </c>
      <c r="AN414" s="186">
        <f t="shared" si="34"/>
        <v>0</v>
      </c>
      <c r="AO414" s="615"/>
    </row>
    <row r="415" spans="1:41" ht="20.100000000000001" customHeight="1">
      <c r="A415" s="183">
        <v>411</v>
      </c>
      <c r="B415" s="342"/>
      <c r="C415" s="342"/>
      <c r="D415" s="142"/>
      <c r="E415" s="142"/>
      <c r="F415" s="142"/>
      <c r="G415" s="142"/>
      <c r="H415" s="142"/>
      <c r="I415" s="142"/>
      <c r="J415" s="143"/>
      <c r="K415" s="142"/>
      <c r="L415" s="142"/>
      <c r="M415" s="144"/>
      <c r="N415" s="145"/>
      <c r="O415" s="142"/>
      <c r="P415" s="147"/>
      <c r="Q415" s="147"/>
      <c r="R415" s="147"/>
      <c r="S415" s="147"/>
      <c r="T415" s="147"/>
      <c r="U415" s="147"/>
      <c r="V415" s="147"/>
      <c r="W415" s="147"/>
      <c r="X415" s="147"/>
      <c r="Y415" s="147"/>
      <c r="Z415" s="147"/>
      <c r="AA415" s="147"/>
      <c r="AB415" s="147"/>
      <c r="AC415" s="148"/>
      <c r="AD415" s="142"/>
      <c r="AE415" s="203">
        <f t="shared" si="35"/>
        <v>0</v>
      </c>
      <c r="AF415" s="150">
        <f t="shared" si="36"/>
        <v>0</v>
      </c>
      <c r="AG415" s="331"/>
      <c r="AJ415" s="185"/>
      <c r="AK415" s="616"/>
      <c r="AL415" s="186">
        <f t="shared" si="32"/>
        <v>0</v>
      </c>
      <c r="AM415" s="186">
        <f t="shared" si="33"/>
        <v>0</v>
      </c>
      <c r="AN415" s="186">
        <f t="shared" si="34"/>
        <v>0</v>
      </c>
      <c r="AO415" s="615"/>
    </row>
    <row r="416" spans="1:41" ht="20.100000000000001" customHeight="1">
      <c r="A416" s="183">
        <v>412</v>
      </c>
      <c r="B416" s="342"/>
      <c r="C416" s="342"/>
      <c r="D416" s="142"/>
      <c r="E416" s="142"/>
      <c r="F416" s="142"/>
      <c r="G416" s="142"/>
      <c r="H416" s="142"/>
      <c r="I416" s="142"/>
      <c r="J416" s="143"/>
      <c r="K416" s="142"/>
      <c r="L416" s="142"/>
      <c r="M416" s="144"/>
      <c r="N416" s="145"/>
      <c r="O416" s="142"/>
      <c r="P416" s="147"/>
      <c r="Q416" s="147"/>
      <c r="R416" s="147"/>
      <c r="S416" s="147"/>
      <c r="T416" s="147"/>
      <c r="U416" s="147"/>
      <c r="V416" s="147"/>
      <c r="W416" s="147"/>
      <c r="X416" s="147"/>
      <c r="Y416" s="147"/>
      <c r="Z416" s="147"/>
      <c r="AA416" s="147"/>
      <c r="AB416" s="147"/>
      <c r="AC416" s="148"/>
      <c r="AD416" s="142"/>
      <c r="AE416" s="203">
        <f t="shared" si="35"/>
        <v>0</v>
      </c>
      <c r="AF416" s="150">
        <f t="shared" si="36"/>
        <v>0</v>
      </c>
      <c r="AG416" s="331"/>
      <c r="AJ416" s="185"/>
      <c r="AK416" s="616"/>
      <c r="AL416" s="186">
        <f t="shared" si="32"/>
        <v>0</v>
      </c>
      <c r="AM416" s="186">
        <f t="shared" si="33"/>
        <v>0</v>
      </c>
      <c r="AN416" s="186">
        <f t="shared" si="34"/>
        <v>0</v>
      </c>
      <c r="AO416" s="615"/>
    </row>
    <row r="417" spans="1:41" ht="20.100000000000001" customHeight="1">
      <c r="A417" s="183">
        <v>413</v>
      </c>
      <c r="B417" s="342"/>
      <c r="C417" s="342"/>
      <c r="D417" s="142"/>
      <c r="E417" s="142"/>
      <c r="F417" s="142"/>
      <c r="G417" s="142"/>
      <c r="H417" s="142"/>
      <c r="I417" s="142"/>
      <c r="J417" s="143"/>
      <c r="K417" s="142"/>
      <c r="L417" s="142"/>
      <c r="M417" s="144"/>
      <c r="N417" s="145"/>
      <c r="O417" s="142"/>
      <c r="P417" s="147"/>
      <c r="Q417" s="147"/>
      <c r="R417" s="147"/>
      <c r="S417" s="147"/>
      <c r="T417" s="147"/>
      <c r="U417" s="147"/>
      <c r="V417" s="147"/>
      <c r="W417" s="147"/>
      <c r="X417" s="147"/>
      <c r="Y417" s="147"/>
      <c r="Z417" s="147"/>
      <c r="AA417" s="147"/>
      <c r="AB417" s="147"/>
      <c r="AC417" s="148"/>
      <c r="AD417" s="142"/>
      <c r="AE417" s="203">
        <f t="shared" si="35"/>
        <v>0</v>
      </c>
      <c r="AF417" s="150">
        <f t="shared" si="36"/>
        <v>0</v>
      </c>
      <c r="AG417" s="331"/>
      <c r="AJ417" s="185"/>
      <c r="AK417" s="616"/>
      <c r="AL417" s="186">
        <f t="shared" si="32"/>
        <v>0</v>
      </c>
      <c r="AM417" s="186">
        <f t="shared" si="33"/>
        <v>0</v>
      </c>
      <c r="AN417" s="186">
        <f t="shared" si="34"/>
        <v>0</v>
      </c>
      <c r="AO417" s="615"/>
    </row>
    <row r="418" spans="1:41" ht="20.100000000000001" customHeight="1">
      <c r="A418" s="183">
        <v>414</v>
      </c>
      <c r="B418" s="342"/>
      <c r="C418" s="342"/>
      <c r="D418" s="142"/>
      <c r="E418" s="142"/>
      <c r="F418" s="142"/>
      <c r="G418" s="142"/>
      <c r="H418" s="142"/>
      <c r="I418" s="142"/>
      <c r="J418" s="143"/>
      <c r="K418" s="142"/>
      <c r="L418" s="142"/>
      <c r="M418" s="144"/>
      <c r="N418" s="145"/>
      <c r="O418" s="142"/>
      <c r="P418" s="147"/>
      <c r="Q418" s="147"/>
      <c r="R418" s="147"/>
      <c r="S418" s="147"/>
      <c r="T418" s="147"/>
      <c r="U418" s="147"/>
      <c r="V418" s="147"/>
      <c r="W418" s="147"/>
      <c r="X418" s="147"/>
      <c r="Y418" s="147"/>
      <c r="Z418" s="147"/>
      <c r="AA418" s="147"/>
      <c r="AB418" s="147"/>
      <c r="AC418" s="148"/>
      <c r="AD418" s="142"/>
      <c r="AE418" s="203">
        <f t="shared" si="35"/>
        <v>0</v>
      </c>
      <c r="AF418" s="150">
        <f t="shared" si="36"/>
        <v>0</v>
      </c>
      <c r="AG418" s="331"/>
      <c r="AJ418" s="185"/>
      <c r="AK418" s="616"/>
      <c r="AL418" s="186">
        <f t="shared" si="32"/>
        <v>0</v>
      </c>
      <c r="AM418" s="186">
        <f t="shared" si="33"/>
        <v>0</v>
      </c>
      <c r="AN418" s="186">
        <f t="shared" si="34"/>
        <v>0</v>
      </c>
      <c r="AO418" s="615"/>
    </row>
    <row r="419" spans="1:41" ht="20.100000000000001" customHeight="1">
      <c r="A419" s="183">
        <v>415</v>
      </c>
      <c r="B419" s="342"/>
      <c r="C419" s="342"/>
      <c r="D419" s="142"/>
      <c r="E419" s="142"/>
      <c r="F419" s="142"/>
      <c r="G419" s="142"/>
      <c r="H419" s="142"/>
      <c r="I419" s="142"/>
      <c r="J419" s="143"/>
      <c r="K419" s="142"/>
      <c r="L419" s="142"/>
      <c r="M419" s="144"/>
      <c r="N419" s="145"/>
      <c r="O419" s="142"/>
      <c r="P419" s="147"/>
      <c r="Q419" s="147"/>
      <c r="R419" s="147"/>
      <c r="S419" s="147"/>
      <c r="T419" s="147"/>
      <c r="U419" s="147"/>
      <c r="V419" s="147"/>
      <c r="W419" s="147"/>
      <c r="X419" s="147"/>
      <c r="Y419" s="147"/>
      <c r="Z419" s="147"/>
      <c r="AA419" s="147"/>
      <c r="AB419" s="147"/>
      <c r="AC419" s="148"/>
      <c r="AD419" s="142"/>
      <c r="AE419" s="203">
        <f t="shared" si="35"/>
        <v>0</v>
      </c>
      <c r="AF419" s="150">
        <f t="shared" si="36"/>
        <v>0</v>
      </c>
      <c r="AG419" s="331"/>
      <c r="AJ419" s="185"/>
      <c r="AK419" s="616"/>
      <c r="AL419" s="186">
        <f t="shared" si="32"/>
        <v>0</v>
      </c>
      <c r="AM419" s="186">
        <f t="shared" si="33"/>
        <v>0</v>
      </c>
      <c r="AN419" s="186">
        <f t="shared" si="34"/>
        <v>0</v>
      </c>
      <c r="AO419" s="615"/>
    </row>
    <row r="420" spans="1:41" ht="20.100000000000001" customHeight="1">
      <c r="A420" s="183">
        <v>416</v>
      </c>
      <c r="B420" s="342"/>
      <c r="C420" s="342"/>
      <c r="D420" s="142"/>
      <c r="E420" s="142"/>
      <c r="F420" s="142"/>
      <c r="G420" s="142"/>
      <c r="H420" s="142"/>
      <c r="I420" s="142"/>
      <c r="J420" s="143"/>
      <c r="K420" s="142"/>
      <c r="L420" s="142"/>
      <c r="M420" s="144"/>
      <c r="N420" s="145"/>
      <c r="O420" s="142"/>
      <c r="P420" s="147"/>
      <c r="Q420" s="147"/>
      <c r="R420" s="147"/>
      <c r="S420" s="147"/>
      <c r="T420" s="147"/>
      <c r="U420" s="147"/>
      <c r="V420" s="147"/>
      <c r="W420" s="147"/>
      <c r="X420" s="147"/>
      <c r="Y420" s="147"/>
      <c r="Z420" s="147"/>
      <c r="AA420" s="147"/>
      <c r="AB420" s="147"/>
      <c r="AC420" s="148"/>
      <c r="AD420" s="142"/>
      <c r="AE420" s="203">
        <f t="shared" si="35"/>
        <v>0</v>
      </c>
      <c r="AF420" s="150">
        <f t="shared" si="36"/>
        <v>0</v>
      </c>
      <c r="AG420" s="331"/>
      <c r="AJ420" s="185"/>
      <c r="AK420" s="616"/>
      <c r="AL420" s="186">
        <f t="shared" si="32"/>
        <v>0</v>
      </c>
      <c r="AM420" s="186">
        <f t="shared" si="33"/>
        <v>0</v>
      </c>
      <c r="AN420" s="186">
        <f t="shared" si="34"/>
        <v>0</v>
      </c>
      <c r="AO420" s="615"/>
    </row>
    <row r="421" spans="1:41" ht="20.100000000000001" customHeight="1">
      <c r="A421" s="183">
        <v>417</v>
      </c>
      <c r="B421" s="342"/>
      <c r="C421" s="342"/>
      <c r="D421" s="142"/>
      <c r="E421" s="142"/>
      <c r="F421" s="142"/>
      <c r="G421" s="142"/>
      <c r="H421" s="142"/>
      <c r="I421" s="142"/>
      <c r="J421" s="143"/>
      <c r="K421" s="142"/>
      <c r="L421" s="142"/>
      <c r="M421" s="144"/>
      <c r="N421" s="145"/>
      <c r="O421" s="142"/>
      <c r="P421" s="147"/>
      <c r="Q421" s="147"/>
      <c r="R421" s="147"/>
      <c r="S421" s="147"/>
      <c r="T421" s="147"/>
      <c r="U421" s="147"/>
      <c r="V421" s="147"/>
      <c r="W421" s="147"/>
      <c r="X421" s="147"/>
      <c r="Y421" s="147"/>
      <c r="Z421" s="147"/>
      <c r="AA421" s="147"/>
      <c r="AB421" s="147"/>
      <c r="AC421" s="148"/>
      <c r="AD421" s="142"/>
      <c r="AE421" s="203">
        <f t="shared" si="35"/>
        <v>0</v>
      </c>
      <c r="AF421" s="150">
        <f t="shared" si="36"/>
        <v>0</v>
      </c>
      <c r="AG421" s="331"/>
      <c r="AJ421" s="185"/>
      <c r="AK421" s="616"/>
      <c r="AL421" s="186">
        <f t="shared" si="32"/>
        <v>0</v>
      </c>
      <c r="AM421" s="186">
        <f t="shared" si="33"/>
        <v>0</v>
      </c>
      <c r="AN421" s="186">
        <f t="shared" si="34"/>
        <v>0</v>
      </c>
      <c r="AO421" s="615"/>
    </row>
    <row r="422" spans="1:41" ht="20.100000000000001" customHeight="1">
      <c r="A422" s="183">
        <v>418</v>
      </c>
      <c r="B422" s="342"/>
      <c r="C422" s="342"/>
      <c r="D422" s="142"/>
      <c r="E422" s="142"/>
      <c r="F422" s="142"/>
      <c r="G422" s="142"/>
      <c r="H422" s="142"/>
      <c r="I422" s="142"/>
      <c r="J422" s="143"/>
      <c r="K422" s="142"/>
      <c r="L422" s="142"/>
      <c r="M422" s="144"/>
      <c r="N422" s="145"/>
      <c r="O422" s="142"/>
      <c r="P422" s="147"/>
      <c r="Q422" s="147"/>
      <c r="R422" s="147"/>
      <c r="S422" s="147"/>
      <c r="T422" s="147"/>
      <c r="U422" s="147"/>
      <c r="V422" s="147"/>
      <c r="W422" s="147"/>
      <c r="X422" s="147"/>
      <c r="Y422" s="147"/>
      <c r="Z422" s="147"/>
      <c r="AA422" s="147"/>
      <c r="AB422" s="147"/>
      <c r="AC422" s="148"/>
      <c r="AD422" s="142"/>
      <c r="AE422" s="203">
        <f t="shared" si="35"/>
        <v>0</v>
      </c>
      <c r="AF422" s="150">
        <f t="shared" si="36"/>
        <v>0</v>
      </c>
      <c r="AG422" s="331"/>
      <c r="AJ422" s="185"/>
      <c r="AK422" s="616"/>
      <c r="AL422" s="186">
        <f t="shared" si="32"/>
        <v>0</v>
      </c>
      <c r="AM422" s="186">
        <f t="shared" si="33"/>
        <v>0</v>
      </c>
      <c r="AN422" s="186">
        <f t="shared" si="34"/>
        <v>0</v>
      </c>
      <c r="AO422" s="615"/>
    </row>
    <row r="423" spans="1:41" ht="20.100000000000001" customHeight="1">
      <c r="A423" s="183">
        <v>419</v>
      </c>
      <c r="B423" s="342"/>
      <c r="C423" s="342"/>
      <c r="D423" s="142"/>
      <c r="E423" s="142"/>
      <c r="F423" s="142"/>
      <c r="G423" s="142"/>
      <c r="H423" s="142"/>
      <c r="I423" s="142"/>
      <c r="J423" s="143"/>
      <c r="K423" s="142"/>
      <c r="L423" s="142"/>
      <c r="M423" s="144"/>
      <c r="N423" s="145"/>
      <c r="O423" s="142"/>
      <c r="P423" s="147"/>
      <c r="Q423" s="147"/>
      <c r="R423" s="147"/>
      <c r="S423" s="147"/>
      <c r="T423" s="147"/>
      <c r="U423" s="147"/>
      <c r="V423" s="147"/>
      <c r="W423" s="147"/>
      <c r="X423" s="147"/>
      <c r="Y423" s="147"/>
      <c r="Z423" s="147"/>
      <c r="AA423" s="147"/>
      <c r="AB423" s="147"/>
      <c r="AC423" s="148"/>
      <c r="AD423" s="142"/>
      <c r="AE423" s="203">
        <f t="shared" si="35"/>
        <v>0</v>
      </c>
      <c r="AF423" s="150">
        <f t="shared" si="36"/>
        <v>0</v>
      </c>
      <c r="AG423" s="331"/>
      <c r="AJ423" s="185"/>
      <c r="AK423" s="616"/>
      <c r="AL423" s="186">
        <f t="shared" si="32"/>
        <v>0</v>
      </c>
      <c r="AM423" s="186">
        <f t="shared" si="33"/>
        <v>0</v>
      </c>
      <c r="AN423" s="186">
        <f t="shared" si="34"/>
        <v>0</v>
      </c>
      <c r="AO423" s="615"/>
    </row>
    <row r="424" spans="1:41" ht="20.100000000000001" customHeight="1">
      <c r="A424" s="183">
        <v>420</v>
      </c>
      <c r="B424" s="342"/>
      <c r="C424" s="342"/>
      <c r="D424" s="142"/>
      <c r="E424" s="142"/>
      <c r="F424" s="142"/>
      <c r="G424" s="142"/>
      <c r="H424" s="142"/>
      <c r="I424" s="142"/>
      <c r="J424" s="143"/>
      <c r="K424" s="142"/>
      <c r="L424" s="142"/>
      <c r="M424" s="144"/>
      <c r="N424" s="145"/>
      <c r="O424" s="142"/>
      <c r="P424" s="147"/>
      <c r="Q424" s="147"/>
      <c r="R424" s="147"/>
      <c r="S424" s="147"/>
      <c r="T424" s="147"/>
      <c r="U424" s="147"/>
      <c r="V424" s="147"/>
      <c r="W424" s="147"/>
      <c r="X424" s="147"/>
      <c r="Y424" s="147"/>
      <c r="Z424" s="147"/>
      <c r="AA424" s="147"/>
      <c r="AB424" s="147"/>
      <c r="AC424" s="148"/>
      <c r="AD424" s="142"/>
      <c r="AE424" s="203">
        <f t="shared" si="35"/>
        <v>0</v>
      </c>
      <c r="AF424" s="150">
        <f t="shared" si="36"/>
        <v>0</v>
      </c>
      <c r="AG424" s="331"/>
      <c r="AJ424" s="185"/>
      <c r="AK424" s="616"/>
      <c r="AL424" s="186">
        <f t="shared" si="32"/>
        <v>0</v>
      </c>
      <c r="AM424" s="186">
        <f t="shared" si="33"/>
        <v>0</v>
      </c>
      <c r="AN424" s="186">
        <f t="shared" si="34"/>
        <v>0</v>
      </c>
      <c r="AO424" s="615"/>
    </row>
    <row r="425" spans="1:41" ht="20.100000000000001" customHeight="1">
      <c r="A425" s="183">
        <v>421</v>
      </c>
      <c r="B425" s="342"/>
      <c r="C425" s="342"/>
      <c r="D425" s="142"/>
      <c r="E425" s="142"/>
      <c r="F425" s="142"/>
      <c r="G425" s="142"/>
      <c r="H425" s="142"/>
      <c r="I425" s="142"/>
      <c r="J425" s="143"/>
      <c r="K425" s="142"/>
      <c r="L425" s="142"/>
      <c r="M425" s="144"/>
      <c r="N425" s="145"/>
      <c r="O425" s="142"/>
      <c r="P425" s="147"/>
      <c r="Q425" s="147"/>
      <c r="R425" s="147"/>
      <c r="S425" s="147"/>
      <c r="T425" s="147"/>
      <c r="U425" s="147"/>
      <c r="V425" s="147"/>
      <c r="W425" s="147"/>
      <c r="X425" s="147"/>
      <c r="Y425" s="147"/>
      <c r="Z425" s="147"/>
      <c r="AA425" s="147"/>
      <c r="AB425" s="147"/>
      <c r="AC425" s="148"/>
      <c r="AD425" s="142"/>
      <c r="AE425" s="203">
        <f t="shared" si="35"/>
        <v>0</v>
      </c>
      <c r="AF425" s="150">
        <f t="shared" si="36"/>
        <v>0</v>
      </c>
      <c r="AG425" s="331"/>
      <c r="AJ425" s="185"/>
      <c r="AK425" s="616"/>
      <c r="AL425" s="186">
        <f t="shared" si="32"/>
        <v>0</v>
      </c>
      <c r="AM425" s="186">
        <f t="shared" si="33"/>
        <v>0</v>
      </c>
      <c r="AN425" s="186">
        <f t="shared" si="34"/>
        <v>0</v>
      </c>
      <c r="AO425" s="615"/>
    </row>
    <row r="426" spans="1:41" ht="20.100000000000001" customHeight="1">
      <c r="A426" s="183">
        <v>422</v>
      </c>
      <c r="B426" s="342"/>
      <c r="C426" s="342"/>
      <c r="D426" s="142"/>
      <c r="E426" s="142"/>
      <c r="F426" s="142"/>
      <c r="G426" s="142"/>
      <c r="H426" s="142"/>
      <c r="I426" s="142"/>
      <c r="J426" s="143"/>
      <c r="K426" s="142"/>
      <c r="L426" s="142"/>
      <c r="M426" s="144"/>
      <c r="N426" s="145"/>
      <c r="O426" s="142"/>
      <c r="P426" s="147"/>
      <c r="Q426" s="147"/>
      <c r="R426" s="147"/>
      <c r="S426" s="147"/>
      <c r="T426" s="147"/>
      <c r="U426" s="147"/>
      <c r="V426" s="147"/>
      <c r="W426" s="147"/>
      <c r="X426" s="147"/>
      <c r="Y426" s="147"/>
      <c r="Z426" s="147"/>
      <c r="AA426" s="147"/>
      <c r="AB426" s="147"/>
      <c r="AC426" s="148"/>
      <c r="AD426" s="142"/>
      <c r="AE426" s="203">
        <f t="shared" si="35"/>
        <v>0</v>
      </c>
      <c r="AF426" s="150">
        <f t="shared" si="36"/>
        <v>0</v>
      </c>
      <c r="AG426" s="331"/>
      <c r="AJ426" s="185"/>
      <c r="AK426" s="616"/>
      <c r="AL426" s="186">
        <f t="shared" si="32"/>
        <v>0</v>
      </c>
      <c r="AM426" s="186">
        <f t="shared" si="33"/>
        <v>0</v>
      </c>
      <c r="AN426" s="186">
        <f t="shared" si="34"/>
        <v>0</v>
      </c>
      <c r="AO426" s="615"/>
    </row>
    <row r="427" spans="1:41" ht="20.100000000000001" customHeight="1">
      <c r="A427" s="183">
        <v>423</v>
      </c>
      <c r="B427" s="342"/>
      <c r="C427" s="342"/>
      <c r="D427" s="142"/>
      <c r="E427" s="142"/>
      <c r="F427" s="142"/>
      <c r="G427" s="142"/>
      <c r="H427" s="142"/>
      <c r="I427" s="142"/>
      <c r="J427" s="143"/>
      <c r="K427" s="142"/>
      <c r="L427" s="142"/>
      <c r="M427" s="144"/>
      <c r="N427" s="145"/>
      <c r="O427" s="142"/>
      <c r="P427" s="147"/>
      <c r="Q427" s="147"/>
      <c r="R427" s="147"/>
      <c r="S427" s="147"/>
      <c r="T427" s="147"/>
      <c r="U427" s="147"/>
      <c r="V427" s="147"/>
      <c r="W427" s="147"/>
      <c r="X427" s="147"/>
      <c r="Y427" s="147"/>
      <c r="Z427" s="147"/>
      <c r="AA427" s="147"/>
      <c r="AB427" s="147"/>
      <c r="AC427" s="148"/>
      <c r="AD427" s="142"/>
      <c r="AE427" s="203">
        <f t="shared" si="35"/>
        <v>0</v>
      </c>
      <c r="AF427" s="150">
        <f t="shared" si="36"/>
        <v>0</v>
      </c>
      <c r="AG427" s="331"/>
      <c r="AJ427" s="185"/>
      <c r="AK427" s="616"/>
      <c r="AL427" s="186">
        <f t="shared" si="32"/>
        <v>0</v>
      </c>
      <c r="AM427" s="186">
        <f t="shared" si="33"/>
        <v>0</v>
      </c>
      <c r="AN427" s="186">
        <f t="shared" si="34"/>
        <v>0</v>
      </c>
      <c r="AO427" s="615"/>
    </row>
    <row r="428" spans="1:41" ht="20.100000000000001" customHeight="1">
      <c r="A428" s="183">
        <v>424</v>
      </c>
      <c r="B428" s="342"/>
      <c r="C428" s="342"/>
      <c r="D428" s="142"/>
      <c r="E428" s="142"/>
      <c r="F428" s="142"/>
      <c r="G428" s="142"/>
      <c r="H428" s="142"/>
      <c r="I428" s="142"/>
      <c r="J428" s="143"/>
      <c r="K428" s="142"/>
      <c r="L428" s="142"/>
      <c r="M428" s="144"/>
      <c r="N428" s="145"/>
      <c r="O428" s="142"/>
      <c r="P428" s="147"/>
      <c r="Q428" s="147"/>
      <c r="R428" s="147"/>
      <c r="S428" s="147"/>
      <c r="T428" s="147"/>
      <c r="U428" s="147"/>
      <c r="V428" s="147"/>
      <c r="W428" s="147"/>
      <c r="X428" s="147"/>
      <c r="Y428" s="147"/>
      <c r="Z428" s="147"/>
      <c r="AA428" s="147"/>
      <c r="AB428" s="147"/>
      <c r="AC428" s="148"/>
      <c r="AD428" s="142"/>
      <c r="AE428" s="203">
        <f t="shared" si="35"/>
        <v>0</v>
      </c>
      <c r="AF428" s="150">
        <f t="shared" si="36"/>
        <v>0</v>
      </c>
      <c r="AG428" s="331"/>
      <c r="AJ428" s="185"/>
      <c r="AK428" s="616"/>
      <c r="AL428" s="186">
        <f t="shared" si="32"/>
        <v>0</v>
      </c>
      <c r="AM428" s="186">
        <f t="shared" si="33"/>
        <v>0</v>
      </c>
      <c r="AN428" s="186">
        <f t="shared" si="34"/>
        <v>0</v>
      </c>
      <c r="AO428" s="615"/>
    </row>
    <row r="429" spans="1:41" ht="20.100000000000001" customHeight="1">
      <c r="A429" s="183">
        <v>425</v>
      </c>
      <c r="B429" s="342"/>
      <c r="C429" s="342"/>
      <c r="D429" s="142"/>
      <c r="E429" s="142"/>
      <c r="F429" s="142"/>
      <c r="G429" s="142"/>
      <c r="H429" s="142"/>
      <c r="I429" s="142"/>
      <c r="J429" s="143"/>
      <c r="K429" s="142"/>
      <c r="L429" s="142"/>
      <c r="M429" s="144"/>
      <c r="N429" s="145"/>
      <c r="O429" s="142"/>
      <c r="P429" s="147"/>
      <c r="Q429" s="147"/>
      <c r="R429" s="147"/>
      <c r="S429" s="147"/>
      <c r="T429" s="147"/>
      <c r="U429" s="147"/>
      <c r="V429" s="147"/>
      <c r="W429" s="147"/>
      <c r="X429" s="147"/>
      <c r="Y429" s="147"/>
      <c r="Z429" s="147"/>
      <c r="AA429" s="147"/>
      <c r="AB429" s="147"/>
      <c r="AC429" s="148"/>
      <c r="AD429" s="142"/>
      <c r="AE429" s="203">
        <f t="shared" si="35"/>
        <v>0</v>
      </c>
      <c r="AF429" s="150">
        <f t="shared" si="36"/>
        <v>0</v>
      </c>
      <c r="AG429" s="331"/>
      <c r="AJ429" s="185"/>
      <c r="AK429" s="616"/>
      <c r="AL429" s="186">
        <f t="shared" si="32"/>
        <v>0</v>
      </c>
      <c r="AM429" s="186">
        <f t="shared" si="33"/>
        <v>0</v>
      </c>
      <c r="AN429" s="186">
        <f t="shared" si="34"/>
        <v>0</v>
      </c>
      <c r="AO429" s="615"/>
    </row>
    <row r="430" spans="1:41" ht="20.100000000000001" customHeight="1">
      <c r="A430" s="183">
        <v>426</v>
      </c>
      <c r="B430" s="342"/>
      <c r="C430" s="342"/>
      <c r="D430" s="142"/>
      <c r="E430" s="142"/>
      <c r="F430" s="142"/>
      <c r="G430" s="142"/>
      <c r="H430" s="142"/>
      <c r="I430" s="142"/>
      <c r="J430" s="143"/>
      <c r="K430" s="142"/>
      <c r="L430" s="142"/>
      <c r="M430" s="144"/>
      <c r="N430" s="145"/>
      <c r="O430" s="142"/>
      <c r="P430" s="147"/>
      <c r="Q430" s="147"/>
      <c r="R430" s="147"/>
      <c r="S430" s="147"/>
      <c r="T430" s="147"/>
      <c r="U430" s="147"/>
      <c r="V430" s="147"/>
      <c r="W430" s="147"/>
      <c r="X430" s="147"/>
      <c r="Y430" s="147"/>
      <c r="Z430" s="147"/>
      <c r="AA430" s="147"/>
      <c r="AB430" s="147"/>
      <c r="AC430" s="148"/>
      <c r="AD430" s="142"/>
      <c r="AE430" s="203">
        <f t="shared" si="35"/>
        <v>0</v>
      </c>
      <c r="AF430" s="150">
        <f t="shared" si="36"/>
        <v>0</v>
      </c>
      <c r="AG430" s="331"/>
      <c r="AJ430" s="185"/>
      <c r="AK430" s="616"/>
      <c r="AL430" s="186">
        <f t="shared" si="32"/>
        <v>0</v>
      </c>
      <c r="AM430" s="186">
        <f t="shared" si="33"/>
        <v>0</v>
      </c>
      <c r="AN430" s="186">
        <f t="shared" si="34"/>
        <v>0</v>
      </c>
      <c r="AO430" s="615"/>
    </row>
    <row r="431" spans="1:41" ht="20.100000000000001" customHeight="1">
      <c r="A431" s="183">
        <v>427</v>
      </c>
      <c r="B431" s="342"/>
      <c r="C431" s="342"/>
      <c r="D431" s="142"/>
      <c r="E431" s="142"/>
      <c r="F431" s="142"/>
      <c r="G431" s="142"/>
      <c r="H431" s="142"/>
      <c r="I431" s="142"/>
      <c r="J431" s="143"/>
      <c r="K431" s="142"/>
      <c r="L431" s="142"/>
      <c r="M431" s="144"/>
      <c r="N431" s="145"/>
      <c r="O431" s="142"/>
      <c r="P431" s="147"/>
      <c r="Q431" s="147"/>
      <c r="R431" s="147"/>
      <c r="S431" s="147"/>
      <c r="T431" s="147"/>
      <c r="U431" s="147"/>
      <c r="V431" s="147"/>
      <c r="W431" s="147"/>
      <c r="X431" s="147"/>
      <c r="Y431" s="147"/>
      <c r="Z431" s="147"/>
      <c r="AA431" s="147"/>
      <c r="AB431" s="147"/>
      <c r="AC431" s="148"/>
      <c r="AD431" s="142"/>
      <c r="AE431" s="203">
        <f t="shared" si="35"/>
        <v>0</v>
      </c>
      <c r="AF431" s="150">
        <f t="shared" si="36"/>
        <v>0</v>
      </c>
      <c r="AG431" s="331"/>
      <c r="AJ431" s="185"/>
      <c r="AK431" s="616"/>
      <c r="AL431" s="186">
        <f t="shared" si="32"/>
        <v>0</v>
      </c>
      <c r="AM431" s="186">
        <f t="shared" si="33"/>
        <v>0</v>
      </c>
      <c r="AN431" s="186">
        <f t="shared" si="34"/>
        <v>0</v>
      </c>
      <c r="AO431" s="615"/>
    </row>
    <row r="432" spans="1:41" ht="20.100000000000001" customHeight="1">
      <c r="A432" s="183">
        <v>428</v>
      </c>
      <c r="B432" s="342"/>
      <c r="C432" s="342"/>
      <c r="D432" s="142"/>
      <c r="E432" s="142"/>
      <c r="F432" s="142"/>
      <c r="G432" s="142"/>
      <c r="H432" s="142"/>
      <c r="I432" s="142"/>
      <c r="J432" s="143"/>
      <c r="K432" s="142"/>
      <c r="L432" s="142"/>
      <c r="M432" s="144"/>
      <c r="N432" s="145"/>
      <c r="O432" s="142"/>
      <c r="P432" s="147"/>
      <c r="Q432" s="147"/>
      <c r="R432" s="147"/>
      <c r="S432" s="147"/>
      <c r="T432" s="147"/>
      <c r="U432" s="147"/>
      <c r="V432" s="147"/>
      <c r="W432" s="147"/>
      <c r="X432" s="147"/>
      <c r="Y432" s="147"/>
      <c r="Z432" s="147"/>
      <c r="AA432" s="147"/>
      <c r="AB432" s="147"/>
      <c r="AC432" s="148"/>
      <c r="AD432" s="142"/>
      <c r="AE432" s="203">
        <f t="shared" si="35"/>
        <v>0</v>
      </c>
      <c r="AF432" s="150">
        <f t="shared" si="36"/>
        <v>0</v>
      </c>
      <c r="AG432" s="331"/>
      <c r="AJ432" s="185"/>
      <c r="AK432" s="616"/>
      <c r="AL432" s="186">
        <f t="shared" si="32"/>
        <v>0</v>
      </c>
      <c r="AM432" s="186">
        <f t="shared" si="33"/>
        <v>0</v>
      </c>
      <c r="AN432" s="186">
        <f t="shared" si="34"/>
        <v>0</v>
      </c>
      <c r="AO432" s="615"/>
    </row>
    <row r="433" spans="1:41" ht="20.100000000000001" customHeight="1">
      <c r="A433" s="183">
        <v>429</v>
      </c>
      <c r="B433" s="342"/>
      <c r="C433" s="342"/>
      <c r="D433" s="142"/>
      <c r="E433" s="142"/>
      <c r="F433" s="142"/>
      <c r="G433" s="142"/>
      <c r="H433" s="142"/>
      <c r="I433" s="142"/>
      <c r="J433" s="143"/>
      <c r="K433" s="142"/>
      <c r="L433" s="142"/>
      <c r="M433" s="144"/>
      <c r="N433" s="145"/>
      <c r="O433" s="142"/>
      <c r="P433" s="147"/>
      <c r="Q433" s="147"/>
      <c r="R433" s="147"/>
      <c r="S433" s="147"/>
      <c r="T433" s="147"/>
      <c r="U433" s="147"/>
      <c r="V433" s="147"/>
      <c r="W433" s="147"/>
      <c r="X433" s="147"/>
      <c r="Y433" s="147"/>
      <c r="Z433" s="147"/>
      <c r="AA433" s="147"/>
      <c r="AB433" s="147"/>
      <c r="AC433" s="148"/>
      <c r="AD433" s="142"/>
      <c r="AE433" s="203">
        <f t="shared" si="35"/>
        <v>0</v>
      </c>
      <c r="AF433" s="150">
        <f t="shared" si="36"/>
        <v>0</v>
      </c>
      <c r="AG433" s="331"/>
      <c r="AJ433" s="185"/>
      <c r="AK433" s="616"/>
      <c r="AL433" s="186">
        <f t="shared" si="32"/>
        <v>0</v>
      </c>
      <c r="AM433" s="186">
        <f t="shared" si="33"/>
        <v>0</v>
      </c>
      <c r="AN433" s="186">
        <f t="shared" si="34"/>
        <v>0</v>
      </c>
      <c r="AO433" s="615"/>
    </row>
    <row r="434" spans="1:41" ht="20.100000000000001" customHeight="1">
      <c r="A434" s="183">
        <v>430</v>
      </c>
      <c r="B434" s="342"/>
      <c r="C434" s="342"/>
      <c r="D434" s="142"/>
      <c r="E434" s="142"/>
      <c r="F434" s="142"/>
      <c r="G434" s="142"/>
      <c r="H434" s="142"/>
      <c r="I434" s="142"/>
      <c r="J434" s="143"/>
      <c r="K434" s="142"/>
      <c r="L434" s="142"/>
      <c r="M434" s="144"/>
      <c r="N434" s="145"/>
      <c r="O434" s="142"/>
      <c r="P434" s="147"/>
      <c r="Q434" s="147"/>
      <c r="R434" s="147"/>
      <c r="S434" s="147"/>
      <c r="T434" s="147"/>
      <c r="U434" s="147"/>
      <c r="V434" s="147"/>
      <c r="W434" s="147"/>
      <c r="X434" s="147"/>
      <c r="Y434" s="147"/>
      <c r="Z434" s="147"/>
      <c r="AA434" s="147"/>
      <c r="AB434" s="147"/>
      <c r="AC434" s="148"/>
      <c r="AD434" s="142"/>
      <c r="AE434" s="203">
        <f t="shared" si="35"/>
        <v>0</v>
      </c>
      <c r="AF434" s="150">
        <f t="shared" si="36"/>
        <v>0</v>
      </c>
      <c r="AG434" s="331"/>
      <c r="AJ434" s="185"/>
      <c r="AK434" s="616"/>
      <c r="AL434" s="186">
        <f t="shared" si="32"/>
        <v>0</v>
      </c>
      <c r="AM434" s="186">
        <f t="shared" si="33"/>
        <v>0</v>
      </c>
      <c r="AN434" s="186">
        <f t="shared" si="34"/>
        <v>0</v>
      </c>
      <c r="AO434" s="615"/>
    </row>
    <row r="435" spans="1:41" ht="20.100000000000001" customHeight="1">
      <c r="A435" s="183">
        <v>431</v>
      </c>
      <c r="B435" s="342"/>
      <c r="C435" s="342"/>
      <c r="D435" s="142"/>
      <c r="E435" s="142"/>
      <c r="F435" s="142"/>
      <c r="G435" s="142"/>
      <c r="H435" s="142"/>
      <c r="I435" s="142"/>
      <c r="J435" s="143"/>
      <c r="K435" s="142"/>
      <c r="L435" s="142"/>
      <c r="M435" s="144"/>
      <c r="N435" s="145"/>
      <c r="O435" s="142"/>
      <c r="P435" s="147"/>
      <c r="Q435" s="147"/>
      <c r="R435" s="147"/>
      <c r="S435" s="147"/>
      <c r="T435" s="147"/>
      <c r="U435" s="147"/>
      <c r="V435" s="147"/>
      <c r="W435" s="147"/>
      <c r="X435" s="147"/>
      <c r="Y435" s="147"/>
      <c r="Z435" s="147"/>
      <c r="AA435" s="147"/>
      <c r="AB435" s="147"/>
      <c r="AC435" s="148"/>
      <c r="AD435" s="142"/>
      <c r="AE435" s="203">
        <f t="shared" si="35"/>
        <v>0</v>
      </c>
      <c r="AF435" s="150">
        <f t="shared" si="36"/>
        <v>0</v>
      </c>
      <c r="AG435" s="331"/>
      <c r="AJ435" s="185"/>
      <c r="AK435" s="616"/>
      <c r="AL435" s="186">
        <f t="shared" si="32"/>
        <v>0</v>
      </c>
      <c r="AM435" s="186">
        <f t="shared" si="33"/>
        <v>0</v>
      </c>
      <c r="AN435" s="186">
        <f t="shared" si="34"/>
        <v>0</v>
      </c>
      <c r="AO435" s="615"/>
    </row>
    <row r="436" spans="1:41" ht="20.100000000000001" customHeight="1">
      <c r="A436" s="183">
        <v>432</v>
      </c>
      <c r="B436" s="342"/>
      <c r="C436" s="342"/>
      <c r="D436" s="142"/>
      <c r="E436" s="142"/>
      <c r="F436" s="142"/>
      <c r="G436" s="142"/>
      <c r="H436" s="142"/>
      <c r="I436" s="142"/>
      <c r="J436" s="143"/>
      <c r="K436" s="142"/>
      <c r="L436" s="142"/>
      <c r="M436" s="144"/>
      <c r="N436" s="145"/>
      <c r="O436" s="142"/>
      <c r="P436" s="147"/>
      <c r="Q436" s="147"/>
      <c r="R436" s="147"/>
      <c r="S436" s="147"/>
      <c r="T436" s="147"/>
      <c r="U436" s="147"/>
      <c r="V436" s="147"/>
      <c r="W436" s="147"/>
      <c r="X436" s="147"/>
      <c r="Y436" s="147"/>
      <c r="Z436" s="147"/>
      <c r="AA436" s="147"/>
      <c r="AB436" s="147"/>
      <c r="AC436" s="148"/>
      <c r="AD436" s="142"/>
      <c r="AE436" s="203">
        <f t="shared" si="35"/>
        <v>0</v>
      </c>
      <c r="AF436" s="150">
        <f t="shared" si="36"/>
        <v>0</v>
      </c>
      <c r="AG436" s="331"/>
      <c r="AJ436" s="185"/>
      <c r="AK436" s="616"/>
      <c r="AL436" s="186">
        <f t="shared" si="32"/>
        <v>0</v>
      </c>
      <c r="AM436" s="186">
        <f t="shared" si="33"/>
        <v>0</v>
      </c>
      <c r="AN436" s="186">
        <f t="shared" si="34"/>
        <v>0</v>
      </c>
      <c r="AO436" s="615"/>
    </row>
    <row r="437" spans="1:41" ht="20.100000000000001" customHeight="1">
      <c r="A437" s="183">
        <v>433</v>
      </c>
      <c r="B437" s="342"/>
      <c r="C437" s="342"/>
      <c r="D437" s="142"/>
      <c r="E437" s="142"/>
      <c r="F437" s="142"/>
      <c r="G437" s="142"/>
      <c r="H437" s="142"/>
      <c r="I437" s="142"/>
      <c r="J437" s="143"/>
      <c r="K437" s="142"/>
      <c r="L437" s="142"/>
      <c r="M437" s="144"/>
      <c r="N437" s="145"/>
      <c r="O437" s="142"/>
      <c r="P437" s="147"/>
      <c r="Q437" s="147"/>
      <c r="R437" s="147"/>
      <c r="S437" s="147"/>
      <c r="T437" s="147"/>
      <c r="U437" s="147"/>
      <c r="V437" s="147"/>
      <c r="W437" s="147"/>
      <c r="X437" s="147"/>
      <c r="Y437" s="147"/>
      <c r="Z437" s="147"/>
      <c r="AA437" s="147"/>
      <c r="AB437" s="147"/>
      <c r="AC437" s="148"/>
      <c r="AD437" s="142"/>
      <c r="AE437" s="203">
        <f t="shared" si="35"/>
        <v>0</v>
      </c>
      <c r="AF437" s="150">
        <f t="shared" si="36"/>
        <v>0</v>
      </c>
      <c r="AG437" s="331"/>
      <c r="AJ437" s="185"/>
      <c r="AK437" s="616"/>
      <c r="AL437" s="186">
        <f t="shared" si="32"/>
        <v>0</v>
      </c>
      <c r="AM437" s="186">
        <f t="shared" si="33"/>
        <v>0</v>
      </c>
      <c r="AN437" s="186">
        <f t="shared" si="34"/>
        <v>0</v>
      </c>
      <c r="AO437" s="615"/>
    </row>
    <row r="438" spans="1:41" ht="20.100000000000001" customHeight="1">
      <c r="A438" s="183">
        <v>434</v>
      </c>
      <c r="B438" s="342"/>
      <c r="C438" s="342"/>
      <c r="D438" s="142"/>
      <c r="E438" s="142"/>
      <c r="F438" s="142"/>
      <c r="G438" s="142"/>
      <c r="H438" s="142"/>
      <c r="I438" s="142"/>
      <c r="J438" s="143"/>
      <c r="K438" s="142"/>
      <c r="L438" s="142"/>
      <c r="M438" s="144"/>
      <c r="N438" s="145"/>
      <c r="O438" s="142"/>
      <c r="P438" s="147"/>
      <c r="Q438" s="147"/>
      <c r="R438" s="147"/>
      <c r="S438" s="147"/>
      <c r="T438" s="147"/>
      <c r="U438" s="147"/>
      <c r="V438" s="147"/>
      <c r="W438" s="147"/>
      <c r="X438" s="147"/>
      <c r="Y438" s="147"/>
      <c r="Z438" s="147"/>
      <c r="AA438" s="147"/>
      <c r="AB438" s="147"/>
      <c r="AC438" s="148"/>
      <c r="AD438" s="142"/>
      <c r="AE438" s="203">
        <f t="shared" si="35"/>
        <v>0</v>
      </c>
      <c r="AF438" s="150">
        <f t="shared" si="36"/>
        <v>0</v>
      </c>
      <c r="AG438" s="331"/>
      <c r="AJ438" s="185"/>
      <c r="AK438" s="616"/>
      <c r="AL438" s="186">
        <f t="shared" si="32"/>
        <v>0</v>
      </c>
      <c r="AM438" s="186">
        <f t="shared" si="33"/>
        <v>0</v>
      </c>
      <c r="AN438" s="186">
        <f t="shared" si="34"/>
        <v>0</v>
      </c>
      <c r="AO438" s="615"/>
    </row>
    <row r="439" spans="1:41" ht="20.100000000000001" customHeight="1">
      <c r="A439" s="183">
        <v>435</v>
      </c>
      <c r="B439" s="342"/>
      <c r="C439" s="342"/>
      <c r="D439" s="142"/>
      <c r="E439" s="142"/>
      <c r="F439" s="142"/>
      <c r="G439" s="142"/>
      <c r="H439" s="142"/>
      <c r="I439" s="142"/>
      <c r="J439" s="143"/>
      <c r="K439" s="142"/>
      <c r="L439" s="142"/>
      <c r="M439" s="144"/>
      <c r="N439" s="145"/>
      <c r="O439" s="142"/>
      <c r="P439" s="147"/>
      <c r="Q439" s="147"/>
      <c r="R439" s="147"/>
      <c r="S439" s="147"/>
      <c r="T439" s="147"/>
      <c r="U439" s="147"/>
      <c r="V439" s="147"/>
      <c r="W439" s="147"/>
      <c r="X439" s="147"/>
      <c r="Y439" s="147"/>
      <c r="Z439" s="147"/>
      <c r="AA439" s="147"/>
      <c r="AB439" s="147"/>
      <c r="AC439" s="148"/>
      <c r="AD439" s="142"/>
      <c r="AE439" s="203">
        <f t="shared" si="35"/>
        <v>0</v>
      </c>
      <c r="AF439" s="150">
        <f t="shared" si="36"/>
        <v>0</v>
      </c>
      <c r="AG439" s="331"/>
      <c r="AJ439" s="185"/>
      <c r="AK439" s="616"/>
      <c r="AL439" s="186">
        <f t="shared" si="32"/>
        <v>0</v>
      </c>
      <c r="AM439" s="186">
        <f t="shared" si="33"/>
        <v>0</v>
      </c>
      <c r="AN439" s="186">
        <f t="shared" si="34"/>
        <v>0</v>
      </c>
      <c r="AO439" s="615"/>
    </row>
    <row r="440" spans="1:41" ht="20.100000000000001" customHeight="1">
      <c r="A440" s="183">
        <v>436</v>
      </c>
      <c r="B440" s="342"/>
      <c r="C440" s="342"/>
      <c r="D440" s="142"/>
      <c r="E440" s="142"/>
      <c r="F440" s="142"/>
      <c r="G440" s="142"/>
      <c r="H440" s="142"/>
      <c r="I440" s="142"/>
      <c r="J440" s="143"/>
      <c r="K440" s="142"/>
      <c r="L440" s="142"/>
      <c r="M440" s="144"/>
      <c r="N440" s="145"/>
      <c r="O440" s="142"/>
      <c r="P440" s="147"/>
      <c r="Q440" s="147"/>
      <c r="R440" s="147"/>
      <c r="S440" s="147"/>
      <c r="T440" s="147"/>
      <c r="U440" s="147"/>
      <c r="V440" s="147"/>
      <c r="W440" s="147"/>
      <c r="X440" s="147"/>
      <c r="Y440" s="147"/>
      <c r="Z440" s="147"/>
      <c r="AA440" s="147"/>
      <c r="AB440" s="147"/>
      <c r="AC440" s="148"/>
      <c r="AD440" s="142"/>
      <c r="AE440" s="203">
        <f t="shared" si="35"/>
        <v>0</v>
      </c>
      <c r="AF440" s="150">
        <f t="shared" si="36"/>
        <v>0</v>
      </c>
      <c r="AG440" s="331"/>
      <c r="AJ440" s="185"/>
      <c r="AK440" s="616"/>
      <c r="AL440" s="186">
        <f t="shared" si="32"/>
        <v>0</v>
      </c>
      <c r="AM440" s="186">
        <f t="shared" si="33"/>
        <v>0</v>
      </c>
      <c r="AN440" s="186">
        <f t="shared" si="34"/>
        <v>0</v>
      </c>
      <c r="AO440" s="615"/>
    </row>
    <row r="441" spans="1:41" ht="20.100000000000001" customHeight="1">
      <c r="A441" s="183">
        <v>437</v>
      </c>
      <c r="B441" s="342"/>
      <c r="C441" s="342"/>
      <c r="D441" s="142"/>
      <c r="E441" s="142"/>
      <c r="F441" s="142"/>
      <c r="G441" s="142"/>
      <c r="H441" s="142"/>
      <c r="I441" s="142"/>
      <c r="J441" s="143"/>
      <c r="K441" s="142"/>
      <c r="L441" s="142"/>
      <c r="M441" s="144"/>
      <c r="N441" s="145"/>
      <c r="O441" s="142"/>
      <c r="P441" s="147"/>
      <c r="Q441" s="147"/>
      <c r="R441" s="147"/>
      <c r="S441" s="147"/>
      <c r="T441" s="147"/>
      <c r="U441" s="147"/>
      <c r="V441" s="147"/>
      <c r="W441" s="147"/>
      <c r="X441" s="147"/>
      <c r="Y441" s="147"/>
      <c r="Z441" s="147"/>
      <c r="AA441" s="147"/>
      <c r="AB441" s="147"/>
      <c r="AC441" s="148"/>
      <c r="AD441" s="142"/>
      <c r="AE441" s="203">
        <f t="shared" si="35"/>
        <v>0</v>
      </c>
      <c r="AF441" s="150">
        <f t="shared" si="36"/>
        <v>0</v>
      </c>
      <c r="AG441" s="331"/>
      <c r="AJ441" s="185"/>
      <c r="AK441" s="616"/>
      <c r="AL441" s="186">
        <f t="shared" si="32"/>
        <v>0</v>
      </c>
      <c r="AM441" s="186">
        <f t="shared" si="33"/>
        <v>0</v>
      </c>
      <c r="AN441" s="186">
        <f t="shared" si="34"/>
        <v>0</v>
      </c>
      <c r="AO441" s="615"/>
    </row>
    <row r="442" spans="1:41" ht="20.100000000000001" customHeight="1">
      <c r="A442" s="183">
        <v>438</v>
      </c>
      <c r="B442" s="342"/>
      <c r="C442" s="342"/>
      <c r="D442" s="142"/>
      <c r="E442" s="142"/>
      <c r="F442" s="142"/>
      <c r="G442" s="142"/>
      <c r="H442" s="142"/>
      <c r="I442" s="142"/>
      <c r="J442" s="143"/>
      <c r="K442" s="142"/>
      <c r="L442" s="142"/>
      <c r="M442" s="144"/>
      <c r="N442" s="145"/>
      <c r="O442" s="142"/>
      <c r="P442" s="147"/>
      <c r="Q442" s="147"/>
      <c r="R442" s="147"/>
      <c r="S442" s="147"/>
      <c r="T442" s="147"/>
      <c r="U442" s="147"/>
      <c r="V442" s="147"/>
      <c r="W442" s="147"/>
      <c r="X442" s="147"/>
      <c r="Y442" s="147"/>
      <c r="Z442" s="147"/>
      <c r="AA442" s="147"/>
      <c r="AB442" s="147"/>
      <c r="AC442" s="148"/>
      <c r="AD442" s="142"/>
      <c r="AE442" s="203">
        <f t="shared" si="35"/>
        <v>0</v>
      </c>
      <c r="AF442" s="150">
        <f t="shared" si="36"/>
        <v>0</v>
      </c>
      <c r="AG442" s="331"/>
      <c r="AJ442" s="185"/>
      <c r="AK442" s="616"/>
      <c r="AL442" s="186">
        <f t="shared" si="32"/>
        <v>0</v>
      </c>
      <c r="AM442" s="186">
        <f t="shared" si="33"/>
        <v>0</v>
      </c>
      <c r="AN442" s="186">
        <f t="shared" si="34"/>
        <v>0</v>
      </c>
      <c r="AO442" s="615"/>
    </row>
    <row r="443" spans="1:41" ht="20.100000000000001" customHeight="1">
      <c r="A443" s="183">
        <v>439</v>
      </c>
      <c r="B443" s="342"/>
      <c r="C443" s="342"/>
      <c r="D443" s="142"/>
      <c r="E443" s="142"/>
      <c r="F443" s="142"/>
      <c r="G443" s="142"/>
      <c r="H443" s="142"/>
      <c r="I443" s="142"/>
      <c r="J443" s="143"/>
      <c r="K443" s="142"/>
      <c r="L443" s="142"/>
      <c r="M443" s="144"/>
      <c r="N443" s="145"/>
      <c r="O443" s="142"/>
      <c r="P443" s="147"/>
      <c r="Q443" s="147"/>
      <c r="R443" s="147"/>
      <c r="S443" s="147"/>
      <c r="T443" s="147"/>
      <c r="U443" s="147"/>
      <c r="V443" s="147"/>
      <c r="W443" s="147"/>
      <c r="X443" s="147"/>
      <c r="Y443" s="147"/>
      <c r="Z443" s="147"/>
      <c r="AA443" s="147"/>
      <c r="AB443" s="147"/>
      <c r="AC443" s="148"/>
      <c r="AD443" s="142"/>
      <c r="AE443" s="203">
        <f t="shared" si="35"/>
        <v>0</v>
      </c>
      <c r="AF443" s="150">
        <f t="shared" si="36"/>
        <v>0</v>
      </c>
      <c r="AG443" s="331"/>
      <c r="AJ443" s="185"/>
      <c r="AK443" s="616"/>
      <c r="AL443" s="186">
        <f t="shared" si="32"/>
        <v>0</v>
      </c>
      <c r="AM443" s="186">
        <f t="shared" si="33"/>
        <v>0</v>
      </c>
      <c r="AN443" s="186">
        <f t="shared" si="34"/>
        <v>0</v>
      </c>
      <c r="AO443" s="615"/>
    </row>
    <row r="444" spans="1:41" ht="20.100000000000001" customHeight="1">
      <c r="A444" s="183">
        <v>440</v>
      </c>
      <c r="B444" s="342"/>
      <c r="C444" s="342"/>
      <c r="D444" s="142"/>
      <c r="E444" s="142"/>
      <c r="F444" s="142"/>
      <c r="G444" s="142"/>
      <c r="H444" s="142"/>
      <c r="I444" s="142"/>
      <c r="J444" s="143"/>
      <c r="K444" s="142"/>
      <c r="L444" s="142"/>
      <c r="M444" s="144"/>
      <c r="N444" s="145"/>
      <c r="O444" s="142"/>
      <c r="P444" s="147"/>
      <c r="Q444" s="147"/>
      <c r="R444" s="147"/>
      <c r="S444" s="147"/>
      <c r="T444" s="147"/>
      <c r="U444" s="147"/>
      <c r="V444" s="147"/>
      <c r="W444" s="147"/>
      <c r="X444" s="147"/>
      <c r="Y444" s="147"/>
      <c r="Z444" s="147"/>
      <c r="AA444" s="147"/>
      <c r="AB444" s="147"/>
      <c r="AC444" s="148"/>
      <c r="AD444" s="142"/>
      <c r="AE444" s="203">
        <f t="shared" si="35"/>
        <v>0</v>
      </c>
      <c r="AF444" s="150">
        <f t="shared" si="36"/>
        <v>0</v>
      </c>
      <c r="AG444" s="331"/>
      <c r="AJ444" s="185"/>
      <c r="AK444" s="616"/>
      <c r="AL444" s="186">
        <f t="shared" si="32"/>
        <v>0</v>
      </c>
      <c r="AM444" s="186">
        <f t="shared" si="33"/>
        <v>0</v>
      </c>
      <c r="AN444" s="186">
        <f t="shared" si="34"/>
        <v>0</v>
      </c>
      <c r="AO444" s="615"/>
    </row>
    <row r="445" spans="1:41" ht="20.100000000000001" customHeight="1">
      <c r="A445" s="183">
        <v>441</v>
      </c>
      <c r="B445" s="342"/>
      <c r="C445" s="342"/>
      <c r="D445" s="142"/>
      <c r="E445" s="142"/>
      <c r="F445" s="142"/>
      <c r="G445" s="142"/>
      <c r="H445" s="142"/>
      <c r="I445" s="142"/>
      <c r="J445" s="143"/>
      <c r="K445" s="142"/>
      <c r="L445" s="142"/>
      <c r="M445" s="144"/>
      <c r="N445" s="145"/>
      <c r="O445" s="142"/>
      <c r="P445" s="147"/>
      <c r="Q445" s="147"/>
      <c r="R445" s="147"/>
      <c r="S445" s="147"/>
      <c r="T445" s="147"/>
      <c r="U445" s="147"/>
      <c r="V445" s="147"/>
      <c r="W445" s="147"/>
      <c r="X445" s="147"/>
      <c r="Y445" s="147"/>
      <c r="Z445" s="147"/>
      <c r="AA445" s="147"/>
      <c r="AB445" s="147"/>
      <c r="AC445" s="148"/>
      <c r="AD445" s="142"/>
      <c r="AE445" s="203">
        <f t="shared" si="35"/>
        <v>0</v>
      </c>
      <c r="AF445" s="150">
        <f t="shared" si="36"/>
        <v>0</v>
      </c>
      <c r="AG445" s="331"/>
      <c r="AJ445" s="185"/>
      <c r="AK445" s="616"/>
      <c r="AL445" s="186">
        <f t="shared" si="32"/>
        <v>0</v>
      </c>
      <c r="AM445" s="186">
        <f t="shared" si="33"/>
        <v>0</v>
      </c>
      <c r="AN445" s="186">
        <f t="shared" si="34"/>
        <v>0</v>
      </c>
      <c r="AO445" s="615"/>
    </row>
    <row r="446" spans="1:41" ht="20.100000000000001" customHeight="1">
      <c r="A446" s="183">
        <v>442</v>
      </c>
      <c r="B446" s="342"/>
      <c r="C446" s="342"/>
      <c r="D446" s="142"/>
      <c r="E446" s="142"/>
      <c r="F446" s="142"/>
      <c r="G446" s="142"/>
      <c r="H446" s="142"/>
      <c r="I446" s="142"/>
      <c r="J446" s="143"/>
      <c r="K446" s="142"/>
      <c r="L446" s="142"/>
      <c r="M446" s="144"/>
      <c r="N446" s="145"/>
      <c r="O446" s="142"/>
      <c r="P446" s="147"/>
      <c r="Q446" s="147"/>
      <c r="R446" s="147"/>
      <c r="S446" s="147"/>
      <c r="T446" s="147"/>
      <c r="U446" s="147"/>
      <c r="V446" s="147"/>
      <c r="W446" s="147"/>
      <c r="X446" s="147"/>
      <c r="Y446" s="147"/>
      <c r="Z446" s="147"/>
      <c r="AA446" s="147"/>
      <c r="AB446" s="147"/>
      <c r="AC446" s="148"/>
      <c r="AD446" s="142"/>
      <c r="AE446" s="203">
        <f t="shared" si="35"/>
        <v>0</v>
      </c>
      <c r="AF446" s="150">
        <f t="shared" si="36"/>
        <v>0</v>
      </c>
      <c r="AG446" s="331"/>
      <c r="AJ446" s="185"/>
      <c r="AK446" s="616"/>
      <c r="AL446" s="186">
        <f t="shared" si="32"/>
        <v>0</v>
      </c>
      <c r="AM446" s="186">
        <f t="shared" si="33"/>
        <v>0</v>
      </c>
      <c r="AN446" s="186">
        <f t="shared" si="34"/>
        <v>0</v>
      </c>
      <c r="AO446" s="615"/>
    </row>
    <row r="447" spans="1:41" ht="20.100000000000001" customHeight="1">
      <c r="A447" s="183">
        <v>443</v>
      </c>
      <c r="B447" s="342"/>
      <c r="C447" s="342"/>
      <c r="D447" s="142"/>
      <c r="E447" s="142"/>
      <c r="F447" s="142"/>
      <c r="G447" s="142"/>
      <c r="H447" s="142"/>
      <c r="I447" s="142"/>
      <c r="J447" s="143"/>
      <c r="K447" s="142"/>
      <c r="L447" s="142"/>
      <c r="M447" s="144"/>
      <c r="N447" s="145"/>
      <c r="O447" s="142"/>
      <c r="P447" s="147"/>
      <c r="Q447" s="147"/>
      <c r="R447" s="147"/>
      <c r="S447" s="147"/>
      <c r="T447" s="147"/>
      <c r="U447" s="147"/>
      <c r="V447" s="147"/>
      <c r="W447" s="147"/>
      <c r="X447" s="147"/>
      <c r="Y447" s="147"/>
      <c r="Z447" s="147"/>
      <c r="AA447" s="147"/>
      <c r="AB447" s="147"/>
      <c r="AC447" s="148"/>
      <c r="AD447" s="142"/>
      <c r="AE447" s="203">
        <f t="shared" si="35"/>
        <v>0</v>
      </c>
      <c r="AF447" s="150">
        <f t="shared" si="36"/>
        <v>0</v>
      </c>
      <c r="AG447" s="331"/>
      <c r="AJ447" s="185"/>
      <c r="AK447" s="616"/>
      <c r="AL447" s="186">
        <f t="shared" si="32"/>
        <v>0</v>
      </c>
      <c r="AM447" s="186">
        <f t="shared" si="33"/>
        <v>0</v>
      </c>
      <c r="AN447" s="186">
        <f t="shared" si="34"/>
        <v>0</v>
      </c>
      <c r="AO447" s="615"/>
    </row>
    <row r="448" spans="1:41" ht="20.100000000000001" customHeight="1">
      <c r="A448" s="183">
        <v>444</v>
      </c>
      <c r="B448" s="342"/>
      <c r="C448" s="342"/>
      <c r="D448" s="142"/>
      <c r="E448" s="142"/>
      <c r="F448" s="142"/>
      <c r="G448" s="142"/>
      <c r="H448" s="142"/>
      <c r="I448" s="142"/>
      <c r="J448" s="143"/>
      <c r="K448" s="142"/>
      <c r="L448" s="142"/>
      <c r="M448" s="144"/>
      <c r="N448" s="145"/>
      <c r="O448" s="142"/>
      <c r="P448" s="147"/>
      <c r="Q448" s="147"/>
      <c r="R448" s="147"/>
      <c r="S448" s="147"/>
      <c r="T448" s="147"/>
      <c r="U448" s="147"/>
      <c r="V448" s="147"/>
      <c r="W448" s="147"/>
      <c r="X448" s="147"/>
      <c r="Y448" s="147"/>
      <c r="Z448" s="147"/>
      <c r="AA448" s="147"/>
      <c r="AB448" s="147"/>
      <c r="AC448" s="148"/>
      <c r="AD448" s="142"/>
      <c r="AE448" s="203">
        <f t="shared" si="35"/>
        <v>0</v>
      </c>
      <c r="AF448" s="150">
        <f t="shared" si="36"/>
        <v>0</v>
      </c>
      <c r="AG448" s="331"/>
      <c r="AJ448" s="185"/>
      <c r="AK448" s="616"/>
      <c r="AL448" s="186">
        <f t="shared" si="32"/>
        <v>0</v>
      </c>
      <c r="AM448" s="186">
        <f t="shared" si="33"/>
        <v>0</v>
      </c>
      <c r="AN448" s="186">
        <f t="shared" si="34"/>
        <v>0</v>
      </c>
      <c r="AO448" s="615"/>
    </row>
    <row r="449" spans="1:41" ht="20.100000000000001" customHeight="1">
      <c r="A449" s="183">
        <v>445</v>
      </c>
      <c r="B449" s="342"/>
      <c r="C449" s="342"/>
      <c r="D449" s="142"/>
      <c r="E449" s="142"/>
      <c r="F449" s="142"/>
      <c r="G449" s="142"/>
      <c r="H449" s="142"/>
      <c r="I449" s="142"/>
      <c r="J449" s="143"/>
      <c r="K449" s="142"/>
      <c r="L449" s="142"/>
      <c r="M449" s="144"/>
      <c r="N449" s="145"/>
      <c r="O449" s="142"/>
      <c r="P449" s="147"/>
      <c r="Q449" s="147"/>
      <c r="R449" s="147"/>
      <c r="S449" s="147"/>
      <c r="T449" s="147"/>
      <c r="U449" s="147"/>
      <c r="V449" s="147"/>
      <c r="W449" s="147"/>
      <c r="X449" s="147"/>
      <c r="Y449" s="147"/>
      <c r="Z449" s="147"/>
      <c r="AA449" s="147"/>
      <c r="AB449" s="147"/>
      <c r="AC449" s="148"/>
      <c r="AD449" s="142"/>
      <c r="AE449" s="203">
        <f t="shared" si="35"/>
        <v>0</v>
      </c>
      <c r="AF449" s="150">
        <f t="shared" si="36"/>
        <v>0</v>
      </c>
      <c r="AG449" s="331"/>
      <c r="AJ449" s="185"/>
      <c r="AK449" s="616"/>
      <c r="AL449" s="186">
        <f t="shared" si="32"/>
        <v>0</v>
      </c>
      <c r="AM449" s="186">
        <f t="shared" si="33"/>
        <v>0</v>
      </c>
      <c r="AN449" s="186">
        <f t="shared" si="34"/>
        <v>0</v>
      </c>
      <c r="AO449" s="615"/>
    </row>
    <row r="450" spans="1:41" ht="20.100000000000001" customHeight="1">
      <c r="A450" s="183">
        <v>446</v>
      </c>
      <c r="B450" s="342"/>
      <c r="C450" s="342"/>
      <c r="D450" s="142"/>
      <c r="E450" s="142"/>
      <c r="F450" s="142"/>
      <c r="G450" s="142"/>
      <c r="H450" s="142"/>
      <c r="I450" s="142"/>
      <c r="J450" s="143"/>
      <c r="K450" s="142"/>
      <c r="L450" s="142"/>
      <c r="M450" s="144"/>
      <c r="N450" s="145"/>
      <c r="O450" s="142"/>
      <c r="P450" s="147"/>
      <c r="Q450" s="147"/>
      <c r="R450" s="147"/>
      <c r="S450" s="147"/>
      <c r="T450" s="147"/>
      <c r="U450" s="147"/>
      <c r="V450" s="147"/>
      <c r="W450" s="147"/>
      <c r="X450" s="147"/>
      <c r="Y450" s="147"/>
      <c r="Z450" s="147"/>
      <c r="AA450" s="147"/>
      <c r="AB450" s="147"/>
      <c r="AC450" s="148"/>
      <c r="AD450" s="142"/>
      <c r="AE450" s="203">
        <f t="shared" si="35"/>
        <v>0</v>
      </c>
      <c r="AF450" s="150">
        <f t="shared" si="36"/>
        <v>0</v>
      </c>
      <c r="AG450" s="331"/>
      <c r="AJ450" s="185"/>
      <c r="AK450" s="616"/>
      <c r="AL450" s="186">
        <f t="shared" si="32"/>
        <v>0</v>
      </c>
      <c r="AM450" s="186">
        <f t="shared" si="33"/>
        <v>0</v>
      </c>
      <c r="AN450" s="186">
        <f t="shared" si="34"/>
        <v>0</v>
      </c>
      <c r="AO450" s="615"/>
    </row>
    <row r="451" spans="1:41" ht="20.100000000000001" customHeight="1">
      <c r="A451" s="183">
        <v>447</v>
      </c>
      <c r="B451" s="342"/>
      <c r="C451" s="342"/>
      <c r="D451" s="142"/>
      <c r="E451" s="142"/>
      <c r="F451" s="142"/>
      <c r="G451" s="142"/>
      <c r="H451" s="142"/>
      <c r="I451" s="142"/>
      <c r="J451" s="143"/>
      <c r="K451" s="142"/>
      <c r="L451" s="142"/>
      <c r="M451" s="144"/>
      <c r="N451" s="145"/>
      <c r="O451" s="142"/>
      <c r="P451" s="147"/>
      <c r="Q451" s="147"/>
      <c r="R451" s="147"/>
      <c r="S451" s="147"/>
      <c r="T451" s="147"/>
      <c r="U451" s="147"/>
      <c r="V451" s="147"/>
      <c r="W451" s="147"/>
      <c r="X451" s="147"/>
      <c r="Y451" s="147"/>
      <c r="Z451" s="147"/>
      <c r="AA451" s="147"/>
      <c r="AB451" s="147"/>
      <c r="AC451" s="148"/>
      <c r="AD451" s="142"/>
      <c r="AE451" s="203">
        <f t="shared" si="35"/>
        <v>0</v>
      </c>
      <c r="AF451" s="150">
        <f t="shared" si="36"/>
        <v>0</v>
      </c>
      <c r="AG451" s="331"/>
      <c r="AJ451" s="185"/>
      <c r="AK451" s="616"/>
      <c r="AL451" s="186">
        <f t="shared" si="32"/>
        <v>0</v>
      </c>
      <c r="AM451" s="186">
        <f t="shared" si="33"/>
        <v>0</v>
      </c>
      <c r="AN451" s="186">
        <f t="shared" si="34"/>
        <v>0</v>
      </c>
      <c r="AO451" s="615"/>
    </row>
    <row r="452" spans="1:41" ht="20.100000000000001" customHeight="1">
      <c r="A452" s="183">
        <v>448</v>
      </c>
      <c r="B452" s="342"/>
      <c r="C452" s="342"/>
      <c r="D452" s="142"/>
      <c r="E452" s="142"/>
      <c r="F452" s="142"/>
      <c r="G452" s="142"/>
      <c r="H452" s="142"/>
      <c r="I452" s="142"/>
      <c r="J452" s="143"/>
      <c r="K452" s="142"/>
      <c r="L452" s="142"/>
      <c r="M452" s="144"/>
      <c r="N452" s="145"/>
      <c r="O452" s="142"/>
      <c r="P452" s="147"/>
      <c r="Q452" s="147"/>
      <c r="R452" s="147"/>
      <c r="S452" s="147"/>
      <c r="T452" s="147"/>
      <c r="U452" s="147"/>
      <c r="V452" s="147"/>
      <c r="W452" s="147"/>
      <c r="X452" s="147"/>
      <c r="Y452" s="147"/>
      <c r="Z452" s="147"/>
      <c r="AA452" s="147"/>
      <c r="AB452" s="147"/>
      <c r="AC452" s="148"/>
      <c r="AD452" s="142"/>
      <c r="AE452" s="203">
        <f t="shared" si="35"/>
        <v>0</v>
      </c>
      <c r="AF452" s="150">
        <f t="shared" si="36"/>
        <v>0</v>
      </c>
      <c r="AG452" s="331"/>
      <c r="AJ452" s="185"/>
      <c r="AK452" s="616"/>
      <c r="AL452" s="186">
        <f t="shared" si="32"/>
        <v>0</v>
      </c>
      <c r="AM452" s="186">
        <f t="shared" si="33"/>
        <v>0</v>
      </c>
      <c r="AN452" s="186">
        <f t="shared" si="34"/>
        <v>0</v>
      </c>
      <c r="AO452" s="615"/>
    </row>
    <row r="453" spans="1:41" ht="20.100000000000001" customHeight="1">
      <c r="A453" s="183">
        <v>449</v>
      </c>
      <c r="B453" s="342"/>
      <c r="C453" s="342"/>
      <c r="D453" s="142"/>
      <c r="E453" s="142"/>
      <c r="F453" s="142"/>
      <c r="G453" s="142"/>
      <c r="H453" s="142"/>
      <c r="I453" s="142"/>
      <c r="J453" s="143"/>
      <c r="K453" s="142"/>
      <c r="L453" s="142"/>
      <c r="M453" s="144"/>
      <c r="N453" s="145"/>
      <c r="O453" s="142"/>
      <c r="P453" s="147"/>
      <c r="Q453" s="147"/>
      <c r="R453" s="147"/>
      <c r="S453" s="147"/>
      <c r="T453" s="147"/>
      <c r="U453" s="147"/>
      <c r="V453" s="147"/>
      <c r="W453" s="147"/>
      <c r="X453" s="147"/>
      <c r="Y453" s="147"/>
      <c r="Z453" s="147"/>
      <c r="AA453" s="147"/>
      <c r="AB453" s="147"/>
      <c r="AC453" s="148"/>
      <c r="AD453" s="142"/>
      <c r="AE453" s="203">
        <f t="shared" si="35"/>
        <v>0</v>
      </c>
      <c r="AF453" s="150">
        <f t="shared" si="36"/>
        <v>0</v>
      </c>
      <c r="AG453" s="331"/>
      <c r="AJ453" s="185"/>
      <c r="AK453" s="616"/>
      <c r="AL453" s="186">
        <f t="shared" si="32"/>
        <v>0</v>
      </c>
      <c r="AM453" s="186">
        <f t="shared" si="33"/>
        <v>0</v>
      </c>
      <c r="AN453" s="186">
        <f t="shared" si="34"/>
        <v>0</v>
      </c>
      <c r="AO453" s="615"/>
    </row>
    <row r="454" spans="1:41" ht="20.100000000000001" customHeight="1">
      <c r="A454" s="183">
        <v>450</v>
      </c>
      <c r="B454" s="342"/>
      <c r="C454" s="342"/>
      <c r="D454" s="142"/>
      <c r="E454" s="142"/>
      <c r="F454" s="142"/>
      <c r="G454" s="142"/>
      <c r="H454" s="142"/>
      <c r="I454" s="142"/>
      <c r="J454" s="143"/>
      <c r="K454" s="142"/>
      <c r="L454" s="142"/>
      <c r="M454" s="144"/>
      <c r="N454" s="145"/>
      <c r="O454" s="142"/>
      <c r="P454" s="147"/>
      <c r="Q454" s="147"/>
      <c r="R454" s="147"/>
      <c r="S454" s="147"/>
      <c r="T454" s="147"/>
      <c r="U454" s="147"/>
      <c r="V454" s="147"/>
      <c r="W454" s="147"/>
      <c r="X454" s="147"/>
      <c r="Y454" s="147"/>
      <c r="Z454" s="147"/>
      <c r="AA454" s="147"/>
      <c r="AB454" s="147"/>
      <c r="AC454" s="148"/>
      <c r="AD454" s="142"/>
      <c r="AE454" s="203">
        <f t="shared" si="35"/>
        <v>0</v>
      </c>
      <c r="AF454" s="150">
        <f t="shared" si="36"/>
        <v>0</v>
      </c>
      <c r="AG454" s="331"/>
      <c r="AJ454" s="185"/>
      <c r="AK454" s="616"/>
      <c r="AL454" s="186">
        <f t="shared" ref="AL454:AL504" si="37">SUM(AH$4*B454)</f>
        <v>0</v>
      </c>
      <c r="AM454" s="186">
        <f t="shared" ref="AM454:AM504" si="38">SUM(AI$4*C454)</f>
        <v>0</v>
      </c>
      <c r="AN454" s="186">
        <f t="shared" ref="AN454:AN504" si="39">SUM((AE454*AJ$4)+AK454)</f>
        <v>0</v>
      </c>
      <c r="AO454" s="615"/>
    </row>
    <row r="455" spans="1:41" ht="20.100000000000001" customHeight="1">
      <c r="A455" s="183">
        <v>451</v>
      </c>
      <c r="B455" s="342"/>
      <c r="C455" s="342"/>
      <c r="D455" s="142"/>
      <c r="E455" s="142"/>
      <c r="F455" s="142"/>
      <c r="G455" s="142"/>
      <c r="H455" s="142"/>
      <c r="I455" s="142"/>
      <c r="J455" s="143"/>
      <c r="K455" s="142"/>
      <c r="L455" s="142"/>
      <c r="M455" s="144"/>
      <c r="N455" s="145"/>
      <c r="O455" s="142"/>
      <c r="P455" s="147"/>
      <c r="Q455" s="147"/>
      <c r="R455" s="147"/>
      <c r="S455" s="147"/>
      <c r="T455" s="147"/>
      <c r="U455" s="147"/>
      <c r="V455" s="147"/>
      <c r="W455" s="147"/>
      <c r="X455" s="147"/>
      <c r="Y455" s="147"/>
      <c r="Z455" s="147"/>
      <c r="AA455" s="147"/>
      <c r="AB455" s="147"/>
      <c r="AC455" s="148"/>
      <c r="AD455" s="142"/>
      <c r="AE455" s="203">
        <f t="shared" ref="AE455:AE504" si="40">SUM(P455:AB455)</f>
        <v>0</v>
      </c>
      <c r="AF455" s="150">
        <f t="shared" ref="AF455:AF504" si="41">SUM(AE455+B455+C455)</f>
        <v>0</v>
      </c>
      <c r="AG455" s="331"/>
      <c r="AJ455" s="185"/>
      <c r="AK455" s="616"/>
      <c r="AL455" s="186">
        <f t="shared" si="37"/>
        <v>0</v>
      </c>
      <c r="AM455" s="186">
        <f t="shared" si="38"/>
        <v>0</v>
      </c>
      <c r="AN455" s="186">
        <f t="shared" si="39"/>
        <v>0</v>
      </c>
      <c r="AO455" s="615"/>
    </row>
    <row r="456" spans="1:41" ht="20.100000000000001" customHeight="1">
      <c r="A456" s="183">
        <v>452</v>
      </c>
      <c r="B456" s="342"/>
      <c r="C456" s="342"/>
      <c r="D456" s="142"/>
      <c r="E456" s="142"/>
      <c r="F456" s="142"/>
      <c r="G456" s="142"/>
      <c r="H456" s="142"/>
      <c r="I456" s="142"/>
      <c r="J456" s="143"/>
      <c r="K456" s="142"/>
      <c r="L456" s="142"/>
      <c r="M456" s="144"/>
      <c r="N456" s="145"/>
      <c r="O456" s="142"/>
      <c r="P456" s="147"/>
      <c r="Q456" s="147"/>
      <c r="R456" s="147"/>
      <c r="S456" s="147"/>
      <c r="T456" s="147"/>
      <c r="U456" s="147"/>
      <c r="V456" s="147"/>
      <c r="W456" s="147"/>
      <c r="X456" s="147"/>
      <c r="Y456" s="147"/>
      <c r="Z456" s="147"/>
      <c r="AA456" s="147"/>
      <c r="AB456" s="147"/>
      <c r="AC456" s="148"/>
      <c r="AD456" s="142"/>
      <c r="AE456" s="203">
        <f t="shared" si="40"/>
        <v>0</v>
      </c>
      <c r="AF456" s="150">
        <f t="shared" si="41"/>
        <v>0</v>
      </c>
      <c r="AG456" s="331"/>
      <c r="AJ456" s="185"/>
      <c r="AK456" s="616"/>
      <c r="AL456" s="186">
        <f t="shared" si="37"/>
        <v>0</v>
      </c>
      <c r="AM456" s="186">
        <f t="shared" si="38"/>
        <v>0</v>
      </c>
      <c r="AN456" s="186">
        <f t="shared" si="39"/>
        <v>0</v>
      </c>
      <c r="AO456" s="615"/>
    </row>
    <row r="457" spans="1:41" ht="20.100000000000001" customHeight="1">
      <c r="A457" s="183">
        <v>453</v>
      </c>
      <c r="B457" s="342"/>
      <c r="C457" s="342"/>
      <c r="D457" s="142"/>
      <c r="E457" s="142"/>
      <c r="F457" s="142"/>
      <c r="G457" s="142"/>
      <c r="H457" s="142"/>
      <c r="I457" s="142"/>
      <c r="J457" s="143"/>
      <c r="K457" s="142"/>
      <c r="L457" s="142"/>
      <c r="M457" s="144"/>
      <c r="N457" s="145"/>
      <c r="O457" s="142"/>
      <c r="P457" s="147"/>
      <c r="Q457" s="147"/>
      <c r="R457" s="147"/>
      <c r="S457" s="147"/>
      <c r="T457" s="147"/>
      <c r="U457" s="147"/>
      <c r="V457" s="147"/>
      <c r="W457" s="147"/>
      <c r="X457" s="147"/>
      <c r="Y457" s="147"/>
      <c r="Z457" s="147"/>
      <c r="AA457" s="147"/>
      <c r="AB457" s="147"/>
      <c r="AC457" s="148"/>
      <c r="AD457" s="142"/>
      <c r="AE457" s="203">
        <f t="shared" si="40"/>
        <v>0</v>
      </c>
      <c r="AF457" s="150">
        <f t="shared" si="41"/>
        <v>0</v>
      </c>
      <c r="AG457" s="331"/>
      <c r="AJ457" s="185"/>
      <c r="AK457" s="616"/>
      <c r="AL457" s="186">
        <f t="shared" si="37"/>
        <v>0</v>
      </c>
      <c r="AM457" s="186">
        <f t="shared" si="38"/>
        <v>0</v>
      </c>
      <c r="AN457" s="186">
        <f t="shared" si="39"/>
        <v>0</v>
      </c>
      <c r="AO457" s="615"/>
    </row>
    <row r="458" spans="1:41" ht="20.100000000000001" customHeight="1">
      <c r="A458" s="183">
        <v>454</v>
      </c>
      <c r="B458" s="342"/>
      <c r="C458" s="342"/>
      <c r="D458" s="142"/>
      <c r="E458" s="142"/>
      <c r="F458" s="142"/>
      <c r="G458" s="142"/>
      <c r="H458" s="142"/>
      <c r="I458" s="142"/>
      <c r="J458" s="143"/>
      <c r="K458" s="142"/>
      <c r="L458" s="142"/>
      <c r="M458" s="144"/>
      <c r="N458" s="145"/>
      <c r="O458" s="142"/>
      <c r="P458" s="147"/>
      <c r="Q458" s="147"/>
      <c r="R458" s="147"/>
      <c r="S458" s="147"/>
      <c r="T458" s="147"/>
      <c r="U458" s="147"/>
      <c r="V458" s="147"/>
      <c r="W458" s="147"/>
      <c r="X458" s="147"/>
      <c r="Y458" s="147"/>
      <c r="Z458" s="147"/>
      <c r="AA458" s="147"/>
      <c r="AB458" s="147"/>
      <c r="AC458" s="148"/>
      <c r="AD458" s="142"/>
      <c r="AE458" s="203">
        <f t="shared" si="40"/>
        <v>0</v>
      </c>
      <c r="AF458" s="150">
        <f t="shared" si="41"/>
        <v>0</v>
      </c>
      <c r="AG458" s="331"/>
      <c r="AJ458" s="185"/>
      <c r="AK458" s="616"/>
      <c r="AL458" s="186">
        <f t="shared" si="37"/>
        <v>0</v>
      </c>
      <c r="AM458" s="186">
        <f t="shared" si="38"/>
        <v>0</v>
      </c>
      <c r="AN458" s="186">
        <f t="shared" si="39"/>
        <v>0</v>
      </c>
      <c r="AO458" s="615"/>
    </row>
    <row r="459" spans="1:41" ht="20.100000000000001" customHeight="1">
      <c r="A459" s="183">
        <v>455</v>
      </c>
      <c r="B459" s="342"/>
      <c r="C459" s="342"/>
      <c r="D459" s="142"/>
      <c r="E459" s="142"/>
      <c r="F459" s="142"/>
      <c r="G459" s="142"/>
      <c r="H459" s="142"/>
      <c r="I459" s="142"/>
      <c r="J459" s="143"/>
      <c r="K459" s="142"/>
      <c r="L459" s="142"/>
      <c r="M459" s="144"/>
      <c r="N459" s="145"/>
      <c r="O459" s="142"/>
      <c r="P459" s="147"/>
      <c r="Q459" s="147"/>
      <c r="R459" s="147"/>
      <c r="S459" s="147"/>
      <c r="T459" s="147"/>
      <c r="U459" s="147"/>
      <c r="V459" s="147"/>
      <c r="W459" s="147"/>
      <c r="X459" s="147"/>
      <c r="Y459" s="147"/>
      <c r="Z459" s="147"/>
      <c r="AA459" s="147"/>
      <c r="AB459" s="147"/>
      <c r="AC459" s="148"/>
      <c r="AD459" s="142"/>
      <c r="AE459" s="203">
        <f t="shared" si="40"/>
        <v>0</v>
      </c>
      <c r="AF459" s="150">
        <f t="shared" si="41"/>
        <v>0</v>
      </c>
      <c r="AG459" s="331"/>
      <c r="AJ459" s="185"/>
      <c r="AK459" s="616"/>
      <c r="AL459" s="186">
        <f t="shared" si="37"/>
        <v>0</v>
      </c>
      <c r="AM459" s="186">
        <f t="shared" si="38"/>
        <v>0</v>
      </c>
      <c r="AN459" s="186">
        <f t="shared" si="39"/>
        <v>0</v>
      </c>
      <c r="AO459" s="615"/>
    </row>
    <row r="460" spans="1:41" ht="20.100000000000001" customHeight="1">
      <c r="A460" s="183">
        <v>456</v>
      </c>
      <c r="B460" s="342"/>
      <c r="C460" s="342"/>
      <c r="D460" s="142"/>
      <c r="E460" s="142"/>
      <c r="F460" s="142"/>
      <c r="G460" s="142"/>
      <c r="H460" s="142"/>
      <c r="I460" s="142"/>
      <c r="J460" s="143"/>
      <c r="K460" s="142"/>
      <c r="L460" s="142"/>
      <c r="M460" s="144"/>
      <c r="N460" s="145"/>
      <c r="O460" s="142"/>
      <c r="P460" s="147"/>
      <c r="Q460" s="147"/>
      <c r="R460" s="147"/>
      <c r="S460" s="147"/>
      <c r="T460" s="147"/>
      <c r="U460" s="147"/>
      <c r="V460" s="147"/>
      <c r="W460" s="147"/>
      <c r="X460" s="147"/>
      <c r="Y460" s="147"/>
      <c r="Z460" s="147"/>
      <c r="AA460" s="147"/>
      <c r="AB460" s="147"/>
      <c r="AC460" s="148"/>
      <c r="AD460" s="142"/>
      <c r="AE460" s="203">
        <f t="shared" si="40"/>
        <v>0</v>
      </c>
      <c r="AF460" s="150">
        <f t="shared" si="41"/>
        <v>0</v>
      </c>
      <c r="AG460" s="331"/>
      <c r="AJ460" s="185"/>
      <c r="AK460" s="616"/>
      <c r="AL460" s="186">
        <f t="shared" si="37"/>
        <v>0</v>
      </c>
      <c r="AM460" s="186">
        <f t="shared" si="38"/>
        <v>0</v>
      </c>
      <c r="AN460" s="186">
        <f t="shared" si="39"/>
        <v>0</v>
      </c>
      <c r="AO460" s="615"/>
    </row>
    <row r="461" spans="1:41" ht="20.100000000000001" customHeight="1">
      <c r="A461" s="183">
        <v>457</v>
      </c>
      <c r="B461" s="342"/>
      <c r="C461" s="342"/>
      <c r="D461" s="142"/>
      <c r="E461" s="142"/>
      <c r="F461" s="142"/>
      <c r="G461" s="142"/>
      <c r="H461" s="142"/>
      <c r="I461" s="142"/>
      <c r="J461" s="143"/>
      <c r="K461" s="142"/>
      <c r="L461" s="142"/>
      <c r="M461" s="144"/>
      <c r="N461" s="145"/>
      <c r="O461" s="142"/>
      <c r="P461" s="147"/>
      <c r="Q461" s="147"/>
      <c r="R461" s="147"/>
      <c r="S461" s="147"/>
      <c r="T461" s="147"/>
      <c r="U461" s="147"/>
      <c r="V461" s="147"/>
      <c r="W461" s="147"/>
      <c r="X461" s="147"/>
      <c r="Y461" s="147"/>
      <c r="Z461" s="147"/>
      <c r="AA461" s="147"/>
      <c r="AB461" s="147"/>
      <c r="AC461" s="148"/>
      <c r="AD461" s="142"/>
      <c r="AE461" s="203">
        <f t="shared" si="40"/>
        <v>0</v>
      </c>
      <c r="AF461" s="150">
        <f t="shared" si="41"/>
        <v>0</v>
      </c>
      <c r="AG461" s="331"/>
      <c r="AJ461" s="185"/>
      <c r="AK461" s="616"/>
      <c r="AL461" s="186">
        <f t="shared" si="37"/>
        <v>0</v>
      </c>
      <c r="AM461" s="186">
        <f t="shared" si="38"/>
        <v>0</v>
      </c>
      <c r="AN461" s="186">
        <f t="shared" si="39"/>
        <v>0</v>
      </c>
      <c r="AO461" s="615"/>
    </row>
    <row r="462" spans="1:41" ht="20.100000000000001" customHeight="1">
      <c r="A462" s="183">
        <v>458</v>
      </c>
      <c r="B462" s="342"/>
      <c r="C462" s="342"/>
      <c r="D462" s="142"/>
      <c r="E462" s="142"/>
      <c r="F462" s="142"/>
      <c r="G462" s="142"/>
      <c r="H462" s="142"/>
      <c r="I462" s="142"/>
      <c r="J462" s="143"/>
      <c r="K462" s="142"/>
      <c r="L462" s="142"/>
      <c r="M462" s="144"/>
      <c r="N462" s="145"/>
      <c r="O462" s="142"/>
      <c r="P462" s="147"/>
      <c r="Q462" s="147"/>
      <c r="R462" s="147"/>
      <c r="S462" s="147"/>
      <c r="T462" s="147"/>
      <c r="U462" s="147"/>
      <c r="V462" s="147"/>
      <c r="W462" s="147"/>
      <c r="X462" s="147"/>
      <c r="Y462" s="147"/>
      <c r="Z462" s="147"/>
      <c r="AA462" s="147"/>
      <c r="AB462" s="147"/>
      <c r="AC462" s="148"/>
      <c r="AD462" s="142"/>
      <c r="AE462" s="203">
        <f t="shared" si="40"/>
        <v>0</v>
      </c>
      <c r="AF462" s="150">
        <f t="shared" si="41"/>
        <v>0</v>
      </c>
      <c r="AG462" s="331"/>
      <c r="AJ462" s="185"/>
      <c r="AK462" s="616"/>
      <c r="AL462" s="186">
        <f t="shared" si="37"/>
        <v>0</v>
      </c>
      <c r="AM462" s="186">
        <f t="shared" si="38"/>
        <v>0</v>
      </c>
      <c r="AN462" s="186">
        <f t="shared" si="39"/>
        <v>0</v>
      </c>
      <c r="AO462" s="615"/>
    </row>
    <row r="463" spans="1:41" ht="20.100000000000001" customHeight="1">
      <c r="A463" s="183">
        <v>459</v>
      </c>
      <c r="B463" s="342"/>
      <c r="C463" s="342"/>
      <c r="D463" s="142"/>
      <c r="E463" s="142"/>
      <c r="F463" s="142"/>
      <c r="G463" s="142"/>
      <c r="H463" s="142"/>
      <c r="I463" s="142"/>
      <c r="J463" s="143"/>
      <c r="K463" s="142"/>
      <c r="L463" s="142"/>
      <c r="M463" s="144"/>
      <c r="N463" s="145"/>
      <c r="O463" s="142"/>
      <c r="P463" s="147"/>
      <c r="Q463" s="147"/>
      <c r="R463" s="147"/>
      <c r="S463" s="147"/>
      <c r="T463" s="147"/>
      <c r="U463" s="147"/>
      <c r="V463" s="147"/>
      <c r="W463" s="147"/>
      <c r="X463" s="147"/>
      <c r="Y463" s="147"/>
      <c r="Z463" s="147"/>
      <c r="AA463" s="147"/>
      <c r="AB463" s="147"/>
      <c r="AC463" s="148"/>
      <c r="AD463" s="142"/>
      <c r="AE463" s="203">
        <f t="shared" si="40"/>
        <v>0</v>
      </c>
      <c r="AF463" s="150">
        <f t="shared" si="41"/>
        <v>0</v>
      </c>
      <c r="AG463" s="331"/>
      <c r="AJ463" s="185"/>
      <c r="AK463" s="616"/>
      <c r="AL463" s="186">
        <f t="shared" si="37"/>
        <v>0</v>
      </c>
      <c r="AM463" s="186">
        <f t="shared" si="38"/>
        <v>0</v>
      </c>
      <c r="AN463" s="186">
        <f t="shared" si="39"/>
        <v>0</v>
      </c>
      <c r="AO463" s="615"/>
    </row>
    <row r="464" spans="1:41" ht="20.100000000000001" customHeight="1">
      <c r="A464" s="183">
        <v>460</v>
      </c>
      <c r="B464" s="342"/>
      <c r="C464" s="342"/>
      <c r="D464" s="142"/>
      <c r="E464" s="142"/>
      <c r="F464" s="142"/>
      <c r="G464" s="142"/>
      <c r="H464" s="142"/>
      <c r="I464" s="142"/>
      <c r="J464" s="143"/>
      <c r="K464" s="142"/>
      <c r="L464" s="142"/>
      <c r="M464" s="144"/>
      <c r="N464" s="145"/>
      <c r="O464" s="142"/>
      <c r="P464" s="147"/>
      <c r="Q464" s="147"/>
      <c r="R464" s="147"/>
      <c r="S464" s="147"/>
      <c r="T464" s="147"/>
      <c r="U464" s="147"/>
      <c r="V464" s="147"/>
      <c r="W464" s="147"/>
      <c r="X464" s="147"/>
      <c r="Y464" s="147"/>
      <c r="Z464" s="147"/>
      <c r="AA464" s="147"/>
      <c r="AB464" s="147"/>
      <c r="AC464" s="148"/>
      <c r="AD464" s="142"/>
      <c r="AE464" s="203">
        <f t="shared" si="40"/>
        <v>0</v>
      </c>
      <c r="AF464" s="150">
        <f t="shared" si="41"/>
        <v>0</v>
      </c>
      <c r="AG464" s="331"/>
      <c r="AJ464" s="185"/>
      <c r="AK464" s="616"/>
      <c r="AL464" s="186">
        <f t="shared" si="37"/>
        <v>0</v>
      </c>
      <c r="AM464" s="186">
        <f t="shared" si="38"/>
        <v>0</v>
      </c>
      <c r="AN464" s="186">
        <f t="shared" si="39"/>
        <v>0</v>
      </c>
      <c r="AO464" s="615"/>
    </row>
    <row r="465" spans="1:41" ht="20.100000000000001" customHeight="1">
      <c r="A465" s="183">
        <v>461</v>
      </c>
      <c r="B465" s="342"/>
      <c r="C465" s="342"/>
      <c r="D465" s="142"/>
      <c r="E465" s="142"/>
      <c r="F465" s="142"/>
      <c r="G465" s="142"/>
      <c r="H465" s="142"/>
      <c r="I465" s="142"/>
      <c r="J465" s="143"/>
      <c r="K465" s="142"/>
      <c r="L465" s="142"/>
      <c r="M465" s="144"/>
      <c r="N465" s="145"/>
      <c r="O465" s="142"/>
      <c r="P465" s="147"/>
      <c r="Q465" s="147"/>
      <c r="R465" s="147"/>
      <c r="S465" s="147"/>
      <c r="T465" s="147"/>
      <c r="U465" s="147"/>
      <c r="V465" s="147"/>
      <c r="W465" s="147"/>
      <c r="X465" s="147"/>
      <c r="Y465" s="147"/>
      <c r="Z465" s="147"/>
      <c r="AA465" s="147"/>
      <c r="AB465" s="147"/>
      <c r="AC465" s="148"/>
      <c r="AD465" s="142"/>
      <c r="AE465" s="203">
        <f t="shared" si="40"/>
        <v>0</v>
      </c>
      <c r="AF465" s="150">
        <f t="shared" si="41"/>
        <v>0</v>
      </c>
      <c r="AG465" s="331"/>
      <c r="AJ465" s="185"/>
      <c r="AK465" s="616"/>
      <c r="AL465" s="186">
        <f t="shared" si="37"/>
        <v>0</v>
      </c>
      <c r="AM465" s="186">
        <f t="shared" si="38"/>
        <v>0</v>
      </c>
      <c r="AN465" s="186">
        <f t="shared" si="39"/>
        <v>0</v>
      </c>
      <c r="AO465" s="615"/>
    </row>
    <row r="466" spans="1:41" ht="20.100000000000001" customHeight="1">
      <c r="A466" s="183">
        <v>462</v>
      </c>
      <c r="B466" s="342"/>
      <c r="C466" s="342"/>
      <c r="D466" s="142"/>
      <c r="E466" s="142"/>
      <c r="F466" s="142"/>
      <c r="G466" s="142"/>
      <c r="H466" s="142"/>
      <c r="I466" s="142"/>
      <c r="J466" s="143"/>
      <c r="K466" s="142"/>
      <c r="L466" s="142"/>
      <c r="M466" s="144"/>
      <c r="N466" s="145"/>
      <c r="O466" s="142"/>
      <c r="P466" s="147"/>
      <c r="Q466" s="147"/>
      <c r="R466" s="147"/>
      <c r="S466" s="147"/>
      <c r="T466" s="147"/>
      <c r="U466" s="147"/>
      <c r="V466" s="147"/>
      <c r="W466" s="147"/>
      <c r="X466" s="147"/>
      <c r="Y466" s="147"/>
      <c r="Z466" s="147"/>
      <c r="AA466" s="147"/>
      <c r="AB466" s="147"/>
      <c r="AC466" s="148"/>
      <c r="AD466" s="142"/>
      <c r="AE466" s="203">
        <f t="shared" si="40"/>
        <v>0</v>
      </c>
      <c r="AF466" s="150">
        <f t="shared" si="41"/>
        <v>0</v>
      </c>
      <c r="AG466" s="331"/>
      <c r="AJ466" s="185"/>
      <c r="AK466" s="616"/>
      <c r="AL466" s="186">
        <f t="shared" si="37"/>
        <v>0</v>
      </c>
      <c r="AM466" s="186">
        <f t="shared" si="38"/>
        <v>0</v>
      </c>
      <c r="AN466" s="186">
        <f t="shared" si="39"/>
        <v>0</v>
      </c>
      <c r="AO466" s="615"/>
    </row>
    <row r="467" spans="1:41" ht="20.100000000000001" customHeight="1">
      <c r="A467" s="183">
        <v>463</v>
      </c>
      <c r="B467" s="342"/>
      <c r="C467" s="342"/>
      <c r="D467" s="142"/>
      <c r="E467" s="142"/>
      <c r="F467" s="142"/>
      <c r="G467" s="142"/>
      <c r="H467" s="142"/>
      <c r="I467" s="142"/>
      <c r="J467" s="143"/>
      <c r="K467" s="142"/>
      <c r="L467" s="142"/>
      <c r="M467" s="144"/>
      <c r="N467" s="145"/>
      <c r="O467" s="142"/>
      <c r="P467" s="147"/>
      <c r="Q467" s="147"/>
      <c r="R467" s="147"/>
      <c r="S467" s="147"/>
      <c r="T467" s="147"/>
      <c r="U467" s="147"/>
      <c r="V467" s="147"/>
      <c r="W467" s="147"/>
      <c r="X467" s="147"/>
      <c r="Y467" s="147"/>
      <c r="Z467" s="147"/>
      <c r="AA467" s="147"/>
      <c r="AB467" s="147"/>
      <c r="AC467" s="148"/>
      <c r="AD467" s="142"/>
      <c r="AE467" s="203">
        <f t="shared" si="40"/>
        <v>0</v>
      </c>
      <c r="AF467" s="150">
        <f t="shared" si="41"/>
        <v>0</v>
      </c>
      <c r="AG467" s="331"/>
      <c r="AJ467" s="185"/>
      <c r="AK467" s="616"/>
      <c r="AL467" s="186">
        <f t="shared" si="37"/>
        <v>0</v>
      </c>
      <c r="AM467" s="186">
        <f t="shared" si="38"/>
        <v>0</v>
      </c>
      <c r="AN467" s="186">
        <f t="shared" si="39"/>
        <v>0</v>
      </c>
      <c r="AO467" s="615"/>
    </row>
    <row r="468" spans="1:41" ht="20.100000000000001" customHeight="1">
      <c r="A468" s="183">
        <v>464</v>
      </c>
      <c r="B468" s="342"/>
      <c r="C468" s="342"/>
      <c r="D468" s="142"/>
      <c r="E468" s="142"/>
      <c r="F468" s="142"/>
      <c r="G468" s="142"/>
      <c r="H468" s="142"/>
      <c r="I468" s="142"/>
      <c r="J468" s="143"/>
      <c r="K468" s="142"/>
      <c r="L468" s="142"/>
      <c r="M468" s="144"/>
      <c r="N468" s="145"/>
      <c r="O468" s="142"/>
      <c r="P468" s="147"/>
      <c r="Q468" s="147"/>
      <c r="R468" s="147"/>
      <c r="S468" s="147"/>
      <c r="T468" s="147"/>
      <c r="U468" s="147"/>
      <c r="V468" s="147"/>
      <c r="W468" s="147"/>
      <c r="X468" s="147"/>
      <c r="Y468" s="147"/>
      <c r="Z468" s="147"/>
      <c r="AA468" s="147"/>
      <c r="AB468" s="147"/>
      <c r="AC468" s="148"/>
      <c r="AD468" s="142"/>
      <c r="AE468" s="203">
        <f t="shared" si="40"/>
        <v>0</v>
      </c>
      <c r="AF468" s="150">
        <f t="shared" si="41"/>
        <v>0</v>
      </c>
      <c r="AG468" s="331"/>
      <c r="AJ468" s="185"/>
      <c r="AK468" s="616"/>
      <c r="AL468" s="186">
        <f t="shared" si="37"/>
        <v>0</v>
      </c>
      <c r="AM468" s="186">
        <f t="shared" si="38"/>
        <v>0</v>
      </c>
      <c r="AN468" s="186">
        <f t="shared" si="39"/>
        <v>0</v>
      </c>
      <c r="AO468" s="615"/>
    </row>
    <row r="469" spans="1:41" ht="20.100000000000001" customHeight="1">
      <c r="A469" s="183">
        <v>465</v>
      </c>
      <c r="B469" s="342"/>
      <c r="C469" s="342"/>
      <c r="D469" s="142"/>
      <c r="E469" s="142"/>
      <c r="F469" s="142"/>
      <c r="G469" s="142"/>
      <c r="H469" s="142"/>
      <c r="I469" s="142"/>
      <c r="J469" s="143"/>
      <c r="K469" s="142"/>
      <c r="L469" s="142"/>
      <c r="M469" s="144"/>
      <c r="N469" s="145"/>
      <c r="O469" s="142"/>
      <c r="P469" s="147"/>
      <c r="Q469" s="147"/>
      <c r="R469" s="147"/>
      <c r="S469" s="147"/>
      <c r="T469" s="147"/>
      <c r="U469" s="147"/>
      <c r="V469" s="147"/>
      <c r="W469" s="147"/>
      <c r="X469" s="147"/>
      <c r="Y469" s="147"/>
      <c r="Z469" s="147"/>
      <c r="AA469" s="147"/>
      <c r="AB469" s="147"/>
      <c r="AC469" s="148"/>
      <c r="AD469" s="142"/>
      <c r="AE469" s="203">
        <f t="shared" si="40"/>
        <v>0</v>
      </c>
      <c r="AF469" s="150">
        <f t="shared" si="41"/>
        <v>0</v>
      </c>
      <c r="AG469" s="331"/>
      <c r="AJ469" s="185"/>
      <c r="AK469" s="616"/>
      <c r="AL469" s="186">
        <f t="shared" si="37"/>
        <v>0</v>
      </c>
      <c r="AM469" s="186">
        <f t="shared" si="38"/>
        <v>0</v>
      </c>
      <c r="AN469" s="186">
        <f t="shared" si="39"/>
        <v>0</v>
      </c>
      <c r="AO469" s="615"/>
    </row>
    <row r="470" spans="1:41" ht="20.100000000000001" customHeight="1">
      <c r="A470" s="183">
        <v>466</v>
      </c>
      <c r="B470" s="342"/>
      <c r="C470" s="342"/>
      <c r="D470" s="142"/>
      <c r="E470" s="142"/>
      <c r="F470" s="142"/>
      <c r="G470" s="142"/>
      <c r="H470" s="142"/>
      <c r="I470" s="142"/>
      <c r="J470" s="143"/>
      <c r="K470" s="142"/>
      <c r="L470" s="142"/>
      <c r="M470" s="144"/>
      <c r="N470" s="145"/>
      <c r="O470" s="142"/>
      <c r="P470" s="147"/>
      <c r="Q470" s="147"/>
      <c r="R470" s="147"/>
      <c r="S470" s="147"/>
      <c r="T470" s="147"/>
      <c r="U470" s="147"/>
      <c r="V470" s="147"/>
      <c r="W470" s="147"/>
      <c r="X470" s="147"/>
      <c r="Y470" s="147"/>
      <c r="Z470" s="147"/>
      <c r="AA470" s="147"/>
      <c r="AB470" s="147"/>
      <c r="AC470" s="148"/>
      <c r="AD470" s="142"/>
      <c r="AE470" s="203">
        <f t="shared" si="40"/>
        <v>0</v>
      </c>
      <c r="AF470" s="150">
        <f t="shared" si="41"/>
        <v>0</v>
      </c>
      <c r="AG470" s="331"/>
      <c r="AJ470" s="185"/>
      <c r="AK470" s="616"/>
      <c r="AL470" s="186">
        <f t="shared" si="37"/>
        <v>0</v>
      </c>
      <c r="AM470" s="186">
        <f t="shared" si="38"/>
        <v>0</v>
      </c>
      <c r="AN470" s="186">
        <f t="shared" si="39"/>
        <v>0</v>
      </c>
      <c r="AO470" s="615"/>
    </row>
    <row r="471" spans="1:41" ht="20.100000000000001" customHeight="1">
      <c r="A471" s="183">
        <v>467</v>
      </c>
      <c r="B471" s="342"/>
      <c r="C471" s="342"/>
      <c r="D471" s="142"/>
      <c r="E471" s="142"/>
      <c r="F471" s="142"/>
      <c r="G471" s="142"/>
      <c r="H471" s="142"/>
      <c r="I471" s="142"/>
      <c r="J471" s="143"/>
      <c r="K471" s="142"/>
      <c r="L471" s="142"/>
      <c r="M471" s="144"/>
      <c r="N471" s="145"/>
      <c r="O471" s="142"/>
      <c r="P471" s="147"/>
      <c r="Q471" s="147"/>
      <c r="R471" s="147"/>
      <c r="S471" s="147"/>
      <c r="T471" s="147"/>
      <c r="U471" s="147"/>
      <c r="V471" s="147"/>
      <c r="W471" s="147"/>
      <c r="X471" s="147"/>
      <c r="Y471" s="147"/>
      <c r="Z471" s="147"/>
      <c r="AA471" s="147"/>
      <c r="AB471" s="147"/>
      <c r="AC471" s="148"/>
      <c r="AD471" s="142"/>
      <c r="AE471" s="203">
        <f t="shared" si="40"/>
        <v>0</v>
      </c>
      <c r="AF471" s="150">
        <f t="shared" si="41"/>
        <v>0</v>
      </c>
      <c r="AG471" s="331"/>
      <c r="AJ471" s="185"/>
      <c r="AK471" s="616"/>
      <c r="AL471" s="186">
        <f t="shared" si="37"/>
        <v>0</v>
      </c>
      <c r="AM471" s="186">
        <f t="shared" si="38"/>
        <v>0</v>
      </c>
      <c r="AN471" s="186">
        <f t="shared" si="39"/>
        <v>0</v>
      </c>
      <c r="AO471" s="615"/>
    </row>
    <row r="472" spans="1:41" ht="20.100000000000001" customHeight="1">
      <c r="A472" s="183">
        <v>468</v>
      </c>
      <c r="B472" s="342"/>
      <c r="C472" s="342"/>
      <c r="D472" s="142"/>
      <c r="E472" s="142"/>
      <c r="F472" s="142"/>
      <c r="G472" s="142"/>
      <c r="H472" s="142"/>
      <c r="I472" s="142"/>
      <c r="J472" s="143"/>
      <c r="K472" s="142"/>
      <c r="L472" s="142"/>
      <c r="M472" s="144"/>
      <c r="N472" s="145"/>
      <c r="O472" s="142"/>
      <c r="P472" s="147"/>
      <c r="Q472" s="147"/>
      <c r="R472" s="147"/>
      <c r="S472" s="147"/>
      <c r="T472" s="147"/>
      <c r="U472" s="147"/>
      <c r="V472" s="147"/>
      <c r="W472" s="147"/>
      <c r="X472" s="147"/>
      <c r="Y472" s="147"/>
      <c r="Z472" s="147"/>
      <c r="AA472" s="147"/>
      <c r="AB472" s="147"/>
      <c r="AC472" s="148"/>
      <c r="AD472" s="142"/>
      <c r="AE472" s="203">
        <f t="shared" si="40"/>
        <v>0</v>
      </c>
      <c r="AF472" s="150">
        <f t="shared" si="41"/>
        <v>0</v>
      </c>
      <c r="AG472" s="331"/>
      <c r="AJ472" s="185"/>
      <c r="AK472" s="616"/>
      <c r="AL472" s="186">
        <f t="shared" si="37"/>
        <v>0</v>
      </c>
      <c r="AM472" s="186">
        <f t="shared" si="38"/>
        <v>0</v>
      </c>
      <c r="AN472" s="186">
        <f t="shared" si="39"/>
        <v>0</v>
      </c>
      <c r="AO472" s="615"/>
    </row>
    <row r="473" spans="1:41" ht="20.100000000000001" customHeight="1">
      <c r="A473" s="183">
        <v>469</v>
      </c>
      <c r="B473" s="342"/>
      <c r="C473" s="342"/>
      <c r="D473" s="142"/>
      <c r="E473" s="142"/>
      <c r="F473" s="142"/>
      <c r="G473" s="142"/>
      <c r="H473" s="142"/>
      <c r="I473" s="142"/>
      <c r="J473" s="143"/>
      <c r="K473" s="142"/>
      <c r="L473" s="142"/>
      <c r="M473" s="144"/>
      <c r="N473" s="145"/>
      <c r="O473" s="142"/>
      <c r="P473" s="147"/>
      <c r="Q473" s="147"/>
      <c r="R473" s="147"/>
      <c r="S473" s="147"/>
      <c r="T473" s="147"/>
      <c r="U473" s="147"/>
      <c r="V473" s="147"/>
      <c r="W473" s="147"/>
      <c r="X473" s="147"/>
      <c r="Y473" s="147"/>
      <c r="Z473" s="147"/>
      <c r="AA473" s="147"/>
      <c r="AB473" s="147"/>
      <c r="AC473" s="148"/>
      <c r="AD473" s="142"/>
      <c r="AE473" s="203">
        <f t="shared" si="40"/>
        <v>0</v>
      </c>
      <c r="AF473" s="150">
        <f t="shared" si="41"/>
        <v>0</v>
      </c>
      <c r="AG473" s="331"/>
      <c r="AJ473" s="185"/>
      <c r="AK473" s="616"/>
      <c r="AL473" s="186">
        <f t="shared" si="37"/>
        <v>0</v>
      </c>
      <c r="AM473" s="186">
        <f t="shared" si="38"/>
        <v>0</v>
      </c>
      <c r="AN473" s="186">
        <f t="shared" si="39"/>
        <v>0</v>
      </c>
      <c r="AO473" s="615"/>
    </row>
    <row r="474" spans="1:41" ht="20.100000000000001" customHeight="1">
      <c r="A474" s="183">
        <v>470</v>
      </c>
      <c r="B474" s="342"/>
      <c r="C474" s="342"/>
      <c r="D474" s="142"/>
      <c r="E474" s="142"/>
      <c r="F474" s="142"/>
      <c r="G474" s="142"/>
      <c r="H474" s="142"/>
      <c r="I474" s="142"/>
      <c r="J474" s="143"/>
      <c r="K474" s="142"/>
      <c r="L474" s="142"/>
      <c r="M474" s="144"/>
      <c r="N474" s="145"/>
      <c r="O474" s="142"/>
      <c r="P474" s="147"/>
      <c r="Q474" s="147"/>
      <c r="R474" s="147"/>
      <c r="S474" s="147"/>
      <c r="T474" s="147"/>
      <c r="U474" s="147"/>
      <c r="V474" s="147"/>
      <c r="W474" s="147"/>
      <c r="X474" s="147"/>
      <c r="Y474" s="147"/>
      <c r="Z474" s="147"/>
      <c r="AA474" s="147"/>
      <c r="AB474" s="147"/>
      <c r="AC474" s="148"/>
      <c r="AD474" s="142"/>
      <c r="AE474" s="203">
        <f t="shared" si="40"/>
        <v>0</v>
      </c>
      <c r="AF474" s="150">
        <f t="shared" si="41"/>
        <v>0</v>
      </c>
      <c r="AG474" s="331"/>
      <c r="AJ474" s="185"/>
      <c r="AK474" s="616"/>
      <c r="AL474" s="186">
        <f t="shared" si="37"/>
        <v>0</v>
      </c>
      <c r="AM474" s="186">
        <f t="shared" si="38"/>
        <v>0</v>
      </c>
      <c r="AN474" s="186">
        <f t="shared" si="39"/>
        <v>0</v>
      </c>
      <c r="AO474" s="615"/>
    </row>
    <row r="475" spans="1:41" ht="20.100000000000001" customHeight="1">
      <c r="A475" s="183">
        <v>471</v>
      </c>
      <c r="B475" s="342"/>
      <c r="C475" s="342"/>
      <c r="D475" s="142"/>
      <c r="E475" s="142"/>
      <c r="F475" s="142"/>
      <c r="G475" s="142"/>
      <c r="H475" s="142"/>
      <c r="I475" s="142"/>
      <c r="J475" s="143"/>
      <c r="K475" s="142"/>
      <c r="L475" s="142"/>
      <c r="M475" s="144"/>
      <c r="N475" s="145"/>
      <c r="O475" s="142"/>
      <c r="P475" s="147"/>
      <c r="Q475" s="147"/>
      <c r="R475" s="147"/>
      <c r="S475" s="147"/>
      <c r="T475" s="147"/>
      <c r="U475" s="147"/>
      <c r="V475" s="147"/>
      <c r="W475" s="147"/>
      <c r="X475" s="147"/>
      <c r="Y475" s="147"/>
      <c r="Z475" s="147"/>
      <c r="AA475" s="147"/>
      <c r="AB475" s="147"/>
      <c r="AC475" s="148"/>
      <c r="AD475" s="142"/>
      <c r="AE475" s="203">
        <f t="shared" si="40"/>
        <v>0</v>
      </c>
      <c r="AF475" s="150">
        <f t="shared" si="41"/>
        <v>0</v>
      </c>
      <c r="AG475" s="331"/>
      <c r="AJ475" s="185"/>
      <c r="AK475" s="616"/>
      <c r="AL475" s="186">
        <f t="shared" si="37"/>
        <v>0</v>
      </c>
      <c r="AM475" s="186">
        <f t="shared" si="38"/>
        <v>0</v>
      </c>
      <c r="AN475" s="186">
        <f t="shared" si="39"/>
        <v>0</v>
      </c>
      <c r="AO475" s="615"/>
    </row>
    <row r="476" spans="1:41" ht="20.100000000000001" customHeight="1">
      <c r="A476" s="183">
        <v>472</v>
      </c>
      <c r="B476" s="342"/>
      <c r="C476" s="342"/>
      <c r="D476" s="142"/>
      <c r="E476" s="142"/>
      <c r="F476" s="142"/>
      <c r="G476" s="142"/>
      <c r="H476" s="142"/>
      <c r="I476" s="142"/>
      <c r="J476" s="143"/>
      <c r="K476" s="142"/>
      <c r="L476" s="142"/>
      <c r="M476" s="144"/>
      <c r="N476" s="145"/>
      <c r="O476" s="142"/>
      <c r="P476" s="147"/>
      <c r="Q476" s="147"/>
      <c r="R476" s="147"/>
      <c r="S476" s="147"/>
      <c r="T476" s="147"/>
      <c r="U476" s="147"/>
      <c r="V476" s="147"/>
      <c r="W476" s="147"/>
      <c r="X476" s="147"/>
      <c r="Y476" s="147"/>
      <c r="Z476" s="147"/>
      <c r="AA476" s="147"/>
      <c r="AB476" s="147"/>
      <c r="AC476" s="148"/>
      <c r="AD476" s="142"/>
      <c r="AE476" s="203">
        <f t="shared" si="40"/>
        <v>0</v>
      </c>
      <c r="AF476" s="150">
        <f t="shared" si="41"/>
        <v>0</v>
      </c>
      <c r="AG476" s="331"/>
      <c r="AJ476" s="185"/>
      <c r="AK476" s="616"/>
      <c r="AL476" s="186">
        <f t="shared" si="37"/>
        <v>0</v>
      </c>
      <c r="AM476" s="186">
        <f t="shared" si="38"/>
        <v>0</v>
      </c>
      <c r="AN476" s="186">
        <f t="shared" si="39"/>
        <v>0</v>
      </c>
      <c r="AO476" s="615"/>
    </row>
    <row r="477" spans="1:41" ht="20.100000000000001" customHeight="1">
      <c r="A477" s="183">
        <v>473</v>
      </c>
      <c r="B477" s="342"/>
      <c r="C477" s="342"/>
      <c r="D477" s="142"/>
      <c r="E477" s="142"/>
      <c r="F477" s="142"/>
      <c r="G477" s="142"/>
      <c r="H477" s="142"/>
      <c r="I477" s="142"/>
      <c r="J477" s="143"/>
      <c r="K477" s="142"/>
      <c r="L477" s="142"/>
      <c r="M477" s="144"/>
      <c r="N477" s="145"/>
      <c r="O477" s="142"/>
      <c r="P477" s="147"/>
      <c r="Q477" s="147"/>
      <c r="R477" s="147"/>
      <c r="S477" s="147"/>
      <c r="T477" s="147"/>
      <c r="U477" s="147"/>
      <c r="V477" s="147"/>
      <c r="W477" s="147"/>
      <c r="X477" s="147"/>
      <c r="Y477" s="147"/>
      <c r="Z477" s="147"/>
      <c r="AA477" s="147"/>
      <c r="AB477" s="147"/>
      <c r="AC477" s="148"/>
      <c r="AD477" s="142"/>
      <c r="AE477" s="203">
        <f t="shared" si="40"/>
        <v>0</v>
      </c>
      <c r="AF477" s="150">
        <f t="shared" si="41"/>
        <v>0</v>
      </c>
      <c r="AG477" s="331"/>
      <c r="AJ477" s="185"/>
      <c r="AK477" s="616"/>
      <c r="AL477" s="186">
        <f t="shared" si="37"/>
        <v>0</v>
      </c>
      <c r="AM477" s="186">
        <f t="shared" si="38"/>
        <v>0</v>
      </c>
      <c r="AN477" s="186">
        <f t="shared" si="39"/>
        <v>0</v>
      </c>
      <c r="AO477" s="615"/>
    </row>
    <row r="478" spans="1:41" ht="20.100000000000001" customHeight="1">
      <c r="A478" s="183">
        <v>474</v>
      </c>
      <c r="B478" s="342"/>
      <c r="C478" s="342"/>
      <c r="D478" s="142"/>
      <c r="E478" s="142"/>
      <c r="F478" s="142"/>
      <c r="G478" s="142"/>
      <c r="H478" s="142"/>
      <c r="I478" s="142"/>
      <c r="J478" s="143"/>
      <c r="K478" s="142"/>
      <c r="L478" s="142"/>
      <c r="M478" s="144"/>
      <c r="N478" s="145"/>
      <c r="O478" s="142"/>
      <c r="P478" s="147"/>
      <c r="Q478" s="147"/>
      <c r="R478" s="147"/>
      <c r="S478" s="147"/>
      <c r="T478" s="147"/>
      <c r="U478" s="147"/>
      <c r="V478" s="147"/>
      <c r="W478" s="147"/>
      <c r="X478" s="147"/>
      <c r="Y478" s="147"/>
      <c r="Z478" s="147"/>
      <c r="AA478" s="147"/>
      <c r="AB478" s="147"/>
      <c r="AC478" s="148"/>
      <c r="AD478" s="142"/>
      <c r="AE478" s="203">
        <f t="shared" si="40"/>
        <v>0</v>
      </c>
      <c r="AF478" s="150">
        <f t="shared" si="41"/>
        <v>0</v>
      </c>
      <c r="AG478" s="331"/>
      <c r="AJ478" s="185"/>
      <c r="AK478" s="616"/>
      <c r="AL478" s="186">
        <f t="shared" si="37"/>
        <v>0</v>
      </c>
      <c r="AM478" s="186">
        <f t="shared" si="38"/>
        <v>0</v>
      </c>
      <c r="AN478" s="186">
        <f t="shared" si="39"/>
        <v>0</v>
      </c>
      <c r="AO478" s="615"/>
    </row>
    <row r="479" spans="1:41" ht="20.100000000000001" customHeight="1">
      <c r="A479" s="183">
        <v>475</v>
      </c>
      <c r="B479" s="342"/>
      <c r="C479" s="342"/>
      <c r="D479" s="142"/>
      <c r="E479" s="142"/>
      <c r="F479" s="142"/>
      <c r="G479" s="142"/>
      <c r="H479" s="142"/>
      <c r="I479" s="142"/>
      <c r="J479" s="143"/>
      <c r="K479" s="142"/>
      <c r="L479" s="142"/>
      <c r="M479" s="144"/>
      <c r="N479" s="145"/>
      <c r="O479" s="142"/>
      <c r="P479" s="147"/>
      <c r="Q479" s="147"/>
      <c r="R479" s="147"/>
      <c r="S479" s="147"/>
      <c r="T479" s="147"/>
      <c r="U479" s="147"/>
      <c r="V479" s="147"/>
      <c r="W479" s="147"/>
      <c r="X479" s="147"/>
      <c r="Y479" s="147"/>
      <c r="Z479" s="147"/>
      <c r="AA479" s="147"/>
      <c r="AB479" s="147"/>
      <c r="AC479" s="148"/>
      <c r="AD479" s="142"/>
      <c r="AE479" s="203">
        <f t="shared" si="40"/>
        <v>0</v>
      </c>
      <c r="AF479" s="150">
        <f t="shared" si="41"/>
        <v>0</v>
      </c>
      <c r="AG479" s="331"/>
      <c r="AJ479" s="185"/>
      <c r="AK479" s="616"/>
      <c r="AL479" s="186">
        <f t="shared" si="37"/>
        <v>0</v>
      </c>
      <c r="AM479" s="186">
        <f t="shared" si="38"/>
        <v>0</v>
      </c>
      <c r="AN479" s="186">
        <f t="shared" si="39"/>
        <v>0</v>
      </c>
      <c r="AO479" s="615"/>
    </row>
    <row r="480" spans="1:41" ht="20.100000000000001" customHeight="1">
      <c r="A480" s="183">
        <v>476</v>
      </c>
      <c r="B480" s="342"/>
      <c r="C480" s="342"/>
      <c r="D480" s="142"/>
      <c r="E480" s="142"/>
      <c r="F480" s="142"/>
      <c r="G480" s="142"/>
      <c r="H480" s="142"/>
      <c r="I480" s="142"/>
      <c r="J480" s="143"/>
      <c r="K480" s="142"/>
      <c r="L480" s="142"/>
      <c r="M480" s="144"/>
      <c r="N480" s="145"/>
      <c r="O480" s="142"/>
      <c r="P480" s="147"/>
      <c r="Q480" s="147"/>
      <c r="R480" s="147"/>
      <c r="S480" s="147"/>
      <c r="T480" s="147"/>
      <c r="U480" s="147"/>
      <c r="V480" s="147"/>
      <c r="W480" s="147"/>
      <c r="X480" s="147"/>
      <c r="Y480" s="147"/>
      <c r="Z480" s="147"/>
      <c r="AA480" s="147"/>
      <c r="AB480" s="147"/>
      <c r="AC480" s="148"/>
      <c r="AD480" s="142"/>
      <c r="AE480" s="203">
        <f t="shared" si="40"/>
        <v>0</v>
      </c>
      <c r="AF480" s="150">
        <f t="shared" si="41"/>
        <v>0</v>
      </c>
      <c r="AG480" s="331"/>
      <c r="AJ480" s="185"/>
      <c r="AK480" s="616"/>
      <c r="AL480" s="186">
        <f t="shared" si="37"/>
        <v>0</v>
      </c>
      <c r="AM480" s="186">
        <f t="shared" si="38"/>
        <v>0</v>
      </c>
      <c r="AN480" s="186">
        <f t="shared" si="39"/>
        <v>0</v>
      </c>
      <c r="AO480" s="615"/>
    </row>
    <row r="481" spans="1:41" ht="20.100000000000001" customHeight="1">
      <c r="A481" s="183">
        <v>477</v>
      </c>
      <c r="B481" s="342"/>
      <c r="C481" s="342"/>
      <c r="D481" s="142"/>
      <c r="E481" s="142"/>
      <c r="F481" s="142"/>
      <c r="G481" s="142"/>
      <c r="H481" s="142"/>
      <c r="I481" s="142"/>
      <c r="J481" s="143"/>
      <c r="K481" s="142"/>
      <c r="L481" s="142"/>
      <c r="M481" s="144"/>
      <c r="N481" s="145"/>
      <c r="O481" s="142"/>
      <c r="P481" s="147"/>
      <c r="Q481" s="147"/>
      <c r="R481" s="147"/>
      <c r="S481" s="147"/>
      <c r="T481" s="147"/>
      <c r="U481" s="147"/>
      <c r="V481" s="147"/>
      <c r="W481" s="147"/>
      <c r="X481" s="147"/>
      <c r="Y481" s="147"/>
      <c r="Z481" s="147"/>
      <c r="AA481" s="147"/>
      <c r="AB481" s="147"/>
      <c r="AC481" s="148"/>
      <c r="AD481" s="142"/>
      <c r="AE481" s="203">
        <f t="shared" si="40"/>
        <v>0</v>
      </c>
      <c r="AF481" s="150">
        <f t="shared" si="41"/>
        <v>0</v>
      </c>
      <c r="AG481" s="331"/>
      <c r="AJ481" s="185"/>
      <c r="AK481" s="616"/>
      <c r="AL481" s="186">
        <f t="shared" si="37"/>
        <v>0</v>
      </c>
      <c r="AM481" s="186">
        <f t="shared" si="38"/>
        <v>0</v>
      </c>
      <c r="AN481" s="186">
        <f t="shared" si="39"/>
        <v>0</v>
      </c>
      <c r="AO481" s="615"/>
    </row>
    <row r="482" spans="1:41" ht="20.100000000000001" customHeight="1">
      <c r="A482" s="183">
        <v>478</v>
      </c>
      <c r="B482" s="342"/>
      <c r="C482" s="342"/>
      <c r="D482" s="142"/>
      <c r="E482" s="142"/>
      <c r="F482" s="142"/>
      <c r="G482" s="142"/>
      <c r="H482" s="142"/>
      <c r="I482" s="142"/>
      <c r="J482" s="143"/>
      <c r="K482" s="142"/>
      <c r="L482" s="142"/>
      <c r="M482" s="144"/>
      <c r="N482" s="145"/>
      <c r="O482" s="142"/>
      <c r="P482" s="147"/>
      <c r="Q482" s="147"/>
      <c r="R482" s="147"/>
      <c r="S482" s="147"/>
      <c r="T482" s="147"/>
      <c r="U482" s="147"/>
      <c r="V482" s="147"/>
      <c r="W482" s="147"/>
      <c r="X482" s="147"/>
      <c r="Y482" s="147"/>
      <c r="Z482" s="147"/>
      <c r="AA482" s="147"/>
      <c r="AB482" s="147"/>
      <c r="AC482" s="148"/>
      <c r="AD482" s="142"/>
      <c r="AE482" s="203">
        <f t="shared" si="40"/>
        <v>0</v>
      </c>
      <c r="AF482" s="150">
        <f t="shared" si="41"/>
        <v>0</v>
      </c>
      <c r="AG482" s="331"/>
      <c r="AJ482" s="185"/>
      <c r="AK482" s="616"/>
      <c r="AL482" s="186">
        <f t="shared" si="37"/>
        <v>0</v>
      </c>
      <c r="AM482" s="186">
        <f t="shared" si="38"/>
        <v>0</v>
      </c>
      <c r="AN482" s="186">
        <f t="shared" si="39"/>
        <v>0</v>
      </c>
      <c r="AO482" s="615"/>
    </row>
    <row r="483" spans="1:41" ht="20.100000000000001" customHeight="1">
      <c r="A483" s="183">
        <v>479</v>
      </c>
      <c r="B483" s="342"/>
      <c r="C483" s="342"/>
      <c r="D483" s="142"/>
      <c r="E483" s="142"/>
      <c r="F483" s="142"/>
      <c r="G483" s="142"/>
      <c r="H483" s="142"/>
      <c r="I483" s="142"/>
      <c r="J483" s="143"/>
      <c r="K483" s="142"/>
      <c r="L483" s="142"/>
      <c r="M483" s="144"/>
      <c r="N483" s="145"/>
      <c r="O483" s="142"/>
      <c r="P483" s="147"/>
      <c r="Q483" s="147"/>
      <c r="R483" s="147"/>
      <c r="S483" s="147"/>
      <c r="T483" s="147"/>
      <c r="U483" s="147"/>
      <c r="V483" s="147"/>
      <c r="W483" s="147"/>
      <c r="X483" s="147"/>
      <c r="Y483" s="147"/>
      <c r="Z483" s="147"/>
      <c r="AA483" s="147"/>
      <c r="AB483" s="147"/>
      <c r="AC483" s="148"/>
      <c r="AD483" s="142"/>
      <c r="AE483" s="203">
        <f t="shared" si="40"/>
        <v>0</v>
      </c>
      <c r="AF483" s="150">
        <f t="shared" si="41"/>
        <v>0</v>
      </c>
      <c r="AG483" s="331"/>
      <c r="AJ483" s="185"/>
      <c r="AK483" s="616"/>
      <c r="AL483" s="186">
        <f t="shared" si="37"/>
        <v>0</v>
      </c>
      <c r="AM483" s="186">
        <f t="shared" si="38"/>
        <v>0</v>
      </c>
      <c r="AN483" s="186">
        <f t="shared" si="39"/>
        <v>0</v>
      </c>
      <c r="AO483" s="615"/>
    </row>
    <row r="484" spans="1:41" ht="20.100000000000001" customHeight="1">
      <c r="A484" s="183">
        <v>480</v>
      </c>
      <c r="B484" s="342"/>
      <c r="C484" s="342"/>
      <c r="D484" s="142"/>
      <c r="E484" s="142"/>
      <c r="F484" s="142"/>
      <c r="G484" s="142"/>
      <c r="H484" s="142"/>
      <c r="I484" s="142"/>
      <c r="J484" s="143"/>
      <c r="K484" s="142"/>
      <c r="L484" s="142"/>
      <c r="M484" s="144"/>
      <c r="N484" s="145"/>
      <c r="O484" s="142"/>
      <c r="P484" s="147"/>
      <c r="Q484" s="147"/>
      <c r="R484" s="147"/>
      <c r="S484" s="147"/>
      <c r="T484" s="147"/>
      <c r="U484" s="147"/>
      <c r="V484" s="147"/>
      <c r="W484" s="147"/>
      <c r="X484" s="147"/>
      <c r="Y484" s="147"/>
      <c r="Z484" s="147"/>
      <c r="AA484" s="147"/>
      <c r="AB484" s="147"/>
      <c r="AC484" s="148"/>
      <c r="AD484" s="142"/>
      <c r="AE484" s="203">
        <f t="shared" si="40"/>
        <v>0</v>
      </c>
      <c r="AF484" s="150">
        <f t="shared" si="41"/>
        <v>0</v>
      </c>
      <c r="AG484" s="331"/>
      <c r="AJ484" s="185"/>
      <c r="AK484" s="616"/>
      <c r="AL484" s="186">
        <f t="shared" si="37"/>
        <v>0</v>
      </c>
      <c r="AM484" s="186">
        <f t="shared" si="38"/>
        <v>0</v>
      </c>
      <c r="AN484" s="186">
        <f t="shared" si="39"/>
        <v>0</v>
      </c>
      <c r="AO484" s="615"/>
    </row>
    <row r="485" spans="1:41" ht="20.100000000000001" customHeight="1">
      <c r="A485" s="183">
        <v>481</v>
      </c>
      <c r="B485" s="342"/>
      <c r="C485" s="342"/>
      <c r="D485" s="142"/>
      <c r="E485" s="142"/>
      <c r="F485" s="142"/>
      <c r="G485" s="142"/>
      <c r="H485" s="142"/>
      <c r="I485" s="142"/>
      <c r="J485" s="143"/>
      <c r="K485" s="142"/>
      <c r="L485" s="142"/>
      <c r="M485" s="144"/>
      <c r="N485" s="145"/>
      <c r="O485" s="142"/>
      <c r="P485" s="147"/>
      <c r="Q485" s="147"/>
      <c r="R485" s="147"/>
      <c r="S485" s="147"/>
      <c r="T485" s="147"/>
      <c r="U485" s="147"/>
      <c r="V485" s="147"/>
      <c r="W485" s="147"/>
      <c r="X485" s="147"/>
      <c r="Y485" s="147"/>
      <c r="Z485" s="147"/>
      <c r="AA485" s="147"/>
      <c r="AB485" s="147"/>
      <c r="AC485" s="148"/>
      <c r="AD485" s="142"/>
      <c r="AE485" s="203">
        <f t="shared" si="40"/>
        <v>0</v>
      </c>
      <c r="AF485" s="150">
        <f t="shared" si="41"/>
        <v>0</v>
      </c>
      <c r="AG485" s="331"/>
      <c r="AJ485" s="185"/>
      <c r="AK485" s="616"/>
      <c r="AL485" s="186">
        <f t="shared" si="37"/>
        <v>0</v>
      </c>
      <c r="AM485" s="186">
        <f t="shared" si="38"/>
        <v>0</v>
      </c>
      <c r="AN485" s="186">
        <f t="shared" si="39"/>
        <v>0</v>
      </c>
      <c r="AO485" s="615"/>
    </row>
    <row r="486" spans="1:41" ht="20.100000000000001" customHeight="1">
      <c r="A486" s="183">
        <v>482</v>
      </c>
      <c r="B486" s="342"/>
      <c r="C486" s="342"/>
      <c r="D486" s="142"/>
      <c r="E486" s="142"/>
      <c r="F486" s="142"/>
      <c r="G486" s="142"/>
      <c r="H486" s="142"/>
      <c r="I486" s="142"/>
      <c r="J486" s="143"/>
      <c r="K486" s="142"/>
      <c r="L486" s="142"/>
      <c r="M486" s="144"/>
      <c r="N486" s="145"/>
      <c r="O486" s="142"/>
      <c r="P486" s="147"/>
      <c r="Q486" s="147"/>
      <c r="R486" s="147"/>
      <c r="S486" s="147"/>
      <c r="T486" s="147"/>
      <c r="U486" s="147"/>
      <c r="V486" s="147"/>
      <c r="W486" s="147"/>
      <c r="X486" s="147"/>
      <c r="Y486" s="147"/>
      <c r="Z486" s="147"/>
      <c r="AA486" s="147"/>
      <c r="AB486" s="147"/>
      <c r="AC486" s="148"/>
      <c r="AD486" s="142"/>
      <c r="AE486" s="203">
        <f t="shared" si="40"/>
        <v>0</v>
      </c>
      <c r="AF486" s="150">
        <f t="shared" si="41"/>
        <v>0</v>
      </c>
      <c r="AG486" s="331"/>
      <c r="AJ486" s="185"/>
      <c r="AK486" s="616"/>
      <c r="AL486" s="186">
        <f t="shared" si="37"/>
        <v>0</v>
      </c>
      <c r="AM486" s="186">
        <f t="shared" si="38"/>
        <v>0</v>
      </c>
      <c r="AN486" s="186">
        <f t="shared" si="39"/>
        <v>0</v>
      </c>
      <c r="AO486" s="615"/>
    </row>
    <row r="487" spans="1:41" ht="20.100000000000001" customHeight="1">
      <c r="A487" s="183">
        <v>483</v>
      </c>
      <c r="B487" s="342"/>
      <c r="C487" s="342"/>
      <c r="D487" s="142"/>
      <c r="E487" s="142"/>
      <c r="F487" s="142"/>
      <c r="G487" s="142"/>
      <c r="H487" s="142"/>
      <c r="I487" s="142"/>
      <c r="J487" s="143"/>
      <c r="K487" s="142"/>
      <c r="L487" s="142"/>
      <c r="M487" s="144"/>
      <c r="N487" s="145"/>
      <c r="O487" s="142"/>
      <c r="P487" s="147"/>
      <c r="Q487" s="147"/>
      <c r="R487" s="147"/>
      <c r="S487" s="147"/>
      <c r="T487" s="147"/>
      <c r="U487" s="147"/>
      <c r="V487" s="147"/>
      <c r="W487" s="147"/>
      <c r="X487" s="147"/>
      <c r="Y487" s="147"/>
      <c r="Z487" s="147"/>
      <c r="AA487" s="147"/>
      <c r="AB487" s="147"/>
      <c r="AC487" s="148"/>
      <c r="AD487" s="142"/>
      <c r="AE487" s="203">
        <f t="shared" si="40"/>
        <v>0</v>
      </c>
      <c r="AF487" s="150">
        <f t="shared" si="41"/>
        <v>0</v>
      </c>
      <c r="AG487" s="331"/>
      <c r="AJ487" s="185"/>
      <c r="AK487" s="616"/>
      <c r="AL487" s="186">
        <f t="shared" si="37"/>
        <v>0</v>
      </c>
      <c r="AM487" s="186">
        <f t="shared" si="38"/>
        <v>0</v>
      </c>
      <c r="AN487" s="186">
        <f t="shared" si="39"/>
        <v>0</v>
      </c>
      <c r="AO487" s="615"/>
    </row>
    <row r="488" spans="1:41" ht="20.100000000000001" customHeight="1">
      <c r="A488" s="183">
        <v>484</v>
      </c>
      <c r="B488" s="342"/>
      <c r="C488" s="342"/>
      <c r="D488" s="142"/>
      <c r="E488" s="142"/>
      <c r="F488" s="142"/>
      <c r="G488" s="142"/>
      <c r="H488" s="142"/>
      <c r="I488" s="142"/>
      <c r="J488" s="143"/>
      <c r="K488" s="142"/>
      <c r="L488" s="142"/>
      <c r="M488" s="144"/>
      <c r="N488" s="145"/>
      <c r="O488" s="142"/>
      <c r="P488" s="147"/>
      <c r="Q488" s="147"/>
      <c r="R488" s="147"/>
      <c r="S488" s="147"/>
      <c r="T488" s="147"/>
      <c r="U488" s="147"/>
      <c r="V488" s="147"/>
      <c r="W488" s="147"/>
      <c r="X488" s="147"/>
      <c r="Y488" s="147"/>
      <c r="Z488" s="147"/>
      <c r="AA488" s="147"/>
      <c r="AB488" s="147"/>
      <c r="AC488" s="148"/>
      <c r="AD488" s="142"/>
      <c r="AE488" s="203">
        <f t="shared" si="40"/>
        <v>0</v>
      </c>
      <c r="AF488" s="150">
        <f t="shared" si="41"/>
        <v>0</v>
      </c>
      <c r="AG488" s="331"/>
      <c r="AJ488" s="185"/>
      <c r="AK488" s="616"/>
      <c r="AL488" s="186">
        <f t="shared" si="37"/>
        <v>0</v>
      </c>
      <c r="AM488" s="186">
        <f t="shared" si="38"/>
        <v>0</v>
      </c>
      <c r="AN488" s="186">
        <f t="shared" si="39"/>
        <v>0</v>
      </c>
      <c r="AO488" s="615"/>
    </row>
    <row r="489" spans="1:41" ht="20.100000000000001" customHeight="1">
      <c r="A489" s="183">
        <v>485</v>
      </c>
      <c r="B489" s="342"/>
      <c r="C489" s="342"/>
      <c r="D489" s="142"/>
      <c r="E489" s="142"/>
      <c r="F489" s="142"/>
      <c r="G489" s="142"/>
      <c r="H489" s="142"/>
      <c r="I489" s="142"/>
      <c r="J489" s="143"/>
      <c r="K489" s="142"/>
      <c r="L489" s="142"/>
      <c r="M489" s="144"/>
      <c r="N489" s="145"/>
      <c r="O489" s="142"/>
      <c r="P489" s="147"/>
      <c r="Q489" s="147"/>
      <c r="R489" s="147"/>
      <c r="S489" s="147"/>
      <c r="T489" s="147"/>
      <c r="U489" s="147"/>
      <c r="V489" s="147"/>
      <c r="W489" s="147"/>
      <c r="X489" s="147"/>
      <c r="Y489" s="147"/>
      <c r="Z489" s="147"/>
      <c r="AA489" s="147"/>
      <c r="AB489" s="147"/>
      <c r="AC489" s="148"/>
      <c r="AD489" s="142"/>
      <c r="AE489" s="203">
        <f t="shared" si="40"/>
        <v>0</v>
      </c>
      <c r="AF489" s="150">
        <f t="shared" si="41"/>
        <v>0</v>
      </c>
      <c r="AG489" s="331"/>
      <c r="AJ489" s="185"/>
      <c r="AK489" s="616"/>
      <c r="AL489" s="186">
        <f t="shared" si="37"/>
        <v>0</v>
      </c>
      <c r="AM489" s="186">
        <f t="shared" si="38"/>
        <v>0</v>
      </c>
      <c r="AN489" s="186">
        <f t="shared" si="39"/>
        <v>0</v>
      </c>
      <c r="AO489" s="615"/>
    </row>
    <row r="490" spans="1:41" ht="20.100000000000001" customHeight="1">
      <c r="A490" s="183">
        <v>486</v>
      </c>
      <c r="B490" s="342"/>
      <c r="C490" s="342"/>
      <c r="D490" s="142"/>
      <c r="E490" s="142"/>
      <c r="F490" s="142"/>
      <c r="G490" s="142"/>
      <c r="H490" s="142"/>
      <c r="I490" s="142"/>
      <c r="J490" s="143"/>
      <c r="K490" s="142"/>
      <c r="L490" s="142"/>
      <c r="M490" s="144"/>
      <c r="N490" s="145"/>
      <c r="O490" s="142"/>
      <c r="P490" s="147"/>
      <c r="Q490" s="147"/>
      <c r="R490" s="147"/>
      <c r="S490" s="147"/>
      <c r="T490" s="147"/>
      <c r="U490" s="147"/>
      <c r="V490" s="147"/>
      <c r="W490" s="147"/>
      <c r="X490" s="147"/>
      <c r="Y490" s="147"/>
      <c r="Z490" s="147"/>
      <c r="AA490" s="147"/>
      <c r="AB490" s="147"/>
      <c r="AC490" s="148"/>
      <c r="AD490" s="142"/>
      <c r="AE490" s="203">
        <f t="shared" si="40"/>
        <v>0</v>
      </c>
      <c r="AF490" s="150">
        <f t="shared" si="41"/>
        <v>0</v>
      </c>
      <c r="AG490" s="331"/>
      <c r="AJ490" s="185"/>
      <c r="AK490" s="616"/>
      <c r="AL490" s="186">
        <f t="shared" si="37"/>
        <v>0</v>
      </c>
      <c r="AM490" s="186">
        <f t="shared" si="38"/>
        <v>0</v>
      </c>
      <c r="AN490" s="186">
        <f t="shared" si="39"/>
        <v>0</v>
      </c>
      <c r="AO490" s="615"/>
    </row>
    <row r="491" spans="1:41" ht="20.100000000000001" customHeight="1">
      <c r="A491" s="183">
        <v>487</v>
      </c>
      <c r="B491" s="342"/>
      <c r="C491" s="342"/>
      <c r="D491" s="142"/>
      <c r="E491" s="142"/>
      <c r="F491" s="142"/>
      <c r="G491" s="142"/>
      <c r="H491" s="142"/>
      <c r="I491" s="142"/>
      <c r="J491" s="143"/>
      <c r="K491" s="142"/>
      <c r="L491" s="142"/>
      <c r="M491" s="144"/>
      <c r="N491" s="145"/>
      <c r="O491" s="142"/>
      <c r="P491" s="147"/>
      <c r="Q491" s="147"/>
      <c r="R491" s="147"/>
      <c r="S491" s="147"/>
      <c r="T491" s="147"/>
      <c r="U491" s="147"/>
      <c r="V491" s="147"/>
      <c r="W491" s="147"/>
      <c r="X491" s="147"/>
      <c r="Y491" s="147"/>
      <c r="Z491" s="147"/>
      <c r="AA491" s="147"/>
      <c r="AB491" s="147"/>
      <c r="AC491" s="148"/>
      <c r="AD491" s="142"/>
      <c r="AE491" s="203">
        <f t="shared" si="40"/>
        <v>0</v>
      </c>
      <c r="AF491" s="150">
        <f t="shared" si="41"/>
        <v>0</v>
      </c>
      <c r="AG491" s="331"/>
      <c r="AJ491" s="185"/>
      <c r="AK491" s="616"/>
      <c r="AL491" s="186">
        <f t="shared" si="37"/>
        <v>0</v>
      </c>
      <c r="AM491" s="186">
        <f t="shared" si="38"/>
        <v>0</v>
      </c>
      <c r="AN491" s="186">
        <f t="shared" si="39"/>
        <v>0</v>
      </c>
      <c r="AO491" s="615"/>
    </row>
    <row r="492" spans="1:41" ht="20.100000000000001" customHeight="1">
      <c r="A492" s="183">
        <v>488</v>
      </c>
      <c r="B492" s="342"/>
      <c r="C492" s="342"/>
      <c r="D492" s="142"/>
      <c r="E492" s="142"/>
      <c r="F492" s="142"/>
      <c r="G492" s="142"/>
      <c r="H492" s="142"/>
      <c r="I492" s="142"/>
      <c r="J492" s="143"/>
      <c r="K492" s="142"/>
      <c r="L492" s="142"/>
      <c r="M492" s="144"/>
      <c r="N492" s="145"/>
      <c r="O492" s="142"/>
      <c r="P492" s="147"/>
      <c r="Q492" s="147"/>
      <c r="R492" s="147"/>
      <c r="S492" s="147"/>
      <c r="T492" s="147"/>
      <c r="U492" s="147"/>
      <c r="V492" s="147"/>
      <c r="W492" s="147"/>
      <c r="X492" s="147"/>
      <c r="Y492" s="147"/>
      <c r="Z492" s="147"/>
      <c r="AA492" s="147"/>
      <c r="AB492" s="147"/>
      <c r="AC492" s="148"/>
      <c r="AD492" s="142"/>
      <c r="AE492" s="203">
        <f t="shared" si="40"/>
        <v>0</v>
      </c>
      <c r="AF492" s="150">
        <f t="shared" si="41"/>
        <v>0</v>
      </c>
      <c r="AG492" s="331"/>
      <c r="AJ492" s="185"/>
      <c r="AK492" s="616"/>
      <c r="AL492" s="186">
        <f t="shared" si="37"/>
        <v>0</v>
      </c>
      <c r="AM492" s="186">
        <f t="shared" si="38"/>
        <v>0</v>
      </c>
      <c r="AN492" s="186">
        <f t="shared" si="39"/>
        <v>0</v>
      </c>
      <c r="AO492" s="615"/>
    </row>
    <row r="493" spans="1:41" ht="20.100000000000001" customHeight="1">
      <c r="A493" s="183">
        <v>489</v>
      </c>
      <c r="B493" s="342"/>
      <c r="C493" s="342"/>
      <c r="D493" s="142"/>
      <c r="E493" s="142"/>
      <c r="F493" s="142"/>
      <c r="G493" s="142"/>
      <c r="H493" s="142"/>
      <c r="I493" s="142"/>
      <c r="J493" s="143"/>
      <c r="K493" s="142"/>
      <c r="L493" s="142"/>
      <c r="M493" s="144"/>
      <c r="N493" s="145"/>
      <c r="O493" s="142"/>
      <c r="P493" s="147"/>
      <c r="Q493" s="147"/>
      <c r="R493" s="147"/>
      <c r="S493" s="147"/>
      <c r="T493" s="147"/>
      <c r="U493" s="147"/>
      <c r="V493" s="147"/>
      <c r="W493" s="147"/>
      <c r="X493" s="147"/>
      <c r="Y493" s="147"/>
      <c r="Z493" s="147"/>
      <c r="AA493" s="147"/>
      <c r="AB493" s="147"/>
      <c r="AC493" s="148"/>
      <c r="AD493" s="142"/>
      <c r="AE493" s="203">
        <f t="shared" si="40"/>
        <v>0</v>
      </c>
      <c r="AF493" s="150">
        <f t="shared" si="41"/>
        <v>0</v>
      </c>
      <c r="AG493" s="331"/>
      <c r="AJ493" s="185"/>
      <c r="AK493" s="616"/>
      <c r="AL493" s="186">
        <f t="shared" si="37"/>
        <v>0</v>
      </c>
      <c r="AM493" s="186">
        <f t="shared" si="38"/>
        <v>0</v>
      </c>
      <c r="AN493" s="186">
        <f t="shared" si="39"/>
        <v>0</v>
      </c>
      <c r="AO493" s="615"/>
    </row>
    <row r="494" spans="1:41" ht="20.100000000000001" customHeight="1">
      <c r="A494" s="183">
        <v>490</v>
      </c>
      <c r="B494" s="342"/>
      <c r="C494" s="342"/>
      <c r="D494" s="142"/>
      <c r="E494" s="142"/>
      <c r="F494" s="142"/>
      <c r="G494" s="142"/>
      <c r="H494" s="142"/>
      <c r="I494" s="142"/>
      <c r="J494" s="143"/>
      <c r="K494" s="142"/>
      <c r="L494" s="142"/>
      <c r="M494" s="144"/>
      <c r="N494" s="145"/>
      <c r="O494" s="142"/>
      <c r="P494" s="147"/>
      <c r="Q494" s="147"/>
      <c r="R494" s="147"/>
      <c r="S494" s="147"/>
      <c r="T494" s="147"/>
      <c r="U494" s="147"/>
      <c r="V494" s="147"/>
      <c r="W494" s="147"/>
      <c r="X494" s="147"/>
      <c r="Y494" s="147"/>
      <c r="Z494" s="147"/>
      <c r="AA494" s="147"/>
      <c r="AB494" s="147"/>
      <c r="AC494" s="148"/>
      <c r="AD494" s="142"/>
      <c r="AE494" s="203">
        <f t="shared" si="40"/>
        <v>0</v>
      </c>
      <c r="AF494" s="150">
        <f t="shared" si="41"/>
        <v>0</v>
      </c>
      <c r="AG494" s="331"/>
      <c r="AJ494" s="185"/>
      <c r="AK494" s="616"/>
      <c r="AL494" s="186">
        <f t="shared" si="37"/>
        <v>0</v>
      </c>
      <c r="AM494" s="186">
        <f t="shared" si="38"/>
        <v>0</v>
      </c>
      <c r="AN494" s="186">
        <f t="shared" si="39"/>
        <v>0</v>
      </c>
      <c r="AO494" s="615"/>
    </row>
    <row r="495" spans="1:41" ht="20.100000000000001" customHeight="1">
      <c r="A495" s="183">
        <v>491</v>
      </c>
      <c r="B495" s="342"/>
      <c r="C495" s="342"/>
      <c r="D495" s="142"/>
      <c r="E495" s="142"/>
      <c r="F495" s="142"/>
      <c r="G495" s="142"/>
      <c r="H495" s="142"/>
      <c r="I495" s="142"/>
      <c r="J495" s="143"/>
      <c r="K495" s="142"/>
      <c r="L495" s="142"/>
      <c r="M495" s="144"/>
      <c r="N495" s="145"/>
      <c r="O495" s="142"/>
      <c r="P495" s="147"/>
      <c r="Q495" s="147"/>
      <c r="R495" s="147"/>
      <c r="S495" s="147"/>
      <c r="T495" s="147"/>
      <c r="U495" s="147"/>
      <c r="V495" s="147"/>
      <c r="W495" s="147"/>
      <c r="X495" s="147"/>
      <c r="Y495" s="147"/>
      <c r="Z495" s="147"/>
      <c r="AA495" s="147"/>
      <c r="AB495" s="147"/>
      <c r="AC495" s="148"/>
      <c r="AD495" s="142"/>
      <c r="AE495" s="203">
        <f t="shared" si="40"/>
        <v>0</v>
      </c>
      <c r="AF495" s="150">
        <f t="shared" si="41"/>
        <v>0</v>
      </c>
      <c r="AG495" s="331"/>
      <c r="AJ495" s="185"/>
      <c r="AK495" s="616"/>
      <c r="AL495" s="186">
        <f t="shared" si="37"/>
        <v>0</v>
      </c>
      <c r="AM495" s="186">
        <f t="shared" si="38"/>
        <v>0</v>
      </c>
      <c r="AN495" s="186">
        <f t="shared" si="39"/>
        <v>0</v>
      </c>
      <c r="AO495" s="615"/>
    </row>
    <row r="496" spans="1:41" ht="20.100000000000001" customHeight="1">
      <c r="A496" s="183">
        <v>492</v>
      </c>
      <c r="B496" s="342"/>
      <c r="C496" s="342"/>
      <c r="D496" s="142"/>
      <c r="E496" s="142"/>
      <c r="F496" s="142"/>
      <c r="G496" s="142"/>
      <c r="H496" s="142"/>
      <c r="I496" s="142"/>
      <c r="J496" s="143"/>
      <c r="K496" s="142"/>
      <c r="L496" s="142"/>
      <c r="M496" s="144"/>
      <c r="N496" s="145"/>
      <c r="O496" s="142"/>
      <c r="P496" s="147"/>
      <c r="Q496" s="147"/>
      <c r="R496" s="147"/>
      <c r="S496" s="147"/>
      <c r="T496" s="147"/>
      <c r="U496" s="147"/>
      <c r="V496" s="147"/>
      <c r="W496" s="147"/>
      <c r="X496" s="147"/>
      <c r="Y496" s="147"/>
      <c r="Z496" s="147"/>
      <c r="AA496" s="147"/>
      <c r="AB496" s="147"/>
      <c r="AC496" s="148"/>
      <c r="AD496" s="142"/>
      <c r="AE496" s="203">
        <f t="shared" si="40"/>
        <v>0</v>
      </c>
      <c r="AF496" s="150">
        <f t="shared" si="41"/>
        <v>0</v>
      </c>
      <c r="AG496" s="331"/>
      <c r="AJ496" s="185"/>
      <c r="AK496" s="616"/>
      <c r="AL496" s="186">
        <f t="shared" si="37"/>
        <v>0</v>
      </c>
      <c r="AM496" s="186">
        <f t="shared" si="38"/>
        <v>0</v>
      </c>
      <c r="AN496" s="186">
        <f t="shared" si="39"/>
        <v>0</v>
      </c>
      <c r="AO496" s="615"/>
    </row>
    <row r="497" spans="1:41" ht="20.100000000000001" customHeight="1">
      <c r="A497" s="183">
        <v>493</v>
      </c>
      <c r="B497" s="342"/>
      <c r="C497" s="342"/>
      <c r="D497" s="142"/>
      <c r="E497" s="142"/>
      <c r="F497" s="142"/>
      <c r="G497" s="142"/>
      <c r="H497" s="142"/>
      <c r="I497" s="142"/>
      <c r="J497" s="143"/>
      <c r="K497" s="142"/>
      <c r="L497" s="142"/>
      <c r="M497" s="144"/>
      <c r="N497" s="145"/>
      <c r="O497" s="142"/>
      <c r="P497" s="147"/>
      <c r="Q497" s="147"/>
      <c r="R497" s="147"/>
      <c r="S497" s="147"/>
      <c r="T497" s="147"/>
      <c r="U497" s="147"/>
      <c r="V497" s="147"/>
      <c r="W497" s="147"/>
      <c r="X497" s="147"/>
      <c r="Y497" s="147"/>
      <c r="Z497" s="147"/>
      <c r="AA497" s="147"/>
      <c r="AB497" s="147"/>
      <c r="AC497" s="148"/>
      <c r="AD497" s="142"/>
      <c r="AE497" s="203">
        <f t="shared" si="40"/>
        <v>0</v>
      </c>
      <c r="AF497" s="150">
        <f t="shared" si="41"/>
        <v>0</v>
      </c>
      <c r="AG497" s="331"/>
      <c r="AJ497" s="185"/>
      <c r="AK497" s="616"/>
      <c r="AL497" s="186">
        <f t="shared" si="37"/>
        <v>0</v>
      </c>
      <c r="AM497" s="186">
        <f t="shared" si="38"/>
        <v>0</v>
      </c>
      <c r="AN497" s="186">
        <f t="shared" si="39"/>
        <v>0</v>
      </c>
      <c r="AO497" s="615"/>
    </row>
    <row r="498" spans="1:41" ht="20.100000000000001" customHeight="1">
      <c r="A498" s="183">
        <v>494</v>
      </c>
      <c r="B498" s="342"/>
      <c r="C498" s="342"/>
      <c r="D498" s="142"/>
      <c r="E498" s="142"/>
      <c r="F498" s="142"/>
      <c r="G498" s="142"/>
      <c r="H498" s="142"/>
      <c r="I498" s="142"/>
      <c r="J498" s="143"/>
      <c r="K498" s="142"/>
      <c r="L498" s="142"/>
      <c r="M498" s="144"/>
      <c r="N498" s="145"/>
      <c r="O498" s="142"/>
      <c r="P498" s="147"/>
      <c r="Q498" s="147"/>
      <c r="R498" s="147"/>
      <c r="S498" s="147"/>
      <c r="T498" s="147"/>
      <c r="U498" s="147"/>
      <c r="V498" s="147"/>
      <c r="W498" s="147"/>
      <c r="X498" s="147"/>
      <c r="Y498" s="147"/>
      <c r="Z498" s="147"/>
      <c r="AA498" s="147"/>
      <c r="AB498" s="147"/>
      <c r="AC498" s="148"/>
      <c r="AD498" s="142"/>
      <c r="AE498" s="203">
        <f t="shared" si="40"/>
        <v>0</v>
      </c>
      <c r="AF498" s="150">
        <f t="shared" si="41"/>
        <v>0</v>
      </c>
      <c r="AG498" s="331"/>
      <c r="AJ498" s="185"/>
      <c r="AK498" s="616"/>
      <c r="AL498" s="186">
        <f t="shared" si="37"/>
        <v>0</v>
      </c>
      <c r="AM498" s="186">
        <f t="shared" si="38"/>
        <v>0</v>
      </c>
      <c r="AN498" s="186">
        <f t="shared" si="39"/>
        <v>0</v>
      </c>
      <c r="AO498" s="615"/>
    </row>
    <row r="499" spans="1:41" ht="20.100000000000001" customHeight="1">
      <c r="A499" s="183">
        <v>495</v>
      </c>
      <c r="B499" s="342"/>
      <c r="C499" s="342"/>
      <c r="D499" s="142"/>
      <c r="E499" s="142"/>
      <c r="F499" s="142"/>
      <c r="G499" s="142"/>
      <c r="H499" s="142"/>
      <c r="I499" s="142"/>
      <c r="J499" s="143"/>
      <c r="K499" s="142"/>
      <c r="L499" s="142"/>
      <c r="M499" s="144"/>
      <c r="N499" s="145"/>
      <c r="O499" s="142"/>
      <c r="P499" s="147"/>
      <c r="Q499" s="147"/>
      <c r="R499" s="147"/>
      <c r="S499" s="147"/>
      <c r="T499" s="147"/>
      <c r="U499" s="147"/>
      <c r="V499" s="147"/>
      <c r="W499" s="147"/>
      <c r="X499" s="147"/>
      <c r="Y499" s="147"/>
      <c r="Z499" s="147"/>
      <c r="AA499" s="147"/>
      <c r="AB499" s="147"/>
      <c r="AC499" s="148"/>
      <c r="AD499" s="142"/>
      <c r="AE499" s="203">
        <f t="shared" si="40"/>
        <v>0</v>
      </c>
      <c r="AF499" s="150">
        <f t="shared" si="41"/>
        <v>0</v>
      </c>
      <c r="AG499" s="331"/>
      <c r="AJ499" s="185"/>
      <c r="AK499" s="616"/>
      <c r="AL499" s="186">
        <f t="shared" si="37"/>
        <v>0</v>
      </c>
      <c r="AM499" s="186">
        <f t="shared" si="38"/>
        <v>0</v>
      </c>
      <c r="AN499" s="186">
        <f t="shared" si="39"/>
        <v>0</v>
      </c>
      <c r="AO499" s="615"/>
    </row>
    <row r="500" spans="1:41" ht="20.100000000000001" customHeight="1">
      <c r="A500" s="183">
        <v>496</v>
      </c>
      <c r="B500" s="342"/>
      <c r="C500" s="342"/>
      <c r="D500" s="142"/>
      <c r="E500" s="142"/>
      <c r="F500" s="142"/>
      <c r="G500" s="142"/>
      <c r="H500" s="142"/>
      <c r="I500" s="142"/>
      <c r="J500" s="143"/>
      <c r="K500" s="142"/>
      <c r="L500" s="142"/>
      <c r="M500" s="144"/>
      <c r="N500" s="145"/>
      <c r="O500" s="142"/>
      <c r="P500" s="147"/>
      <c r="Q500" s="147"/>
      <c r="R500" s="147"/>
      <c r="S500" s="147"/>
      <c r="T500" s="147"/>
      <c r="U500" s="147"/>
      <c r="V500" s="147"/>
      <c r="W500" s="147"/>
      <c r="X500" s="147"/>
      <c r="Y500" s="147"/>
      <c r="Z500" s="147"/>
      <c r="AA500" s="147"/>
      <c r="AB500" s="147"/>
      <c r="AC500" s="148"/>
      <c r="AD500" s="142"/>
      <c r="AE500" s="203">
        <f t="shared" si="40"/>
        <v>0</v>
      </c>
      <c r="AF500" s="150">
        <f t="shared" si="41"/>
        <v>0</v>
      </c>
      <c r="AG500" s="331"/>
      <c r="AJ500" s="185"/>
      <c r="AK500" s="616"/>
      <c r="AL500" s="186">
        <f t="shared" si="37"/>
        <v>0</v>
      </c>
      <c r="AM500" s="186">
        <f t="shared" si="38"/>
        <v>0</v>
      </c>
      <c r="AN500" s="186">
        <f t="shared" si="39"/>
        <v>0</v>
      </c>
      <c r="AO500" s="615"/>
    </row>
    <row r="501" spans="1:41" ht="20.100000000000001" customHeight="1">
      <c r="A501" s="183">
        <v>497</v>
      </c>
      <c r="B501" s="342"/>
      <c r="C501" s="342"/>
      <c r="D501" s="142"/>
      <c r="E501" s="142"/>
      <c r="F501" s="142"/>
      <c r="G501" s="142"/>
      <c r="H501" s="142"/>
      <c r="I501" s="142"/>
      <c r="J501" s="143"/>
      <c r="K501" s="142"/>
      <c r="L501" s="142"/>
      <c r="M501" s="144"/>
      <c r="N501" s="145"/>
      <c r="O501" s="142"/>
      <c r="P501" s="147"/>
      <c r="Q501" s="147"/>
      <c r="R501" s="147"/>
      <c r="S501" s="147"/>
      <c r="T501" s="147"/>
      <c r="U501" s="147"/>
      <c r="V501" s="147"/>
      <c r="W501" s="147"/>
      <c r="X501" s="147"/>
      <c r="Y501" s="147"/>
      <c r="Z501" s="147"/>
      <c r="AA501" s="147"/>
      <c r="AB501" s="147"/>
      <c r="AC501" s="148"/>
      <c r="AD501" s="142"/>
      <c r="AE501" s="203">
        <f t="shared" si="40"/>
        <v>0</v>
      </c>
      <c r="AF501" s="150">
        <f t="shared" si="41"/>
        <v>0</v>
      </c>
      <c r="AG501" s="331"/>
      <c r="AJ501" s="185"/>
      <c r="AK501" s="616"/>
      <c r="AL501" s="186">
        <f t="shared" si="37"/>
        <v>0</v>
      </c>
      <c r="AM501" s="186">
        <f t="shared" si="38"/>
        <v>0</v>
      </c>
      <c r="AN501" s="186">
        <f t="shared" si="39"/>
        <v>0</v>
      </c>
      <c r="AO501" s="615"/>
    </row>
    <row r="502" spans="1:41" ht="20.100000000000001" customHeight="1">
      <c r="A502" s="183">
        <v>498</v>
      </c>
      <c r="B502" s="342"/>
      <c r="C502" s="342"/>
      <c r="D502" s="142"/>
      <c r="E502" s="142"/>
      <c r="F502" s="142"/>
      <c r="G502" s="142"/>
      <c r="H502" s="142"/>
      <c r="I502" s="142"/>
      <c r="J502" s="143"/>
      <c r="K502" s="142"/>
      <c r="L502" s="142"/>
      <c r="M502" s="144"/>
      <c r="N502" s="145"/>
      <c r="O502" s="142"/>
      <c r="P502" s="147"/>
      <c r="Q502" s="147"/>
      <c r="R502" s="147"/>
      <c r="S502" s="147"/>
      <c r="T502" s="147"/>
      <c r="U502" s="147"/>
      <c r="V502" s="147"/>
      <c r="W502" s="147"/>
      <c r="X502" s="147"/>
      <c r="Y502" s="147"/>
      <c r="Z502" s="147"/>
      <c r="AA502" s="147"/>
      <c r="AB502" s="147"/>
      <c r="AC502" s="148"/>
      <c r="AD502" s="142"/>
      <c r="AE502" s="203">
        <f t="shared" si="40"/>
        <v>0</v>
      </c>
      <c r="AF502" s="150">
        <f t="shared" si="41"/>
        <v>0</v>
      </c>
      <c r="AG502" s="331"/>
      <c r="AJ502" s="185"/>
      <c r="AK502" s="616"/>
      <c r="AL502" s="186">
        <f t="shared" si="37"/>
        <v>0</v>
      </c>
      <c r="AM502" s="186">
        <f t="shared" si="38"/>
        <v>0</v>
      </c>
      <c r="AN502" s="186">
        <f t="shared" si="39"/>
        <v>0</v>
      </c>
      <c r="AO502" s="615"/>
    </row>
    <row r="503" spans="1:41" ht="20.100000000000001" customHeight="1">
      <c r="A503" s="183">
        <v>499</v>
      </c>
      <c r="B503" s="342"/>
      <c r="C503" s="342"/>
      <c r="D503" s="142"/>
      <c r="E503" s="142"/>
      <c r="F503" s="142"/>
      <c r="G503" s="142"/>
      <c r="H503" s="142"/>
      <c r="I503" s="142"/>
      <c r="J503" s="143"/>
      <c r="K503" s="142"/>
      <c r="L503" s="142"/>
      <c r="M503" s="144"/>
      <c r="N503" s="145"/>
      <c r="O503" s="142"/>
      <c r="P503" s="147"/>
      <c r="Q503" s="147"/>
      <c r="R503" s="147"/>
      <c r="S503" s="147"/>
      <c r="T503" s="147"/>
      <c r="U503" s="147"/>
      <c r="V503" s="147"/>
      <c r="W503" s="147"/>
      <c r="X503" s="147"/>
      <c r="Y503" s="147"/>
      <c r="Z503" s="147"/>
      <c r="AA503" s="147"/>
      <c r="AB503" s="147"/>
      <c r="AC503" s="148"/>
      <c r="AD503" s="142"/>
      <c r="AE503" s="203">
        <f t="shared" si="40"/>
        <v>0</v>
      </c>
      <c r="AF503" s="150">
        <f t="shared" si="41"/>
        <v>0</v>
      </c>
      <c r="AG503" s="331"/>
      <c r="AJ503" s="185"/>
      <c r="AK503" s="616"/>
      <c r="AL503" s="186">
        <f t="shared" si="37"/>
        <v>0</v>
      </c>
      <c r="AM503" s="186">
        <f t="shared" si="38"/>
        <v>0</v>
      </c>
      <c r="AN503" s="186">
        <f t="shared" si="39"/>
        <v>0</v>
      </c>
      <c r="AO503" s="615"/>
    </row>
    <row r="504" spans="1:41" ht="20.100000000000001" customHeight="1" thickBot="1">
      <c r="A504" s="188">
        <v>500</v>
      </c>
      <c r="B504" s="343"/>
      <c r="C504" s="343"/>
      <c r="D504" s="154"/>
      <c r="E504" s="154"/>
      <c r="F504" s="154"/>
      <c r="G504" s="154"/>
      <c r="H504" s="154"/>
      <c r="I504" s="154"/>
      <c r="J504" s="155"/>
      <c r="K504" s="154"/>
      <c r="L504" s="154"/>
      <c r="M504" s="156"/>
      <c r="N504" s="157"/>
      <c r="O504" s="154"/>
      <c r="P504" s="158"/>
      <c r="Q504" s="158"/>
      <c r="R504" s="158"/>
      <c r="S504" s="158"/>
      <c r="T504" s="158"/>
      <c r="U504" s="158"/>
      <c r="V504" s="158"/>
      <c r="W504" s="158"/>
      <c r="X504" s="158"/>
      <c r="Y504" s="158"/>
      <c r="Z504" s="158"/>
      <c r="AA504" s="158"/>
      <c r="AB504" s="158"/>
      <c r="AC504" s="159"/>
      <c r="AD504" s="154"/>
      <c r="AE504" s="204">
        <f t="shared" si="40"/>
        <v>0</v>
      </c>
      <c r="AF504" s="160">
        <f t="shared" si="41"/>
        <v>0</v>
      </c>
      <c r="AG504" s="331"/>
      <c r="AJ504" s="185"/>
      <c r="AK504" s="616"/>
      <c r="AL504" s="186">
        <f t="shared" si="37"/>
        <v>0</v>
      </c>
      <c r="AM504" s="186">
        <f t="shared" si="38"/>
        <v>0</v>
      </c>
      <c r="AN504" s="186">
        <f t="shared" si="39"/>
        <v>0</v>
      </c>
      <c r="AO504" s="615"/>
    </row>
    <row r="505" spans="1:41">
      <c r="A505" s="189"/>
      <c r="B505" s="189"/>
      <c r="C505" s="189"/>
      <c r="D505" s="189"/>
      <c r="E505" s="189"/>
      <c r="F505" s="189"/>
      <c r="G505" s="189"/>
      <c r="H505" s="189"/>
      <c r="I505" s="189"/>
      <c r="J505" s="190"/>
      <c r="K505" s="189"/>
      <c r="L505" s="189"/>
      <c r="M505" s="189"/>
      <c r="N505" s="189"/>
      <c r="O505" s="189"/>
      <c r="P505" s="191"/>
      <c r="Q505" s="191"/>
      <c r="R505" s="191"/>
      <c r="S505" s="191"/>
      <c r="T505" s="191"/>
      <c r="U505" s="191"/>
      <c r="V505" s="191"/>
      <c r="W505" s="191"/>
      <c r="X505" s="191"/>
      <c r="Y505" s="191"/>
      <c r="Z505" s="191"/>
      <c r="AA505" s="191"/>
      <c r="AB505" s="191"/>
      <c r="AC505" s="190"/>
      <c r="AD505" s="189"/>
      <c r="AE505" s="191"/>
      <c r="AF505" s="191"/>
      <c r="AG505" s="332"/>
    </row>
    <row r="506" spans="1:41">
      <c r="A506" s="189"/>
      <c r="B506" s="189"/>
      <c r="C506" s="189"/>
      <c r="D506" s="189"/>
      <c r="E506" s="189"/>
      <c r="F506" s="189"/>
      <c r="G506" s="189"/>
      <c r="H506" s="189"/>
      <c r="I506" s="189"/>
      <c r="J506" s="190"/>
      <c r="K506" s="189"/>
      <c r="L506" s="189"/>
      <c r="M506" s="189"/>
      <c r="N506" s="189"/>
      <c r="O506" s="189"/>
      <c r="P506" s="191"/>
      <c r="Q506" s="191"/>
      <c r="R506" s="191"/>
      <c r="S506" s="191"/>
      <c r="T506" s="191"/>
      <c r="U506" s="191"/>
      <c r="V506" s="191"/>
      <c r="W506" s="191"/>
      <c r="X506" s="191"/>
      <c r="Y506" s="191"/>
      <c r="Z506" s="191"/>
      <c r="AA506" s="191"/>
      <c r="AB506" s="191"/>
      <c r="AC506" s="190"/>
      <c r="AD506" s="189"/>
      <c r="AE506" s="191"/>
      <c r="AF506" s="191"/>
      <c r="AG506" s="332"/>
    </row>
    <row r="507" spans="1:41">
      <c r="A507" s="189"/>
      <c r="B507" s="189"/>
      <c r="C507" s="189"/>
      <c r="D507" s="189"/>
      <c r="E507" s="189"/>
      <c r="F507" s="189"/>
      <c r="G507" s="189"/>
      <c r="H507" s="189"/>
      <c r="I507" s="189"/>
      <c r="J507" s="190"/>
      <c r="K507" s="189"/>
      <c r="L507" s="189"/>
      <c r="M507" s="189"/>
      <c r="N507" s="189"/>
      <c r="O507" s="189"/>
      <c r="P507" s="191"/>
      <c r="Q507" s="191"/>
      <c r="R507" s="191"/>
      <c r="S507" s="191"/>
      <c r="T507" s="191"/>
      <c r="U507" s="191"/>
      <c r="V507" s="191"/>
      <c r="W507" s="191"/>
      <c r="X507" s="191"/>
      <c r="Y507" s="191"/>
      <c r="Z507" s="191"/>
      <c r="AA507" s="191"/>
      <c r="AB507" s="191"/>
      <c r="AC507" s="190"/>
      <c r="AD507" s="189"/>
      <c r="AE507" s="191"/>
      <c r="AF507" s="191"/>
      <c r="AG507" s="332"/>
    </row>
    <row r="508" spans="1:41">
      <c r="A508" s="189"/>
      <c r="B508" s="189"/>
      <c r="C508" s="189"/>
      <c r="D508" s="189"/>
      <c r="E508" s="189"/>
      <c r="F508" s="189"/>
      <c r="G508" s="189"/>
      <c r="H508" s="189"/>
      <c r="I508" s="189"/>
      <c r="J508" s="190"/>
      <c r="K508" s="189"/>
      <c r="L508" s="189"/>
      <c r="M508" s="189"/>
      <c r="N508" s="189"/>
      <c r="O508" s="189"/>
      <c r="P508" s="191"/>
      <c r="Q508" s="191"/>
      <c r="R508" s="191"/>
      <c r="S508" s="191"/>
      <c r="T508" s="191"/>
      <c r="U508" s="191"/>
      <c r="V508" s="191"/>
      <c r="W508" s="191"/>
      <c r="X508" s="191"/>
      <c r="Y508" s="191"/>
      <c r="Z508" s="191"/>
      <c r="AA508" s="191"/>
      <c r="AB508" s="191"/>
      <c r="AC508" s="190"/>
      <c r="AD508" s="189"/>
      <c r="AE508" s="191"/>
      <c r="AF508" s="191"/>
      <c r="AG508" s="332"/>
    </row>
    <row r="509" spans="1:41">
      <c r="A509" s="189"/>
      <c r="B509" s="189"/>
      <c r="C509" s="189"/>
      <c r="D509" s="189"/>
      <c r="E509" s="189"/>
      <c r="F509" s="189"/>
      <c r="G509" s="189"/>
      <c r="H509" s="189"/>
      <c r="I509" s="189"/>
      <c r="J509" s="190"/>
      <c r="K509" s="189"/>
      <c r="L509" s="189"/>
      <c r="M509" s="189"/>
      <c r="N509" s="189"/>
      <c r="O509" s="189"/>
      <c r="P509" s="191"/>
      <c r="Q509" s="191"/>
      <c r="R509" s="191"/>
      <c r="S509" s="191"/>
      <c r="T509" s="191"/>
      <c r="U509" s="191"/>
      <c r="V509" s="191"/>
      <c r="W509" s="191"/>
      <c r="X509" s="191"/>
      <c r="Y509" s="191"/>
      <c r="Z509" s="191"/>
      <c r="AA509" s="191"/>
      <c r="AB509" s="191"/>
      <c r="AC509" s="190"/>
      <c r="AD509" s="189"/>
      <c r="AE509" s="191"/>
      <c r="AF509" s="191"/>
      <c r="AG509" s="332"/>
    </row>
    <row r="510" spans="1:41">
      <c r="A510" s="189"/>
      <c r="B510" s="189"/>
      <c r="C510" s="189"/>
      <c r="D510" s="189"/>
      <c r="E510" s="189"/>
      <c r="F510" s="189"/>
      <c r="G510" s="189"/>
      <c r="H510" s="189"/>
      <c r="I510" s="189"/>
      <c r="J510" s="190"/>
      <c r="K510" s="189"/>
      <c r="L510" s="189"/>
      <c r="M510" s="189"/>
      <c r="N510" s="189"/>
      <c r="O510" s="189"/>
      <c r="P510" s="191"/>
      <c r="Q510" s="191"/>
      <c r="R510" s="191"/>
      <c r="S510" s="191"/>
      <c r="T510" s="191"/>
      <c r="U510" s="191"/>
      <c r="V510" s="191"/>
      <c r="W510" s="191"/>
      <c r="X510" s="191"/>
      <c r="Y510" s="191"/>
      <c r="Z510" s="191"/>
      <c r="AA510" s="191"/>
      <c r="AB510" s="191"/>
      <c r="AC510" s="190"/>
      <c r="AD510" s="189"/>
      <c r="AE510" s="191"/>
      <c r="AF510" s="191"/>
      <c r="AG510" s="332"/>
    </row>
    <row r="511" spans="1:41">
      <c r="A511" s="189"/>
      <c r="B511" s="189"/>
      <c r="C511" s="189"/>
      <c r="D511" s="189"/>
      <c r="E511" s="189"/>
      <c r="F511" s="189"/>
      <c r="G511" s="189"/>
      <c r="H511" s="189"/>
      <c r="I511" s="189"/>
      <c r="J511" s="190"/>
      <c r="K511" s="189"/>
      <c r="L511" s="189"/>
      <c r="M511" s="189"/>
      <c r="N511" s="189"/>
      <c r="O511" s="189"/>
      <c r="P511" s="191"/>
      <c r="Q511" s="191"/>
      <c r="R511" s="191"/>
      <c r="S511" s="191"/>
      <c r="T511" s="191"/>
      <c r="U511" s="191"/>
      <c r="V511" s="191"/>
      <c r="W511" s="191"/>
      <c r="X511" s="191"/>
      <c r="Y511" s="191"/>
      <c r="Z511" s="191"/>
      <c r="AA511" s="191"/>
      <c r="AB511" s="191"/>
      <c r="AC511" s="190"/>
      <c r="AD511" s="189"/>
      <c r="AE511" s="191"/>
      <c r="AF511" s="191"/>
      <c r="AG511" s="332"/>
    </row>
    <row r="512" spans="1:41">
      <c r="A512" s="189"/>
      <c r="B512" s="189"/>
      <c r="C512" s="189"/>
      <c r="D512" s="189"/>
      <c r="E512" s="189"/>
      <c r="F512" s="189"/>
      <c r="G512" s="189"/>
      <c r="H512" s="189"/>
      <c r="I512" s="189"/>
      <c r="J512" s="190"/>
      <c r="K512" s="189"/>
      <c r="L512" s="189"/>
      <c r="M512" s="189"/>
      <c r="N512" s="189"/>
      <c r="O512" s="189"/>
      <c r="P512" s="191"/>
      <c r="Q512" s="191"/>
      <c r="R512" s="191"/>
      <c r="S512" s="191"/>
      <c r="T512" s="191"/>
      <c r="U512" s="191"/>
      <c r="V512" s="191"/>
      <c r="W512" s="191"/>
      <c r="X512" s="191"/>
      <c r="Y512" s="191"/>
      <c r="Z512" s="191"/>
      <c r="AA512" s="191"/>
      <c r="AB512" s="191"/>
      <c r="AC512" s="190"/>
      <c r="AD512" s="189"/>
      <c r="AE512" s="191"/>
      <c r="AF512" s="191"/>
      <c r="AG512" s="332"/>
    </row>
    <row r="513" spans="1:33">
      <c r="A513" s="189"/>
      <c r="B513" s="189"/>
      <c r="C513" s="189"/>
      <c r="D513" s="189"/>
      <c r="E513" s="189"/>
      <c r="F513" s="189"/>
      <c r="G513" s="189"/>
      <c r="H513" s="189"/>
      <c r="I513" s="189"/>
      <c r="J513" s="190"/>
      <c r="K513" s="189"/>
      <c r="L513" s="189"/>
      <c r="M513" s="189"/>
      <c r="N513" s="189"/>
      <c r="O513" s="189"/>
      <c r="P513" s="191"/>
      <c r="Q513" s="191"/>
      <c r="R513" s="191"/>
      <c r="S513" s="191"/>
      <c r="T513" s="191"/>
      <c r="U513" s="191"/>
      <c r="V513" s="191"/>
      <c r="W513" s="191"/>
      <c r="X513" s="191"/>
      <c r="Y513" s="191"/>
      <c r="Z513" s="191"/>
      <c r="AA513" s="191"/>
      <c r="AB513" s="191"/>
      <c r="AC513" s="190"/>
      <c r="AD513" s="189"/>
      <c r="AE513" s="191"/>
      <c r="AF513" s="191"/>
      <c r="AG513" s="332"/>
    </row>
    <row r="514" spans="1:33">
      <c r="A514" s="189"/>
      <c r="B514" s="189"/>
      <c r="C514" s="189"/>
      <c r="D514" s="189"/>
      <c r="E514" s="189"/>
      <c r="F514" s="189"/>
      <c r="G514" s="189"/>
      <c r="H514" s="189"/>
      <c r="I514" s="189"/>
      <c r="J514" s="190"/>
      <c r="K514" s="189"/>
      <c r="L514" s="189"/>
      <c r="M514" s="189"/>
      <c r="N514" s="189"/>
      <c r="O514" s="189"/>
      <c r="P514" s="191"/>
      <c r="Q514" s="191"/>
      <c r="R514" s="191"/>
      <c r="S514" s="191"/>
      <c r="T514" s="191"/>
      <c r="U514" s="191"/>
      <c r="V514" s="191"/>
      <c r="W514" s="191"/>
      <c r="X514" s="191"/>
      <c r="Y514" s="191"/>
      <c r="Z514" s="191"/>
      <c r="AA514" s="191"/>
      <c r="AB514" s="191"/>
      <c r="AC514" s="190"/>
      <c r="AD514" s="189"/>
      <c r="AE514" s="191"/>
      <c r="AF514" s="191"/>
      <c r="AG514" s="332"/>
    </row>
    <row r="515" spans="1:33">
      <c r="A515" s="189"/>
      <c r="B515" s="189"/>
      <c r="C515" s="189"/>
      <c r="D515" s="189"/>
      <c r="E515" s="189"/>
      <c r="F515" s="189"/>
      <c r="G515" s="189"/>
      <c r="H515" s="189"/>
      <c r="I515" s="189"/>
      <c r="J515" s="190"/>
      <c r="K515" s="189"/>
      <c r="L515" s="189"/>
      <c r="M515" s="189"/>
      <c r="N515" s="189"/>
      <c r="O515" s="189"/>
      <c r="P515" s="191"/>
      <c r="Q515" s="191"/>
      <c r="R515" s="191"/>
      <c r="S515" s="191"/>
      <c r="T515" s="191"/>
      <c r="U515" s="191"/>
      <c r="V515" s="191"/>
      <c r="W515" s="191"/>
      <c r="X515" s="191"/>
      <c r="Y515" s="191"/>
      <c r="Z515" s="191"/>
      <c r="AA515" s="191"/>
      <c r="AB515" s="191"/>
      <c r="AC515" s="190"/>
      <c r="AD515" s="189"/>
      <c r="AE515" s="191"/>
      <c r="AF515" s="191"/>
      <c r="AG515" s="332"/>
    </row>
    <row r="516" spans="1:33">
      <c r="A516" s="189"/>
      <c r="B516" s="189"/>
      <c r="C516" s="189"/>
      <c r="D516" s="189"/>
      <c r="E516" s="189"/>
      <c r="F516" s="189"/>
      <c r="G516" s="189"/>
      <c r="H516" s="189"/>
      <c r="I516" s="189"/>
      <c r="J516" s="190"/>
      <c r="K516" s="189"/>
      <c r="L516" s="189"/>
      <c r="M516" s="189"/>
      <c r="N516" s="189"/>
      <c r="O516" s="189"/>
      <c r="P516" s="191"/>
      <c r="Q516" s="191"/>
      <c r="R516" s="191"/>
      <c r="S516" s="191"/>
      <c r="T516" s="191"/>
      <c r="U516" s="191"/>
      <c r="V516" s="191"/>
      <c r="W516" s="191"/>
      <c r="X516" s="191"/>
      <c r="Y516" s="191"/>
      <c r="Z516" s="191"/>
      <c r="AA516" s="191"/>
      <c r="AB516" s="191"/>
      <c r="AC516" s="190"/>
      <c r="AD516" s="189"/>
      <c r="AE516" s="191"/>
      <c r="AF516" s="191"/>
      <c r="AG516" s="332"/>
    </row>
    <row r="517" spans="1:33">
      <c r="A517" s="189"/>
      <c r="B517" s="189"/>
      <c r="C517" s="189"/>
      <c r="D517" s="189"/>
      <c r="E517" s="189"/>
      <c r="F517" s="189"/>
      <c r="G517" s="189"/>
      <c r="H517" s="189"/>
      <c r="I517" s="189"/>
      <c r="J517" s="190"/>
      <c r="K517" s="189"/>
      <c r="L517" s="189"/>
      <c r="M517" s="189"/>
      <c r="N517" s="189"/>
      <c r="O517" s="189"/>
      <c r="P517" s="191"/>
      <c r="Q517" s="191"/>
      <c r="R517" s="191"/>
      <c r="S517" s="191"/>
      <c r="T517" s="191"/>
      <c r="U517" s="191"/>
      <c r="V517" s="191"/>
      <c r="W517" s="191"/>
      <c r="X517" s="191"/>
      <c r="Y517" s="191"/>
      <c r="Z517" s="191"/>
      <c r="AA517" s="191"/>
      <c r="AB517" s="191"/>
      <c r="AC517" s="190"/>
      <c r="AD517" s="189"/>
      <c r="AE517" s="191"/>
      <c r="AF517" s="191"/>
      <c r="AG517" s="332"/>
    </row>
    <row r="518" spans="1:33">
      <c r="A518" s="189"/>
      <c r="B518" s="189"/>
      <c r="C518" s="189"/>
      <c r="D518" s="189"/>
      <c r="E518" s="189"/>
      <c r="F518" s="189"/>
      <c r="G518" s="189"/>
      <c r="H518" s="189"/>
      <c r="I518" s="189"/>
      <c r="J518" s="190"/>
      <c r="K518" s="189"/>
      <c r="L518" s="189"/>
      <c r="M518" s="189"/>
      <c r="N518" s="189"/>
      <c r="O518" s="189"/>
      <c r="P518" s="191"/>
      <c r="Q518" s="191"/>
      <c r="R518" s="191"/>
      <c r="S518" s="191"/>
      <c r="T518" s="191"/>
      <c r="U518" s="191"/>
      <c r="V518" s="191"/>
      <c r="W518" s="191"/>
      <c r="X518" s="191"/>
      <c r="Y518" s="191"/>
      <c r="Z518" s="191"/>
      <c r="AA518" s="191"/>
      <c r="AB518" s="191"/>
      <c r="AC518" s="190"/>
      <c r="AD518" s="189"/>
      <c r="AE518" s="191"/>
      <c r="AF518" s="191"/>
      <c r="AG518" s="332"/>
    </row>
    <row r="519" spans="1:33">
      <c r="A519" s="189"/>
      <c r="B519" s="189"/>
      <c r="C519" s="189"/>
      <c r="D519" s="189"/>
      <c r="E519" s="189"/>
      <c r="F519" s="189"/>
      <c r="G519" s="189"/>
      <c r="H519" s="189"/>
      <c r="I519" s="189"/>
      <c r="J519" s="190"/>
      <c r="K519" s="189"/>
      <c r="L519" s="189"/>
      <c r="M519" s="189"/>
      <c r="N519" s="189"/>
      <c r="O519" s="189"/>
      <c r="P519" s="191"/>
      <c r="Q519" s="191"/>
      <c r="R519" s="191"/>
      <c r="S519" s="191"/>
      <c r="T519" s="191"/>
      <c r="U519" s="191"/>
      <c r="V519" s="191"/>
      <c r="W519" s="191"/>
      <c r="X519" s="191"/>
      <c r="Y519" s="191"/>
      <c r="Z519" s="191"/>
      <c r="AA519" s="191"/>
      <c r="AB519" s="191"/>
      <c r="AC519" s="190"/>
      <c r="AD519" s="189"/>
      <c r="AE519" s="191"/>
      <c r="AF519" s="191"/>
      <c r="AG519" s="332"/>
    </row>
    <row r="520" spans="1:33">
      <c r="A520" s="189"/>
      <c r="B520" s="189"/>
      <c r="C520" s="189"/>
      <c r="D520" s="189"/>
      <c r="E520" s="189"/>
      <c r="F520" s="189"/>
      <c r="G520" s="189"/>
      <c r="H520" s="189"/>
      <c r="I520" s="189"/>
      <c r="J520" s="190"/>
      <c r="K520" s="189"/>
      <c r="L520" s="189"/>
      <c r="M520" s="189"/>
      <c r="N520" s="189"/>
      <c r="O520" s="189"/>
      <c r="P520" s="191"/>
      <c r="Q520" s="191"/>
      <c r="R520" s="191"/>
      <c r="S520" s="191"/>
      <c r="T520" s="191"/>
      <c r="U520" s="191"/>
      <c r="V520" s="191"/>
      <c r="W520" s="191"/>
      <c r="X520" s="191"/>
      <c r="Y520" s="191"/>
      <c r="Z520" s="191"/>
      <c r="AA520" s="191"/>
      <c r="AB520" s="191"/>
      <c r="AC520" s="190"/>
      <c r="AD520" s="189"/>
      <c r="AE520" s="191"/>
      <c r="AF520" s="191"/>
      <c r="AG520" s="332"/>
    </row>
    <row r="521" spans="1:33">
      <c r="A521" s="189"/>
      <c r="B521" s="189"/>
      <c r="C521" s="189"/>
      <c r="D521" s="189"/>
      <c r="E521" s="189"/>
      <c r="F521" s="189"/>
      <c r="G521" s="189"/>
      <c r="H521" s="189"/>
      <c r="I521" s="189"/>
      <c r="J521" s="190"/>
      <c r="K521" s="189"/>
      <c r="L521" s="189"/>
      <c r="M521" s="189"/>
      <c r="N521" s="189"/>
      <c r="O521" s="189"/>
      <c r="P521" s="191"/>
      <c r="Q521" s="191"/>
      <c r="R521" s="191"/>
      <c r="S521" s="191"/>
      <c r="T521" s="191"/>
      <c r="U521" s="191"/>
      <c r="V521" s="191"/>
      <c r="W521" s="191"/>
      <c r="X521" s="191"/>
      <c r="Y521" s="191"/>
      <c r="Z521" s="191"/>
      <c r="AA521" s="191"/>
      <c r="AB521" s="191"/>
      <c r="AC521" s="190"/>
      <c r="AD521" s="189"/>
      <c r="AE521" s="191"/>
      <c r="AF521" s="191"/>
      <c r="AG521" s="332"/>
    </row>
    <row r="522" spans="1:33">
      <c r="A522" s="189"/>
      <c r="B522" s="189"/>
      <c r="C522" s="189"/>
      <c r="D522" s="189"/>
      <c r="E522" s="189"/>
      <c r="F522" s="189"/>
      <c r="G522" s="189"/>
      <c r="H522" s="189"/>
      <c r="I522" s="189"/>
      <c r="J522" s="190"/>
      <c r="K522" s="189"/>
      <c r="L522" s="189"/>
      <c r="M522" s="189"/>
      <c r="N522" s="189"/>
      <c r="O522" s="189"/>
      <c r="P522" s="191"/>
      <c r="Q522" s="191"/>
      <c r="R522" s="191"/>
      <c r="S522" s="191"/>
      <c r="T522" s="191"/>
      <c r="U522" s="191"/>
      <c r="V522" s="191"/>
      <c r="W522" s="191"/>
      <c r="X522" s="191"/>
      <c r="Y522" s="191"/>
      <c r="Z522" s="191"/>
      <c r="AA522" s="191"/>
      <c r="AB522" s="191"/>
      <c r="AC522" s="190"/>
      <c r="AD522" s="189"/>
      <c r="AE522" s="191"/>
      <c r="AF522" s="191"/>
      <c r="AG522" s="332"/>
    </row>
    <row r="523" spans="1:33">
      <c r="A523" s="189"/>
      <c r="B523" s="189"/>
      <c r="C523" s="189"/>
      <c r="D523" s="189"/>
      <c r="E523" s="189"/>
      <c r="F523" s="189"/>
      <c r="G523" s="189"/>
      <c r="H523" s="189"/>
      <c r="I523" s="189"/>
      <c r="J523" s="190"/>
      <c r="K523" s="189"/>
      <c r="L523" s="189"/>
      <c r="M523" s="189"/>
      <c r="N523" s="189"/>
      <c r="O523" s="189"/>
      <c r="P523" s="191"/>
      <c r="Q523" s="191"/>
      <c r="R523" s="191"/>
      <c r="S523" s="191"/>
      <c r="T523" s="191"/>
      <c r="U523" s="191"/>
      <c r="V523" s="191"/>
      <c r="W523" s="191"/>
      <c r="X523" s="191"/>
      <c r="Y523" s="191"/>
      <c r="Z523" s="191"/>
      <c r="AA523" s="191"/>
      <c r="AB523" s="191"/>
      <c r="AC523" s="190"/>
      <c r="AD523" s="189"/>
      <c r="AE523" s="191"/>
      <c r="AF523" s="191"/>
      <c r="AG523" s="332"/>
    </row>
    <row r="524" spans="1:33">
      <c r="A524" s="189"/>
      <c r="B524" s="189"/>
      <c r="C524" s="189"/>
      <c r="D524" s="189"/>
      <c r="E524" s="189"/>
      <c r="F524" s="189"/>
      <c r="G524" s="189"/>
      <c r="H524" s="189"/>
      <c r="I524" s="189"/>
      <c r="J524" s="190"/>
      <c r="K524" s="189"/>
      <c r="L524" s="189"/>
      <c r="M524" s="189"/>
      <c r="N524" s="189"/>
      <c r="O524" s="189"/>
      <c r="P524" s="191"/>
      <c r="Q524" s="191"/>
      <c r="R524" s="191"/>
      <c r="S524" s="191"/>
      <c r="T524" s="191"/>
      <c r="U524" s="191"/>
      <c r="V524" s="191"/>
      <c r="W524" s="191"/>
      <c r="X524" s="191"/>
      <c r="Y524" s="191"/>
      <c r="Z524" s="191"/>
      <c r="AA524" s="191"/>
      <c r="AB524" s="191"/>
      <c r="AC524" s="190"/>
      <c r="AD524" s="189"/>
      <c r="AE524" s="191"/>
      <c r="AF524" s="191"/>
      <c r="AG524" s="332"/>
    </row>
    <row r="525" spans="1:33">
      <c r="A525" s="189"/>
      <c r="B525" s="189"/>
      <c r="C525" s="189"/>
      <c r="D525" s="189"/>
      <c r="E525" s="189"/>
      <c r="F525" s="189"/>
      <c r="G525" s="189"/>
      <c r="H525" s="189"/>
      <c r="I525" s="189"/>
      <c r="J525" s="190"/>
      <c r="K525" s="189"/>
      <c r="L525" s="189"/>
      <c r="M525" s="189"/>
      <c r="N525" s="189"/>
      <c r="O525" s="189"/>
      <c r="P525" s="191"/>
      <c r="Q525" s="191"/>
      <c r="R525" s="191"/>
      <c r="S525" s="191"/>
      <c r="T525" s="191"/>
      <c r="U525" s="191"/>
      <c r="V525" s="191"/>
      <c r="W525" s="191"/>
      <c r="X525" s="191"/>
      <c r="Y525" s="191"/>
      <c r="Z525" s="191"/>
      <c r="AA525" s="191"/>
      <c r="AB525" s="191"/>
      <c r="AC525" s="190"/>
      <c r="AD525" s="189"/>
      <c r="AE525" s="191"/>
      <c r="AF525" s="191"/>
      <c r="AG525" s="332"/>
    </row>
    <row r="526" spans="1:33">
      <c r="A526" s="189"/>
      <c r="B526" s="189"/>
      <c r="C526" s="189"/>
      <c r="D526" s="189"/>
      <c r="E526" s="189"/>
      <c r="F526" s="189"/>
      <c r="G526" s="189"/>
      <c r="H526" s="189"/>
      <c r="I526" s="189"/>
      <c r="J526" s="190"/>
      <c r="K526" s="189"/>
      <c r="L526" s="189"/>
      <c r="M526" s="189"/>
      <c r="N526" s="189"/>
      <c r="O526" s="189"/>
      <c r="P526" s="191"/>
      <c r="Q526" s="191"/>
      <c r="R526" s="191"/>
      <c r="S526" s="191"/>
      <c r="T526" s="191"/>
      <c r="U526" s="191"/>
      <c r="V526" s="191"/>
      <c r="W526" s="191"/>
      <c r="X526" s="191"/>
      <c r="Y526" s="191"/>
      <c r="Z526" s="191"/>
      <c r="AA526" s="191"/>
      <c r="AB526" s="191"/>
      <c r="AC526" s="190"/>
      <c r="AD526" s="189"/>
      <c r="AE526" s="191"/>
      <c r="AF526" s="191"/>
      <c r="AG526" s="332"/>
    </row>
    <row r="527" spans="1:33">
      <c r="A527" s="189"/>
      <c r="B527" s="189"/>
      <c r="C527" s="189"/>
      <c r="D527" s="189"/>
      <c r="E527" s="189"/>
      <c r="F527" s="189"/>
      <c r="G527" s="189"/>
      <c r="H527" s="189"/>
      <c r="I527" s="189"/>
      <c r="J527" s="190"/>
      <c r="K527" s="189"/>
      <c r="L527" s="189"/>
      <c r="M527" s="189"/>
      <c r="N527" s="189"/>
      <c r="O527" s="189"/>
      <c r="P527" s="191"/>
      <c r="Q527" s="191"/>
      <c r="R527" s="191"/>
      <c r="S527" s="191"/>
      <c r="T527" s="191"/>
      <c r="U527" s="191"/>
      <c r="V527" s="191"/>
      <c r="W527" s="191"/>
      <c r="X527" s="191"/>
      <c r="Y527" s="191"/>
      <c r="Z527" s="191"/>
      <c r="AA527" s="191"/>
      <c r="AB527" s="191"/>
      <c r="AC527" s="190"/>
      <c r="AD527" s="189"/>
      <c r="AE527" s="191"/>
      <c r="AF527" s="191"/>
      <c r="AG527" s="332"/>
    </row>
    <row r="528" spans="1:33">
      <c r="A528" s="189"/>
      <c r="B528" s="189"/>
      <c r="C528" s="189"/>
      <c r="D528" s="189"/>
      <c r="E528" s="189"/>
      <c r="F528" s="189"/>
      <c r="G528" s="189"/>
      <c r="H528" s="189"/>
      <c r="I528" s="189"/>
      <c r="J528" s="190"/>
      <c r="K528" s="189"/>
      <c r="L528" s="189"/>
      <c r="M528" s="189"/>
      <c r="N528" s="189"/>
      <c r="O528" s="189"/>
      <c r="P528" s="191"/>
      <c r="Q528" s="191"/>
      <c r="R528" s="191"/>
      <c r="S528" s="191"/>
      <c r="T528" s="191"/>
      <c r="U528" s="191"/>
      <c r="V528" s="191"/>
      <c r="W528" s="191"/>
      <c r="X528" s="191"/>
      <c r="Y528" s="191"/>
      <c r="Z528" s="191"/>
      <c r="AA528" s="191"/>
      <c r="AB528" s="191"/>
      <c r="AC528" s="190"/>
      <c r="AD528" s="189"/>
      <c r="AE528" s="191"/>
      <c r="AF528" s="191"/>
      <c r="AG528" s="332"/>
    </row>
    <row r="529" spans="1:33">
      <c r="A529" s="189"/>
      <c r="B529" s="189"/>
      <c r="C529" s="189"/>
      <c r="D529" s="189"/>
      <c r="E529" s="189"/>
      <c r="F529" s="189"/>
      <c r="G529" s="189"/>
      <c r="H529" s="189"/>
      <c r="I529" s="189"/>
      <c r="J529" s="190"/>
      <c r="K529" s="189"/>
      <c r="L529" s="189"/>
      <c r="M529" s="189"/>
      <c r="N529" s="189"/>
      <c r="O529" s="189"/>
      <c r="P529" s="191"/>
      <c r="Q529" s="191"/>
      <c r="R529" s="191"/>
      <c r="S529" s="191"/>
      <c r="T529" s="191"/>
      <c r="U529" s="191"/>
      <c r="V529" s="191"/>
      <c r="W529" s="191"/>
      <c r="X529" s="191"/>
      <c r="Y529" s="191"/>
      <c r="Z529" s="191"/>
      <c r="AA529" s="191"/>
      <c r="AB529" s="191"/>
      <c r="AC529" s="190"/>
      <c r="AD529" s="189"/>
      <c r="AE529" s="191"/>
      <c r="AF529" s="191"/>
      <c r="AG529" s="332"/>
    </row>
    <row r="530" spans="1:33">
      <c r="A530" s="192"/>
      <c r="B530" s="192"/>
      <c r="C530" s="192"/>
      <c r="D530" s="193"/>
      <c r="E530" s="193"/>
      <c r="F530" s="193" t="s">
        <v>58</v>
      </c>
      <c r="G530" s="193" t="s">
        <v>58</v>
      </c>
      <c r="H530" s="193"/>
      <c r="I530" s="193"/>
      <c r="J530" s="194"/>
      <c r="K530" s="193" t="s">
        <v>58</v>
      </c>
      <c r="L530" s="193"/>
      <c r="M530" s="193"/>
      <c r="N530" s="193"/>
      <c r="O530" s="193" t="s">
        <v>58</v>
      </c>
      <c r="P530" s="195"/>
      <c r="Q530" s="195"/>
      <c r="R530" s="193" t="s">
        <v>58</v>
      </c>
      <c r="S530" s="195"/>
      <c r="T530" s="195"/>
      <c r="U530" s="195"/>
      <c r="V530" s="193" t="s">
        <v>58</v>
      </c>
      <c r="W530" s="195"/>
      <c r="X530" s="196"/>
      <c r="Y530" s="196"/>
      <c r="Z530" s="196"/>
      <c r="AA530" s="196"/>
      <c r="AB530" s="196"/>
      <c r="AC530" s="197"/>
      <c r="AD530" s="192"/>
      <c r="AE530" s="196"/>
      <c r="AF530" s="196"/>
      <c r="AG530" s="332"/>
    </row>
    <row r="531" spans="1:33">
      <c r="A531" s="189"/>
      <c r="B531" s="189"/>
      <c r="C531" s="189"/>
      <c r="D531" s="189"/>
      <c r="E531" s="189"/>
      <c r="F531" s="189"/>
      <c r="G531" s="189"/>
      <c r="H531" s="189"/>
      <c r="I531" s="189"/>
      <c r="J531" s="190"/>
      <c r="K531" s="189"/>
      <c r="L531" s="189"/>
      <c r="M531" s="189"/>
      <c r="N531" s="189"/>
      <c r="O531" s="189"/>
      <c r="P531" s="191"/>
      <c r="Q531" s="191"/>
      <c r="R531" s="191"/>
      <c r="S531" s="191"/>
      <c r="T531" s="191"/>
      <c r="U531" s="191"/>
      <c r="V531" s="191"/>
      <c r="W531" s="191"/>
      <c r="X531" s="191"/>
      <c r="Y531" s="191"/>
      <c r="Z531" s="191"/>
      <c r="AA531" s="191"/>
      <c r="AB531" s="191"/>
      <c r="AC531" s="190"/>
      <c r="AD531" s="189"/>
      <c r="AE531" s="191"/>
      <c r="AF531" s="191"/>
      <c r="AG531" s="332"/>
    </row>
  </sheetData>
  <sheetProtection password="C64F" sheet="1" objects="1" scenarios="1"/>
  <customSheetViews>
    <customSheetView guid="{F9818F9F-DE50-43FC-AFD6-D3C9755B3A9E}" scale="75" showPageBreaks="1" showGridLines="0" showRuler="0" topLeftCell="A13">
      <selection activeCell="O30" sqref="O30"/>
      <pageMargins left="0.28999999999999998" right="0.44" top="0.55000000000000004" bottom="0.5" header="0.44999999999999996" footer="0.4"/>
      <pageSetup scale="65" fitToHeight="8" orientation="landscape" horizontalDpi="4294967293" verticalDpi="4294967294" r:id="rId1"/>
      <headerFooter alignWithMargins="0">
        <oddHeader>&amp;LConfidential&amp;RPrinted on &amp;D</oddHeader>
        <oddFooter>&amp;L&amp;F&amp;R&amp;A</oddFooter>
      </headerFooter>
    </customSheetView>
    <customSheetView guid="{38447832-84AC-42AB-940D-2A240A7EA71A}" scale="75" showGridLines="0" showRuler="0" topLeftCell="A4">
      <selection activeCell="E25" sqref="E25"/>
      <pageMargins left="0.28999999999999998" right="0.44" top="0.55000000000000004" bottom="0.5" header="0.44999999999999996" footer="0.4"/>
      <pageSetup scale="65" fitToHeight="8" orientation="landscape" horizontalDpi="4294967293" verticalDpi="4294967294" r:id="rId2"/>
      <headerFooter alignWithMargins="0">
        <oddHeader>&amp;LConfidential&amp;RPrinted on &amp;D</oddHeader>
        <oddFooter>&amp;L&amp;F&amp;R&amp;A</oddFooter>
      </headerFooter>
    </customSheetView>
    <customSheetView guid="{739C0C6D-D9C1-4FE2-A122-5222B7DEEC0B}" scale="75" showGridLines="0" showRuler="0">
      <selection activeCell="F14" sqref="F14"/>
      <pageMargins left="0.28999999999999998" right="0.44" top="0.55000000000000004" bottom="0.5" header="0.44999999999999996" footer="0.4"/>
      <pageSetup scale="65" fitToHeight="8" orientation="landscape" horizontalDpi="4294967293" verticalDpi="4294967294" r:id="rId3"/>
      <headerFooter alignWithMargins="0">
        <oddHeader>&amp;LConfidential&amp;RPrinted on &amp;D</oddHeader>
        <oddFooter>&amp;L&amp;F&amp;R&amp;A</oddFooter>
      </headerFooter>
    </customSheetView>
    <customSheetView guid="{31055AFF-C7E7-4D78-B3AB-1E44F1005FFE}" scale="75" showGridLines="0" showRuler="0" topLeftCell="A10">
      <selection activeCell="O36" sqref="O36"/>
      <pageMargins left="0.28999999999999998" right="0.44" top="0.55000000000000004" bottom="0.5" header="0.44999999999999996" footer="0.4"/>
      <pageSetup scale="65" fitToHeight="8" orientation="landscape" horizontalDpi="4294967293" verticalDpi="4294967294" r:id="rId4"/>
      <headerFooter alignWithMargins="0">
        <oddHeader>&amp;LConfidential&amp;RPrinted on &amp;D</oddHeader>
        <oddFooter>&amp;L&amp;F&amp;R&amp;A</oddFooter>
      </headerFooter>
    </customSheetView>
    <customSheetView guid="{8159EB39-F45B-44D7-9261-B36679F489B9}" scale="75" showPageBreaks="1" showGridLines="0" showRuler="0" topLeftCell="T13">
      <selection activeCell="Z22" sqref="Z22"/>
      <pageMargins left="0.28999999999999998" right="0.44" top="0.55000000000000004" bottom="0.5" header="0.44999999999999996" footer="0.4"/>
      <pageSetup scale="65" fitToHeight="8" orientation="landscape" horizontalDpi="4294967293" verticalDpi="4294967294" r:id="rId5"/>
      <headerFooter alignWithMargins="0">
        <oddHeader>&amp;LConfidential&amp;RPrinted on &amp;D</oddHeader>
        <oddFooter>&amp;L&amp;F&amp;R&amp;A</oddFooter>
      </headerFooter>
    </customSheetView>
    <customSheetView guid="{1F4807E2-CAE9-4221-B9EA-8400589536CE}" scale="75" showGridLines="0" showRowCol="0" showRuler="0">
      <selection activeCell="I9" sqref="I9"/>
      <pageMargins left="0.28999999999999998" right="0.44" top="0.55000000000000004" bottom="0.5" header="0.44999999999999996" footer="0.4"/>
      <pageSetup scale="65" fitToHeight="8" orientation="landscape" horizontalDpi="4294967293" verticalDpi="4294967294" r:id="rId6"/>
      <headerFooter alignWithMargins="0">
        <oddHeader>&amp;LConfidential&amp;RPrinted on &amp;D</oddHeader>
        <oddFooter>&amp;L&amp;F&amp;R&amp;A</oddFooter>
      </headerFooter>
    </customSheetView>
    <customSheetView guid="{C0CA957F-6D6F-4276-8EA2-FADEEFC219DE}" scale="85" showGridLines="0" fitToPage="1" hiddenRows="1" showRuler="0">
      <pane xSplit="1" ySplit="4" topLeftCell="B5" activePane="bottomRight" state="frozen"/>
      <selection pane="bottomRight" activeCell="N14" sqref="N14"/>
      <pageMargins left="0.28999999999999998" right="0.44" top="0.55000000000000004" bottom="0.5" header="0.44999999999999996" footer="0.4"/>
      <pageSetup paperSize="5" scale="48" fitToHeight="11" orientation="landscape" horizontalDpi="4294967295" verticalDpi="4294967294" r:id="rId7"/>
      <headerFooter alignWithMargins="0">
        <oddHeader>&amp;LConfidential&amp;RPrinted on &amp;D</oddHeader>
        <oddFooter>&amp;L&amp;F&amp;R&amp;A</oddFooter>
      </headerFooter>
    </customSheetView>
  </customSheetViews>
  <mergeCells count="2">
    <mergeCell ref="K2:N2"/>
    <mergeCell ref="AL3:AN3"/>
  </mergeCells>
  <phoneticPr fontId="13" type="noConversion"/>
  <conditionalFormatting sqref="AO5:AO504">
    <cfRule type="cellIs" dxfId="16" priority="1" stopIfTrue="1" operator="equal">
      <formula>"x"</formula>
    </cfRule>
  </conditionalFormatting>
  <dataValidations xWindow="440" yWindow="322" count="7">
    <dataValidation type="list" errorStyle="information" allowBlank="1" showInputMessage="1" showErrorMessage="1" errorTitle="Do you need to update the list?" error="Ensure the Master List is up to date on the Customize Sheet." promptTitle="Group by customized Deal Types" prompt="You can assign a Deal Type (see Master List) - use this to Group Deals into categories.  (For Example: New, Used, Fleet, Retail, Lease, Employee, Internet, Wholesale, BhPh, etc.)" sqref="I5:I504">
      <formula1>LstDealType</formula1>
    </dataValidation>
    <dataValidation type="list" errorStyle="information" allowBlank="1" showInputMessage="1" showErrorMessage="1" errorTitle="Do you need to update the list?" error="Ensure the Master List is up to date on the Customize Sheet." promptTitle="Split Deals - Sales-2" prompt="If this is a SPLIT DEAL, put the name of the 2nd Sales professional assigned to this deal." sqref="H5:H504">
      <formula1>lstSales</formula1>
    </dataValidation>
    <dataValidation type="list" errorStyle="information" allowBlank="1" showInputMessage="1" showErrorMessage="1" errorTitle="Do you need to update the list?" error="Ensure the Master List is up to date on the Customize Sheet." promptTitle="Business Manager" prompt="Put the name of the Business Manager assigned to this deal." sqref="E5:E504">
      <formula1>LstBM</formula1>
    </dataValidation>
    <dataValidation type="list" errorStyle="information" allowBlank="1" showInputMessage="1" showErrorMessage="1" errorTitle="Do you need to update the list?" error="Ensure the Master List is up to date on the Customize Sheet." promptTitle="Desk Manager" prompt="Put the name of the Desk Manager assigned to this deal." sqref="D5:D504">
      <formula1>LstDM</formula1>
    </dataValidation>
    <dataValidation type="list" errorStyle="information" allowBlank="1" showInputMessage="1" showErrorMessage="1" errorTitle="Do you need to update the list?" error="Ensure the Master List is up to date on the Customize Sheet." promptTitle="Sales-1" prompt="Put the name of the Sales professional assigned to this deal." sqref="G5:G504">
      <formula1>lstSales</formula1>
    </dataValidation>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M504">
      <formula1>LstBank</formula1>
    </dataValidation>
    <dataValidation type="list" allowBlank="1" showInputMessage="1" showErrorMessage="1" promptTitle="TurnOver Type" prompt="Type of TO for this deal - TOS, TOD, Phone or NoTO." sqref="F5:F504">
      <formula1>LstTO</formula1>
    </dataValidation>
  </dataValidations>
  <pageMargins left="0.28999999999999998" right="0.44" top="0.55000000000000004" bottom="0.5" header="0.44999999999999996" footer="0.4"/>
  <pageSetup paperSize="5" scale="42" fitToHeight="11" orientation="landscape" horizontalDpi="4294967295" verticalDpi="4294967294" r:id="rId8"/>
  <headerFooter alignWithMargins="0">
    <oddHeader>&amp;LConfidential&amp;RPrinted on &amp;D</oddHeader>
    <oddFooter>&amp;L&amp;F&amp;R&amp;A</oddFooter>
  </headerFooter>
  <cellWatches>
    <cellWatch r="D497"/>
  </cellWatches>
  <drawing r:id="rId9"/>
  <legacyDrawing r:id="rId1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enableFormatConditionsCalculation="0">
    <tabColor indexed="17"/>
  </sheetPr>
  <dimension ref="A1:AV86"/>
  <sheetViews>
    <sheetView showGridLines="0" view="pageBreakPreview" zoomScale="75" zoomScaleNormal="80" zoomScaleSheetLayoutView="75" workbookViewId="0">
      <selection activeCell="E8" sqref="E8"/>
    </sheetView>
  </sheetViews>
  <sheetFormatPr defaultColWidth="8.85546875" defaultRowHeight="11.25"/>
  <cols>
    <col min="1" max="1" width="33.7109375" style="15" customWidth="1"/>
    <col min="2" max="6" width="12.7109375" style="15" customWidth="1"/>
    <col min="7" max="7" width="14.85546875" style="15" customWidth="1"/>
    <col min="8" max="8" width="12.5703125" style="15" customWidth="1"/>
    <col min="9" max="9" width="8.85546875" style="15" customWidth="1"/>
    <col min="10" max="10" width="9.42578125" style="15" bestFit="1" customWidth="1"/>
    <col min="11" max="38" width="8.85546875" style="15" customWidth="1"/>
    <col min="39" max="48" width="8.85546875" style="15" hidden="1" customWidth="1"/>
    <col min="49" max="16384" width="8.85546875" style="15"/>
  </cols>
  <sheetData>
    <row r="1" spans="1:47" ht="19.5" customHeight="1" thickBot="1">
      <c r="A1" s="688" t="str">
        <f>Customize!C35</f>
        <v>Master Log</v>
      </c>
      <c r="B1" s="688"/>
      <c r="C1" s="52"/>
      <c r="D1" s="711" t="str">
        <f>Customize!$C$36</f>
        <v>Month 2011</v>
      </c>
      <c r="E1" s="711"/>
      <c r="F1" s="52"/>
      <c r="I1" s="11" t="str">
        <f>Customize!$C$37</f>
        <v>Manager Name</v>
      </c>
      <c r="L1" s="684" t="str">
        <f>Customize!$C$36</f>
        <v>Month 2011</v>
      </c>
      <c r="M1" s="685"/>
      <c r="W1" s="11" t="str">
        <f>Customize!$C$37</f>
        <v>Manager Name</v>
      </c>
      <c r="AC1" s="684" t="str">
        <f>Customize!$C$36</f>
        <v>Month 2011</v>
      </c>
      <c r="AD1" s="685"/>
      <c r="AM1" s="16" t="s">
        <v>281</v>
      </c>
      <c r="AN1" s="16"/>
      <c r="AO1" s="16" t="s">
        <v>282</v>
      </c>
      <c r="AP1" s="16"/>
      <c r="AQ1" s="16" t="s">
        <v>263</v>
      </c>
      <c r="AR1" s="16"/>
      <c r="AS1" s="16" t="s">
        <v>264</v>
      </c>
      <c r="AT1" s="16"/>
      <c r="AU1" s="16" t="s">
        <v>265</v>
      </c>
    </row>
    <row r="2" spans="1:47" ht="16.5" customHeight="1">
      <c r="A2" s="56"/>
      <c r="B2" s="57" t="str">
        <f>NewCar!D4</f>
        <v>SM</v>
      </c>
      <c r="C2" s="58" t="str">
        <f>NewCar!E4</f>
        <v>BM</v>
      </c>
      <c r="D2" s="59" t="str">
        <f>NewCar!F4</f>
        <v>T. O.</v>
      </c>
      <c r="E2" s="59" t="str">
        <f>NewCar!G4</f>
        <v>Sales-1</v>
      </c>
      <c r="F2" s="58" t="str">
        <f>NewCar!H4</f>
        <v>Sales-2</v>
      </c>
      <c r="G2" s="59" t="str">
        <f>NewCar!I4</f>
        <v>Type</v>
      </c>
      <c r="H2" s="580" t="str">
        <f>NewCar!M4</f>
        <v>FINANCE SOURCE</v>
      </c>
      <c r="AM2" s="59" t="str">
        <f>NewCar!F4</f>
        <v>T. O.</v>
      </c>
      <c r="AN2" s="16"/>
      <c r="AO2" s="59" t="str">
        <f>NewCar!F4</f>
        <v>T. O.</v>
      </c>
      <c r="AP2" s="16"/>
      <c r="AQ2" s="59" t="str">
        <f>NewCar!F4</f>
        <v>T. O.</v>
      </c>
      <c r="AR2" s="16"/>
      <c r="AS2" s="59" t="str">
        <f>NewCar!F4</f>
        <v>T. O.</v>
      </c>
      <c r="AT2" s="16"/>
      <c r="AU2" s="59" t="str">
        <f>NewCar!F4</f>
        <v>T. O.</v>
      </c>
    </row>
    <row r="3" spans="1:47" ht="16.5" customHeight="1" thickBot="1">
      <c r="B3" s="27"/>
      <c r="C3" s="28" t="s">
        <v>368</v>
      </c>
      <c r="D3" s="28"/>
      <c r="E3" s="28"/>
      <c r="F3" s="28"/>
      <c r="G3" s="28"/>
      <c r="H3" s="29"/>
      <c r="AM3" s="513" t="s">
        <v>321</v>
      </c>
      <c r="AN3" s="16"/>
      <c r="AO3" s="513" t="s">
        <v>263</v>
      </c>
      <c r="AP3" s="16"/>
      <c r="AQ3" s="513" t="s">
        <v>264</v>
      </c>
      <c r="AR3" s="16"/>
      <c r="AS3" s="513"/>
      <c r="AT3" s="16"/>
      <c r="AU3" s="513" t="s">
        <v>265</v>
      </c>
    </row>
    <row r="4" spans="1:47" ht="18" customHeight="1" thickBot="1">
      <c r="B4" s="227"/>
      <c r="C4" s="227"/>
      <c r="D4" s="227"/>
      <c r="E4" s="227"/>
      <c r="F4" s="227"/>
      <c r="G4" s="227"/>
      <c r="H4" s="227"/>
      <c r="AM4" s="28" t="s">
        <v>321</v>
      </c>
      <c r="AN4" s="16"/>
      <c r="AO4" s="28" t="s">
        <v>263</v>
      </c>
      <c r="AP4" s="16"/>
      <c r="AQ4" s="28" t="s">
        <v>264</v>
      </c>
      <c r="AR4" s="16"/>
      <c r="AS4" s="28"/>
      <c r="AT4" s="16"/>
      <c r="AU4" s="28" t="s">
        <v>265</v>
      </c>
    </row>
    <row r="5" spans="1:47" ht="6" customHeight="1" thickBot="1">
      <c r="A5" s="256"/>
      <c r="B5" s="227"/>
      <c r="C5" s="227"/>
      <c r="D5" s="227"/>
      <c r="E5" s="227"/>
      <c r="F5" s="227"/>
      <c r="G5" s="227"/>
    </row>
    <row r="6" spans="1:47" ht="20.100000000000001" customHeight="1">
      <c r="A6" s="211" t="s">
        <v>8</v>
      </c>
      <c r="B6" s="722" t="s">
        <v>322</v>
      </c>
      <c r="C6" s="720" t="s">
        <v>296</v>
      </c>
      <c r="D6" s="725" t="s">
        <v>297</v>
      </c>
      <c r="E6" s="720" t="s">
        <v>298</v>
      </c>
      <c r="F6" s="720" t="s">
        <v>331</v>
      </c>
      <c r="G6" s="691" t="s">
        <v>164</v>
      </c>
      <c r="H6" s="209"/>
    </row>
    <row r="7" spans="1:47" ht="10.9" customHeight="1" thickBot="1">
      <c r="A7" s="283" t="str">
        <f>Customize!C37</f>
        <v>Manager Name</v>
      </c>
      <c r="B7" s="723"/>
      <c r="C7" s="724"/>
      <c r="D7" s="726"/>
      <c r="E7" s="721"/>
      <c r="F7" s="721"/>
      <c r="G7" s="692"/>
      <c r="H7" s="212" t="s">
        <v>8</v>
      </c>
    </row>
    <row r="8" spans="1:47" ht="15">
      <c r="A8" s="590" t="s">
        <v>43</v>
      </c>
      <c r="B8" s="231">
        <f>DCOUNTA(NewCar!$A$4:$AD$504,NewCar!$J$4,$B$2:$H$4)</f>
        <v>0</v>
      </c>
      <c r="C8" s="232">
        <f>DCOUNTA(NewTruck!$A$4:$AD$504,NewTruck!$J$4,$B$2:$H$4)</f>
        <v>0</v>
      </c>
      <c r="D8" s="232">
        <f>DCOUNTA(UsedCar!$A$4:$AD$504,UsedCar!$J$4,$B$2:$H$4)</f>
        <v>0</v>
      </c>
      <c r="E8" s="231">
        <f>DCOUNTA(UsedTruck!$A$4:$AD$504,UsedTruck!$J$4,$B$2:$H$4)</f>
        <v>0</v>
      </c>
      <c r="F8" s="231">
        <f>DCOUNTA(Misc!$A$4:$AD$504,Misc!$J$4,$B$2:$H$4)</f>
        <v>0</v>
      </c>
      <c r="G8" s="233">
        <f>SUM(B8+C8+D8+E8+F8)</f>
        <v>0</v>
      </c>
      <c r="H8" s="212" t="s">
        <v>8</v>
      </c>
      <c r="AM8" s="583" t="s">
        <v>334</v>
      </c>
      <c r="AN8" s="584">
        <f>DCOUNTA(NewCar!$A$4:$AD$504,NewCar!$F$4,$AM$2:$AM$4)</f>
        <v>0</v>
      </c>
      <c r="AO8" s="585">
        <f>DCOUNTA(NewTruck!$A$4:$AD$504,NewTruck!$F$4,$AM$2:$AM$4)</f>
        <v>0</v>
      </c>
      <c r="AP8" s="585">
        <f>DCOUNTA(UsedCar!$A$4:$AD$504,UsedCar!$F$4,$AM$2:$AM$4)</f>
        <v>0</v>
      </c>
      <c r="AQ8" s="585">
        <f>DCOUNTA(UsedTruck!$A$4:$AD$504,UsedTruck!$F$4,$AM$2:$AM$4)</f>
        <v>0</v>
      </c>
      <c r="AR8" s="585">
        <f>DCOUNTA(Misc!$A$4:$AD$504,Misc!$F$4,$AM$2:$AM$4)</f>
        <v>0</v>
      </c>
      <c r="AS8" s="586">
        <f>SUM(AN8:AR8)</f>
        <v>0</v>
      </c>
    </row>
    <row r="9" spans="1:47" ht="15">
      <c r="A9" s="587" t="s">
        <v>287</v>
      </c>
      <c r="B9" s="581">
        <f>DCOUNTA(NewCar!$A$4:$AD$504,NewCar!$F$4,$B$2:$H$4)</f>
        <v>0</v>
      </c>
      <c r="C9" s="582">
        <f>DCOUNTA(NewTruck!$A$4:$AD$504,NewTruck!$F$4,$B$2:$H$4)</f>
        <v>0</v>
      </c>
      <c r="D9" s="582">
        <f>DCOUNTA(UsedCar!$A$4:$AD$504,UsedCar!$F$4,$B$2:$H$4)</f>
        <v>0</v>
      </c>
      <c r="E9" s="582">
        <f>DCOUNTA(UsedTruck!$A$4:$AD$504,UsedTruck!$F$4,$B$2:$H$4)</f>
        <v>0</v>
      </c>
      <c r="F9" s="582">
        <f>DCOUNTA(Misc!$A$4:$AD$504,Misc!$F$4,$B$2:$H$4)</f>
        <v>0</v>
      </c>
      <c r="G9" s="588">
        <f>SUM(B9+C9+D9+E9+F9)</f>
        <v>0</v>
      </c>
      <c r="H9" s="209" t="s">
        <v>8</v>
      </c>
      <c r="AM9" s="587" t="s">
        <v>263</v>
      </c>
      <c r="AN9" s="581">
        <f>DCOUNTA(NewCar!$A$4:$AD$504,NewCar!$F$4,$AO$2:$AO$4)</f>
        <v>0</v>
      </c>
      <c r="AO9" s="582">
        <f>DCOUNTA(NewTruck!$A$4:$AD$504,NewTruck!$F$4,$AO$2:$AO$4)</f>
        <v>0</v>
      </c>
      <c r="AP9" s="582">
        <f>DCOUNTA(UsedCar!$A$4:$AD$504,UsedCar!$F$4,$AO$2:$AO$4)</f>
        <v>0</v>
      </c>
      <c r="AQ9" s="582">
        <f>DCOUNTA(UsedTruck!$A$4:$AD$504,UsedTruck!$F$4,$AO$2:$AO$4)</f>
        <v>0</v>
      </c>
      <c r="AR9" s="582">
        <f>DCOUNTA(Misc!$A$4:$AD$504,Misc!$F$4,$AO$2:$AO$4)</f>
        <v>0</v>
      </c>
      <c r="AS9" s="588">
        <f>SUM(AN9:AR9)</f>
        <v>0</v>
      </c>
    </row>
    <row r="10" spans="1:47" ht="15.75" thickBot="1">
      <c r="A10" s="589" t="s">
        <v>44</v>
      </c>
      <c r="B10" s="250">
        <f>DCOUNTA(NewCar!$A$4:$AD$504,NewCar!$N$4,$B$2:$H$4)</f>
        <v>0</v>
      </c>
      <c r="C10" s="251">
        <f>DCOUNTA(NewTruck!$A$4:$AD$504,NewTruck!$N$4,$B$2:$H$4)</f>
        <v>0</v>
      </c>
      <c r="D10" s="251">
        <f>DCOUNTA(UsedCar!$A$4:$AD$504,UsedCar!$N$4,$B$2:$H$4)</f>
        <v>0</v>
      </c>
      <c r="E10" s="251">
        <f>DCOUNTA(UsedTruck!$A$4:$AD$504,UsedTruck!$N$4,$B$2:$H$4)</f>
        <v>0</v>
      </c>
      <c r="F10" s="251">
        <f>DCOUNTA(Misc!$A$4:$AD$504,Misc!$N$4,$B$2:$H$4)</f>
        <v>0</v>
      </c>
      <c r="G10" s="252">
        <f>SUM(B10+C10+D10+E10+F10)</f>
        <v>0</v>
      </c>
      <c r="H10" s="209" t="s">
        <v>8</v>
      </c>
      <c r="AM10" s="587" t="s">
        <v>264</v>
      </c>
      <c r="AN10" s="581">
        <f>DCOUNTA(NewCar!$A$4:$AD$504,NewCar!$F$4,$AQ$2:$AQ$4)</f>
        <v>0</v>
      </c>
      <c r="AO10" s="582">
        <f>DCOUNTA(NewTruck!$A$4:$AD$504,NewTruck!$F$4,$AQ$2:$AQ$4)</f>
        <v>0</v>
      </c>
      <c r="AP10" s="582">
        <f>DCOUNTA(UsedCar!$A$4:$AD$504,UsedCar!$F$4,$AQ$2:$AQ$4)</f>
        <v>0</v>
      </c>
      <c r="AQ10" s="582">
        <f>DCOUNTA(UsedTruck!$A$4:$AD$504,UsedTruck!$F$4,$AQ$2:$AQ$4)</f>
        <v>0</v>
      </c>
      <c r="AR10" s="582">
        <f>DCOUNTA(Misc!$A$4:$AD$504,Misc!$F$4,$AQ$2:$AQ$4)</f>
        <v>0</v>
      </c>
      <c r="AS10" s="588">
        <f>SUM(AN10:AR10)</f>
        <v>0</v>
      </c>
    </row>
    <row r="11" spans="1:47" ht="15.75" thickBot="1">
      <c r="A11" s="209"/>
      <c r="B11" s="209"/>
      <c r="C11" s="209"/>
      <c r="D11" s="209"/>
      <c r="E11" s="209"/>
      <c r="F11" s="209"/>
      <c r="G11" s="209"/>
      <c r="AM11" s="587" t="s">
        <v>8</v>
      </c>
      <c r="AN11" s="581">
        <f>DCOUNTA(NewCar!$A$4:$AD$504,NewCar!$F$4,$AS$2:$AS$4)</f>
        <v>0</v>
      </c>
      <c r="AO11" s="582">
        <f>DCOUNTA(NewTruck!$A$4:$AD$504,NewTruck!$F$4,$AS$2:$AS$4)</f>
        <v>0</v>
      </c>
      <c r="AP11" s="582">
        <f>DCOUNTA(UsedCar!$A$4:$AD$504,UsedCar!$F$4,$AS$2:$AS$4)</f>
        <v>0</v>
      </c>
      <c r="AQ11" s="582">
        <f>DCOUNTA(UsedTruck!$A$4:$AD$504,UsedTruck!$F$4,$AS$2:$AS$4)</f>
        <v>0</v>
      </c>
      <c r="AR11" s="582">
        <f>DCOUNTA(Misc!$A$4:$AD$504,Misc!$F$4,$AS$2:$AS$4)</f>
        <v>0</v>
      </c>
      <c r="AS11" s="588">
        <f>SUM(AN11:AR11)</f>
        <v>0</v>
      </c>
    </row>
    <row r="12" spans="1:47" ht="15.75" thickBot="1">
      <c r="A12" s="253" t="s">
        <v>153</v>
      </c>
      <c r="B12" s="409"/>
      <c r="C12" s="410"/>
      <c r="D12" s="410"/>
      <c r="E12" s="410"/>
      <c r="F12" s="410"/>
      <c r="G12" s="411"/>
      <c r="N12" s="17"/>
      <c r="AM12" s="589" t="s">
        <v>265</v>
      </c>
      <c r="AN12" s="250">
        <f>DCOUNTA(NewCar!$A$4:$AD$504,NewCar!$F$4,$AU$2:$AU$4)</f>
        <v>0</v>
      </c>
      <c r="AO12" s="251">
        <f>DCOUNTA(NewTruck!$A$4:$AD$504,NewTruck!$F$4,$AU$2:$AU$4)</f>
        <v>0</v>
      </c>
      <c r="AP12" s="251">
        <f>DCOUNTA(UsedCar!$A$4:$AD$504,UsedCar!$F$4,$AU$2:$AU$4)</f>
        <v>0</v>
      </c>
      <c r="AQ12" s="251">
        <f>DCOUNTA(UsedTruck!$A$4:$AD$504,UsedTruck!$F$4,$AU$2:$AU$4)</f>
        <v>0</v>
      </c>
      <c r="AR12" s="251">
        <f>DCOUNTA(Misc!$A$4:$AD$504,Misc!$F$4,$AU$2:$AU$4)</f>
        <v>0</v>
      </c>
      <c r="AS12" s="252">
        <f>SUM(AN12:AR12)</f>
        <v>0</v>
      </c>
    </row>
    <row r="13" spans="1:47">
      <c r="A13" s="262" t="s">
        <v>141</v>
      </c>
      <c r="B13" s="234">
        <f>DCOUNTA(NewCar!$A$4:$AD$504,NewCar!$P$4,$B$2:$H$4)</f>
        <v>0</v>
      </c>
      <c r="C13" s="234">
        <f>DCOUNTA(NewTruck!$A$4:$AD$504,NewTruck!$P$4,$B$2:$H$4)</f>
        <v>0</v>
      </c>
      <c r="D13" s="234">
        <f>DCOUNTA(UsedCar!$A$4:$AD$504,UsedCar!$P$4,$B$2:$H$4)</f>
        <v>0</v>
      </c>
      <c r="E13" s="234">
        <f>DCOUNTA(UsedTruck!$A$4:$AD$504,UsedTruck!$P$4,$B$2:$H$4)</f>
        <v>0</v>
      </c>
      <c r="F13" s="234">
        <f>DCOUNTA(Misc!$A$4:$AD$504,Misc!$P$4,$B$2:$H$4)</f>
        <v>0</v>
      </c>
      <c r="G13" s="285">
        <f>SUM(B13:F13)</f>
        <v>0</v>
      </c>
      <c r="H13" s="212" t="s">
        <v>8</v>
      </c>
    </row>
    <row r="14" spans="1:47">
      <c r="A14" s="263" t="str">
        <f>Customize!B6</f>
        <v>VSA</v>
      </c>
      <c r="B14" s="236">
        <f>DCOUNTA(NewCar!$A$4:$AD$504,NewCar!$Q$4,$B$2:$H$4)</f>
        <v>0</v>
      </c>
      <c r="C14" s="234">
        <f>DCOUNTA(NewTruck!$A$4:$AD$504,NewTruck!$Q$4,$B$2:$H$4)</f>
        <v>0</v>
      </c>
      <c r="D14" s="234">
        <f>DCOUNTA(UsedCar!$A$4:$AD$504,UsedCar!$Q$4,$B$2:$H$4)</f>
        <v>0</v>
      </c>
      <c r="E14" s="236">
        <f>DCOUNTA(UsedTruck!$A$4:$AD$504,UsedTruck!$Q$4,$B$2:$H$4)</f>
        <v>0</v>
      </c>
      <c r="F14" s="236">
        <f>DCOUNTA(Misc!$A$4:$AD$504,Misc!$Q$4,$B$2:$H$4)</f>
        <v>0</v>
      </c>
      <c r="G14" s="285">
        <f>SUM(B14:F14)</f>
        <v>0</v>
      </c>
      <c r="H14" s="209" t="s">
        <v>8</v>
      </c>
    </row>
    <row r="15" spans="1:47">
      <c r="A15" s="264" t="str">
        <f>Customize!B7</f>
        <v>ENV</v>
      </c>
      <c r="B15" s="236">
        <f>DCOUNTA(NewCar!$A$4:$AD$504,NewCar!$R$4,$B$2:$H$4)</f>
        <v>0</v>
      </c>
      <c r="C15" s="234">
        <f>DCOUNTA(NewTruck!$A$4:$AD$504,NewTruck!$R$4,$B$2:$H$4)</f>
        <v>0</v>
      </c>
      <c r="D15" s="234">
        <f>DCOUNTA(UsedCar!$A$4:$AD$504,UsedCar!$R$4,$B$2:$H$4)</f>
        <v>0</v>
      </c>
      <c r="E15" s="236">
        <f>DCOUNTA(UsedTruck!$A$4:$AD$504,UsedTruck!$R$4,$B$2:$H$4)</f>
        <v>0</v>
      </c>
      <c r="F15" s="236">
        <f>DCOUNTA(Misc!$A$4:$AD$504,Misc!$R$4,$B$2:$H$4)</f>
        <v>0</v>
      </c>
      <c r="G15" s="285">
        <f>SUM(B15:F15)</f>
        <v>0</v>
      </c>
      <c r="H15" s="209"/>
    </row>
    <row r="16" spans="1:47">
      <c r="A16" s="264" t="str">
        <f>Customize!B8</f>
        <v>T&amp;W</v>
      </c>
      <c r="B16" s="238">
        <f>DCOUNTA(NewCar!$A$4:$AD$504,NewCar!$S$4,$B$2:$H$4)</f>
        <v>0</v>
      </c>
      <c r="C16" s="239">
        <f>DCOUNTA(NewTruck!$A$4:$AD$504,NewTruck!$S$4,$B$2:$H$4)</f>
        <v>0</v>
      </c>
      <c r="D16" s="239">
        <f>DCOUNTA(UsedCar!$A$4:$AD$504,UsedCar!$S$4,$B$2:$H$4)</f>
        <v>0</v>
      </c>
      <c r="E16" s="238">
        <f>DCOUNTA(UsedTruck!$A$4:$AD$504,UsedTruck!$S$4,$B$2:$H$4)</f>
        <v>0</v>
      </c>
      <c r="F16" s="238">
        <f>DCOUNTA(Misc!$A$4:$AD$504,Misc!$S$4,$B$2:$H$4)</f>
        <v>0</v>
      </c>
      <c r="G16" s="285">
        <f t="shared" ref="G16:G25" si="0">SUM(B16:F16)</f>
        <v>0</v>
      </c>
      <c r="H16" s="209"/>
    </row>
    <row r="17" spans="1:12">
      <c r="A17" s="264" t="str">
        <f>Customize!B9</f>
        <v>Other2</v>
      </c>
      <c r="B17" s="238">
        <f>DCOUNTA(NewCar!$A$4:$AD$504,NewCar!$T$4,$B$2:$H$4)</f>
        <v>0</v>
      </c>
      <c r="C17" s="239">
        <f>DCOUNTA(NewTruck!$A$4:$AD$504,NewTruck!$T$4,$B$2:$H$4)</f>
        <v>0</v>
      </c>
      <c r="D17" s="239">
        <f>DCOUNTA(UsedCar!$A$4:$AD$504,UsedCar!$T$4,$B$2:$H$4)</f>
        <v>0</v>
      </c>
      <c r="E17" s="238">
        <f>DCOUNTA(UsedTruck!$A$4:$AD$504,UsedTruck!$T$4,$B$2:$H$4)</f>
        <v>0</v>
      </c>
      <c r="F17" s="238">
        <f>DCOUNTA(Misc!$A$4:$AD$504,Misc!$T$4,$B$2:$H$4)</f>
        <v>0</v>
      </c>
      <c r="G17" s="285">
        <f t="shared" si="0"/>
        <v>0</v>
      </c>
      <c r="H17" s="209"/>
    </row>
    <row r="18" spans="1:12">
      <c r="A18" s="265" t="str">
        <f>Customize!B10</f>
        <v>Other3</v>
      </c>
      <c r="B18" s="239">
        <f>DCOUNTA(NewCar!$A$4:$AD$504,NewCar!$U$4,$B$2:$H$4)</f>
        <v>0</v>
      </c>
      <c r="C18" s="239">
        <f>DCOUNTA(NewTruck!$A$4:$AD$504,NewTruck!$U$4,$B$2:$H$4)</f>
        <v>0</v>
      </c>
      <c r="D18" s="239">
        <f>DCOUNTA(UsedCar!$A$4:$AD$504,UsedCar!$U$4,$B$2:$H$4)</f>
        <v>0</v>
      </c>
      <c r="E18" s="238">
        <f>DCOUNTA(UsedTruck!$A$4:$AD$504,UsedTruck!$U$4,$B$2:$H$4)</f>
        <v>0</v>
      </c>
      <c r="F18" s="238">
        <f>DCOUNTA(Misc!$A$4:$AD$504,Misc!$U$4,$B$2:$H$4)</f>
        <v>0</v>
      </c>
      <c r="G18" s="285">
        <f t="shared" si="0"/>
        <v>0</v>
      </c>
      <c r="H18" s="209"/>
    </row>
    <row r="19" spans="1:12">
      <c r="A19" s="262" t="str">
        <f>Customize!B11</f>
        <v>Other4</v>
      </c>
      <c r="B19" s="239">
        <f>DCOUNTA(NewCar!$A$4:$AD$504,NewCar!$V$4,$B$2:$H$4)</f>
        <v>0</v>
      </c>
      <c r="C19" s="239">
        <f>DCOUNTA(NewTruck!$A$4:$AD$504,NewTruck!$V$4,$B$2:$H$4)</f>
        <v>0</v>
      </c>
      <c r="D19" s="239">
        <f>DCOUNTA(UsedCar!$A$4:$AD$504,UsedCar!$V$4,$B$2:$H$4)</f>
        <v>0</v>
      </c>
      <c r="E19" s="238">
        <f>DCOUNTA(UsedTruck!$A$4:$AD$504,UsedTruck!$V$4,$B$2:$H$4)</f>
        <v>0</v>
      </c>
      <c r="F19" s="238">
        <f>DCOUNTA(Misc!$A$4:$AD$504,Misc!$V$4,$B$2:$H$4)</f>
        <v>0</v>
      </c>
      <c r="G19" s="285">
        <f t="shared" si="0"/>
        <v>0</v>
      </c>
      <c r="H19" s="209"/>
    </row>
    <row r="20" spans="1:12">
      <c r="A20" s="262" t="str">
        <f>Customize!B12</f>
        <v>Other5</v>
      </c>
      <c r="B20" s="234">
        <f>DCOUNTA(NewCar!$A$4:$AD$504,NewCar!$W$4,$B$2:$H$4)</f>
        <v>0</v>
      </c>
      <c r="C20" s="234">
        <f>DCOUNTA(NewTruck!$A$4:$AD$504,NewTruck!$W$4,$B$2:$H$4)</f>
        <v>0</v>
      </c>
      <c r="D20" s="234">
        <f>DCOUNTA(UsedCar!$A$4:$AD$504,UsedCar!$W$4,$B$2:$H$4)</f>
        <v>0</v>
      </c>
      <c r="E20" s="234">
        <f>DCOUNTA(UsedTruck!$A$4:$AD$504,UsedTruck!$W$4,$B$2:$H$4)</f>
        <v>0</v>
      </c>
      <c r="F20" s="234">
        <f>DCOUNTA(Misc!$A$4:$AD$504,Misc!$W$4,$B$2:$H$4)</f>
        <v>0</v>
      </c>
      <c r="G20" s="285">
        <f t="shared" si="0"/>
        <v>0</v>
      </c>
      <c r="H20" s="209"/>
    </row>
    <row r="21" spans="1:12">
      <c r="A21" s="262" t="str">
        <f>Customize!B13</f>
        <v>Other6</v>
      </c>
      <c r="B21" s="234">
        <f>DCOUNTA(NewCar!$A$4:$AD$504,NewCar!$X$4,$B$2:$H$4)</f>
        <v>0</v>
      </c>
      <c r="C21" s="234">
        <f>DCOUNTA(NewTruck!$A$4:$AD$504,NewTruck!$X$4,$B$2:$H$4)</f>
        <v>0</v>
      </c>
      <c r="D21" s="234">
        <f>DCOUNTA(UsedCar!$A$4:$AD$504,UsedCar!$X$4,$B$2:$H$4)</f>
        <v>0</v>
      </c>
      <c r="E21" s="234">
        <f>DCOUNTA(UsedTruck!$A$4:$AD$504,UsedTruck!$X$4,$B$2:$H$4)</f>
        <v>0</v>
      </c>
      <c r="F21" s="234">
        <f>DCOUNTA(Misc!$A$4:$AD$504,Misc!$X$4,$B$2:$H$4)</f>
        <v>0</v>
      </c>
      <c r="G21" s="285">
        <f t="shared" si="0"/>
        <v>0</v>
      </c>
      <c r="H21" s="209"/>
    </row>
    <row r="22" spans="1:12">
      <c r="A22" s="262" t="str">
        <f>Customize!B14</f>
        <v>Other7</v>
      </c>
      <c r="B22" s="234">
        <f>DCOUNTA(NewCar!$A$4:$AD$504,NewCar!$Y$4,$B$2:$H$4)</f>
        <v>0</v>
      </c>
      <c r="C22" s="234">
        <f>DCOUNTA(NewTruck!$A$4:$AD$504,NewTruck!$Y$4,$B$2:$H$4)</f>
        <v>0</v>
      </c>
      <c r="D22" s="234">
        <f>DCOUNTA(UsedCar!$A$4:$AD$504,UsedCar!$Y$4,$B$2:$H$4)</f>
        <v>0</v>
      </c>
      <c r="E22" s="234">
        <f>DCOUNTA(UsedTruck!$A$4:$AD$504,UsedTruck!$Y$4,$B$2:$H$4)</f>
        <v>0</v>
      </c>
      <c r="F22" s="234">
        <f>DCOUNTA(Misc!$A$4:$AD$504,Misc!$Y$4,$B$2:$H$4)</f>
        <v>0</v>
      </c>
      <c r="G22" s="285">
        <f t="shared" si="0"/>
        <v>0</v>
      </c>
      <c r="H22" s="209"/>
    </row>
    <row r="23" spans="1:12">
      <c r="A23" s="263" t="str">
        <f>Customize!B15</f>
        <v>GAP</v>
      </c>
      <c r="B23" s="234">
        <f>DCOUNTA(NewCar!$A$4:$AD$504,NewCar!$Z$4,$B$2:$H$4)</f>
        <v>0</v>
      </c>
      <c r="C23" s="234">
        <f>DCOUNTA(NewTruck!$A$4:$AD$504,NewTruck!$Z$4,$B$2:$H$4)</f>
        <v>0</v>
      </c>
      <c r="D23" s="234">
        <f>DCOUNTA(UsedCar!$A$4:$AD$504,UsedCar!$Z$4,$B$2:$H$4)</f>
        <v>0</v>
      </c>
      <c r="E23" s="234">
        <f>DCOUNTA(UsedTruck!$A$4:$AD$504,UsedTruck!$Z$4,$B$2:$H$4)</f>
        <v>0</v>
      </c>
      <c r="F23" s="234">
        <f>DCOUNTA(Misc!$A$4:$AD$504,Misc!$Z$4,$B$2:$H$4)</f>
        <v>0</v>
      </c>
      <c r="G23" s="285">
        <f t="shared" si="0"/>
        <v>0</v>
      </c>
      <c r="H23" s="209" t="s">
        <v>8</v>
      </c>
    </row>
    <row r="24" spans="1:12">
      <c r="A24" s="262" t="str">
        <f>Customize!B16</f>
        <v>AH</v>
      </c>
      <c r="B24" s="234">
        <f>DCOUNTA(NewCar!$A$4:$AD$504,NewCar!$AA$4,$B$2:$H$4)</f>
        <v>0</v>
      </c>
      <c r="C24" s="234">
        <f>DCOUNTA(NewTruck!$A$4:$AD$504,NewTruck!$AA$4,$B$2:$H$4)</f>
        <v>0</v>
      </c>
      <c r="D24" s="234">
        <f>DCOUNTA(UsedCar!$A$4:$AD$504,UsedCar!$AA$4,$B$2:$H$4)</f>
        <v>0</v>
      </c>
      <c r="E24" s="234">
        <f>DCOUNTA(UsedTruck!$A$4:$AD$504,UsedTruck!$AA$4,$B$2:$H$4)</f>
        <v>0</v>
      </c>
      <c r="F24" s="234">
        <f>DCOUNTA(Misc!$A$4:$AD$504,Misc!$AA$4,$B$2:$H$4)</f>
        <v>0</v>
      </c>
      <c r="G24" s="285">
        <f t="shared" si="0"/>
        <v>0</v>
      </c>
      <c r="H24" s="209"/>
    </row>
    <row r="25" spans="1:12">
      <c r="A25" s="262" t="str">
        <f>Customize!B17</f>
        <v>CL</v>
      </c>
      <c r="B25" s="234">
        <f>DCOUNTA(NewCar!$A$4:$AD$504,NewCar!$AB$4,$B$2:$H$4)</f>
        <v>0</v>
      </c>
      <c r="C25" s="234">
        <f>DCOUNTA(NewTruck!$A$4:$AD$504,NewTruck!$AB$4,$B$2:$H$4)</f>
        <v>0</v>
      </c>
      <c r="D25" s="234">
        <f>DCOUNTA(UsedCar!$A$4:$AD$504,UsedCar!$AB$4,$B$2:$H$4)</f>
        <v>0</v>
      </c>
      <c r="E25" s="234">
        <f>DCOUNTA(UsedTruck!$A$4:$AD$504,UsedTruck!$AB$4,$B$2:$H$4)</f>
        <v>0</v>
      </c>
      <c r="F25" s="234">
        <f>DCOUNTA(Misc!$A$4:$AD$504,Misc!$AB$4,$B$2:$H$4)</f>
        <v>0</v>
      </c>
      <c r="G25" s="285">
        <f t="shared" si="0"/>
        <v>0</v>
      </c>
      <c r="H25" s="209"/>
    </row>
    <row r="26" spans="1:12" ht="12.75">
      <c r="A26" s="275" t="s">
        <v>45</v>
      </c>
      <c r="B26" s="276">
        <f>SUM(B14:B25)</f>
        <v>0</v>
      </c>
      <c r="C26" s="276">
        <f>SUM(C14:C25)</f>
        <v>0</v>
      </c>
      <c r="D26" s="276">
        <f>SUM(D14:D25)</f>
        <v>0</v>
      </c>
      <c r="E26" s="276">
        <f>SUM(E14:E25)</f>
        <v>0</v>
      </c>
      <c r="F26" s="276">
        <f>SUM(F14:F25)</f>
        <v>0</v>
      </c>
      <c r="G26" s="277">
        <f>SUM(B26:F26)</f>
        <v>0</v>
      </c>
      <c r="H26" s="209"/>
    </row>
    <row r="27" spans="1:12" ht="13.5" thickBot="1">
      <c r="A27" s="278" t="s">
        <v>49</v>
      </c>
      <c r="B27" s="279">
        <f t="shared" ref="B27:G27" si="1">IF(B10,SUM(B14:B25)/B10,0)</f>
        <v>0</v>
      </c>
      <c r="C27" s="279">
        <f t="shared" si="1"/>
        <v>0</v>
      </c>
      <c r="D27" s="279">
        <f t="shared" si="1"/>
        <v>0</v>
      </c>
      <c r="E27" s="279">
        <f t="shared" si="1"/>
        <v>0</v>
      </c>
      <c r="F27" s="279">
        <f t="shared" si="1"/>
        <v>0</v>
      </c>
      <c r="G27" s="280">
        <f t="shared" si="1"/>
        <v>0</v>
      </c>
      <c r="H27" s="209"/>
    </row>
    <row r="28" spans="1:12" ht="15">
      <c r="A28" s="261" t="s">
        <v>142</v>
      </c>
      <c r="B28" s="409"/>
      <c r="C28" s="410"/>
      <c r="D28" s="410"/>
      <c r="E28" s="410"/>
      <c r="F28" s="410"/>
      <c r="G28" s="411"/>
      <c r="I28" s="15" t="s">
        <v>8</v>
      </c>
      <c r="J28" s="15" t="s">
        <v>8</v>
      </c>
    </row>
    <row r="29" spans="1:12">
      <c r="A29" s="215" t="s">
        <v>46</v>
      </c>
      <c r="B29" s="240">
        <f t="shared" ref="B29:F30" si="2">IF(B$10,B13/B$10,0)</f>
        <v>0</v>
      </c>
      <c r="C29" s="240">
        <f t="shared" si="2"/>
        <v>0</v>
      </c>
      <c r="D29" s="240">
        <f t="shared" si="2"/>
        <v>0</v>
      </c>
      <c r="E29" s="240">
        <f>IF(E$10,E13/E$10,0)</f>
        <v>0</v>
      </c>
      <c r="F29" s="240">
        <f t="shared" si="2"/>
        <v>0</v>
      </c>
      <c r="G29" s="241">
        <f>IF(G$10,G13/G$10,0)</f>
        <v>0</v>
      </c>
      <c r="H29" s="209"/>
      <c r="J29" s="18"/>
      <c r="K29" s="3"/>
      <c r="L29" s="3"/>
    </row>
    <row r="30" spans="1:12">
      <c r="A30" s="235" t="str">
        <f>Customize!B6</f>
        <v>VSA</v>
      </c>
      <c r="B30" s="240">
        <f t="shared" si="2"/>
        <v>0</v>
      </c>
      <c r="C30" s="240">
        <f t="shared" si="2"/>
        <v>0</v>
      </c>
      <c r="D30" s="240">
        <f t="shared" si="2"/>
        <v>0</v>
      </c>
      <c r="E30" s="240">
        <f>IF(E$10,E14/E$10,0)</f>
        <v>0</v>
      </c>
      <c r="F30" s="240">
        <f t="shared" si="2"/>
        <v>0</v>
      </c>
      <c r="G30" s="241">
        <f>IF(G$10,G14/G$10,0)</f>
        <v>0</v>
      </c>
      <c r="H30" s="209"/>
      <c r="J30" s="18"/>
      <c r="K30" s="3"/>
      <c r="L30" s="3"/>
    </row>
    <row r="31" spans="1:12">
      <c r="A31" s="217" t="str">
        <f>Customize!B7</f>
        <v>ENV</v>
      </c>
      <c r="B31" s="240">
        <f t="shared" ref="B31:D32" si="3">IF(B$10,B15/B$10,0)</f>
        <v>0</v>
      </c>
      <c r="C31" s="240">
        <f t="shared" si="3"/>
        <v>0</v>
      </c>
      <c r="D31" s="240">
        <f t="shared" si="3"/>
        <v>0</v>
      </c>
      <c r="E31" s="240">
        <f>IF(E$10,E15/E$10,0)</f>
        <v>0</v>
      </c>
      <c r="F31" s="240">
        <f>IF(F$10,F15/F$10,0)</f>
        <v>0</v>
      </c>
      <c r="G31" s="241">
        <f>IF(G$10,G15/G$10,0)</f>
        <v>0</v>
      </c>
      <c r="H31" s="209"/>
      <c r="J31" s="18"/>
      <c r="K31" s="3"/>
      <c r="L31" s="3"/>
    </row>
    <row r="32" spans="1:12">
      <c r="A32" s="237" t="str">
        <f>Customize!B8</f>
        <v>T&amp;W</v>
      </c>
      <c r="B32" s="240">
        <f t="shared" si="3"/>
        <v>0</v>
      </c>
      <c r="C32" s="240">
        <f t="shared" si="3"/>
        <v>0</v>
      </c>
      <c r="D32" s="240">
        <f t="shared" si="3"/>
        <v>0</v>
      </c>
      <c r="E32" s="240">
        <f>IF(E$10,E16/E$10,0)</f>
        <v>0</v>
      </c>
      <c r="F32" s="240">
        <f>IF(F$10,F16/F$10,0)</f>
        <v>0</v>
      </c>
      <c r="G32" s="241">
        <f>IF(G$10,G16/G$10,0)</f>
        <v>0</v>
      </c>
      <c r="H32" s="209"/>
      <c r="J32" s="18"/>
      <c r="K32" s="3"/>
      <c r="L32" s="3"/>
    </row>
    <row r="33" spans="1:12">
      <c r="A33" s="237" t="str">
        <f>Customize!B9</f>
        <v>Other2</v>
      </c>
      <c r="B33" s="240">
        <f t="shared" ref="B33:F35" si="4">IF(B$10,B17/B$10,0)</f>
        <v>0</v>
      </c>
      <c r="C33" s="240">
        <f t="shared" si="4"/>
        <v>0</v>
      </c>
      <c r="D33" s="240">
        <f t="shared" si="4"/>
        <v>0</v>
      </c>
      <c r="E33" s="240">
        <f t="shared" ref="E33:F39" si="5">IF(E$10,E17/E$10,0)</f>
        <v>0</v>
      </c>
      <c r="F33" s="240">
        <f t="shared" si="4"/>
        <v>0</v>
      </c>
      <c r="G33" s="241">
        <f t="shared" ref="G33:G39" si="6">IF(G$10,G17/G$10,0)</f>
        <v>0</v>
      </c>
      <c r="H33" s="209"/>
      <c r="J33" s="18"/>
      <c r="K33" s="3"/>
      <c r="L33" s="3"/>
    </row>
    <row r="34" spans="1:12">
      <c r="A34" s="217" t="str">
        <f>Customize!B10</f>
        <v>Other3</v>
      </c>
      <c r="B34" s="240">
        <f t="shared" si="4"/>
        <v>0</v>
      </c>
      <c r="C34" s="240">
        <f t="shared" si="4"/>
        <v>0</v>
      </c>
      <c r="D34" s="240">
        <f t="shared" si="4"/>
        <v>0</v>
      </c>
      <c r="E34" s="240">
        <f t="shared" si="5"/>
        <v>0</v>
      </c>
      <c r="F34" s="240">
        <f t="shared" si="4"/>
        <v>0</v>
      </c>
      <c r="G34" s="241">
        <f t="shared" si="6"/>
        <v>0</v>
      </c>
      <c r="H34" s="209"/>
      <c r="J34" s="18"/>
      <c r="K34" s="3"/>
      <c r="L34" s="3"/>
    </row>
    <row r="35" spans="1:12">
      <c r="A35" s="215" t="str">
        <f>Customize!B11</f>
        <v>Other4</v>
      </c>
      <c r="B35" s="240">
        <f t="shared" si="4"/>
        <v>0</v>
      </c>
      <c r="C35" s="240">
        <f t="shared" si="4"/>
        <v>0</v>
      </c>
      <c r="D35" s="240">
        <f t="shared" si="4"/>
        <v>0</v>
      </c>
      <c r="E35" s="240">
        <f t="shared" si="5"/>
        <v>0</v>
      </c>
      <c r="F35" s="240">
        <f t="shared" si="4"/>
        <v>0</v>
      </c>
      <c r="G35" s="241">
        <f t="shared" si="6"/>
        <v>0</v>
      </c>
      <c r="H35" s="209"/>
      <c r="J35" s="18"/>
      <c r="K35" s="3"/>
      <c r="L35" s="3"/>
    </row>
    <row r="36" spans="1:12">
      <c r="A36" s="215" t="str">
        <f>Customize!B12</f>
        <v>Other5</v>
      </c>
      <c r="B36" s="240">
        <f>IF(B$10,B20/B$10,0)</f>
        <v>0</v>
      </c>
      <c r="C36" s="240">
        <f>IF(C$10,C20/C$10,0)</f>
        <v>0</v>
      </c>
      <c r="D36" s="240">
        <f>IF(D$10,D20/D$10,0)</f>
        <v>0</v>
      </c>
      <c r="E36" s="240">
        <f t="shared" si="5"/>
        <v>0</v>
      </c>
      <c r="F36" s="240">
        <f>IF(F$10,F20/F$10,0)</f>
        <v>0</v>
      </c>
      <c r="G36" s="241">
        <f t="shared" si="6"/>
        <v>0</v>
      </c>
      <c r="H36" s="209"/>
      <c r="I36" s="4"/>
      <c r="J36" s="3"/>
      <c r="K36" s="3"/>
      <c r="L36" s="2"/>
    </row>
    <row r="37" spans="1:12">
      <c r="A37" s="215" t="str">
        <f>Customize!B13</f>
        <v>Other6</v>
      </c>
      <c r="B37" s="240">
        <f t="shared" ref="B37:F38" si="7">IF(B$10,B21/B$10,0)</f>
        <v>0</v>
      </c>
      <c r="C37" s="240">
        <f t="shared" si="7"/>
        <v>0</v>
      </c>
      <c r="D37" s="240">
        <f t="shared" si="7"/>
        <v>0</v>
      </c>
      <c r="E37" s="240">
        <f t="shared" si="5"/>
        <v>0</v>
      </c>
      <c r="F37" s="240">
        <f t="shared" si="7"/>
        <v>0</v>
      </c>
      <c r="G37" s="241">
        <f t="shared" si="6"/>
        <v>0</v>
      </c>
      <c r="H37" s="209"/>
      <c r="J37" s="18"/>
      <c r="K37" s="3"/>
      <c r="L37" s="3"/>
    </row>
    <row r="38" spans="1:12">
      <c r="A38" s="215" t="str">
        <f>Customize!B14</f>
        <v>Other7</v>
      </c>
      <c r="B38" s="240">
        <f t="shared" si="7"/>
        <v>0</v>
      </c>
      <c r="C38" s="240">
        <f t="shared" si="7"/>
        <v>0</v>
      </c>
      <c r="D38" s="240">
        <f t="shared" si="7"/>
        <v>0</v>
      </c>
      <c r="E38" s="240">
        <f t="shared" si="5"/>
        <v>0</v>
      </c>
      <c r="F38" s="240">
        <f t="shared" si="7"/>
        <v>0</v>
      </c>
      <c r="G38" s="241">
        <f t="shared" si="6"/>
        <v>0</v>
      </c>
      <c r="H38" s="209"/>
      <c r="J38" s="18"/>
      <c r="K38" s="3"/>
      <c r="L38" s="3"/>
    </row>
    <row r="39" spans="1:12">
      <c r="A39" s="22" t="s">
        <v>159</v>
      </c>
      <c r="B39" s="240">
        <f>IF(B$10,B23/B$10,0)</f>
        <v>0</v>
      </c>
      <c r="C39" s="240">
        <f>IF(C$10,C23/C$10,0)</f>
        <v>0</v>
      </c>
      <c r="D39" s="240">
        <f>IF(D$10,D23/D$10,0)</f>
        <v>0</v>
      </c>
      <c r="E39" s="240">
        <f t="shared" si="5"/>
        <v>0</v>
      </c>
      <c r="F39" s="240">
        <f t="shared" si="5"/>
        <v>0</v>
      </c>
      <c r="G39" s="240">
        <f t="shared" si="6"/>
        <v>0</v>
      </c>
      <c r="H39" s="209"/>
    </row>
    <row r="40" spans="1:12">
      <c r="A40" s="22" t="s">
        <v>160</v>
      </c>
      <c r="B40" s="240">
        <f t="shared" ref="B40:G40" si="8">IF(B$13,B23/B$13,0)</f>
        <v>0</v>
      </c>
      <c r="C40" s="240">
        <f t="shared" si="8"/>
        <v>0</v>
      </c>
      <c r="D40" s="240">
        <f t="shared" si="8"/>
        <v>0</v>
      </c>
      <c r="E40" s="240">
        <f t="shared" si="8"/>
        <v>0</v>
      </c>
      <c r="F40" s="240">
        <f t="shared" si="8"/>
        <v>0</v>
      </c>
      <c r="G40" s="240">
        <f t="shared" si="8"/>
        <v>0</v>
      </c>
      <c r="H40" s="209"/>
    </row>
    <row r="41" spans="1:12">
      <c r="A41" s="215" t="str">
        <f>Customize!B16</f>
        <v>AH</v>
      </c>
      <c r="B41" s="240">
        <f t="shared" ref="B41:G42" si="9">IF(B$10,B24/B$10,0)</f>
        <v>0</v>
      </c>
      <c r="C41" s="240">
        <f t="shared" si="9"/>
        <v>0</v>
      </c>
      <c r="D41" s="240">
        <f t="shared" si="9"/>
        <v>0</v>
      </c>
      <c r="E41" s="240">
        <f>IF(E$10,E24/E$10,0)</f>
        <v>0</v>
      </c>
      <c r="F41" s="240">
        <f t="shared" si="9"/>
        <v>0</v>
      </c>
      <c r="G41" s="241">
        <f t="shared" si="9"/>
        <v>0</v>
      </c>
      <c r="H41" s="209"/>
    </row>
    <row r="42" spans="1:12">
      <c r="A42" s="215" t="str">
        <f>Customize!B17</f>
        <v>CL</v>
      </c>
      <c r="B42" s="240">
        <f t="shared" si="9"/>
        <v>0</v>
      </c>
      <c r="C42" s="240">
        <f t="shared" si="9"/>
        <v>0</v>
      </c>
      <c r="D42" s="240">
        <f t="shared" si="9"/>
        <v>0</v>
      </c>
      <c r="E42" s="240">
        <f>IF(E$10,E25/E$10,0)</f>
        <v>0</v>
      </c>
      <c r="F42" s="240">
        <f t="shared" si="9"/>
        <v>0</v>
      </c>
      <c r="G42" s="241">
        <f t="shared" si="9"/>
        <v>0</v>
      </c>
      <c r="H42" s="209"/>
    </row>
    <row r="43" spans="1:12" ht="12" thickBot="1">
      <c r="A43" s="282" t="s">
        <v>155</v>
      </c>
      <c r="B43" s="478" t="str">
        <f t="shared" ref="B43:G43" si="10">IF(B10,SUM(B14:B25)/B10,"NA")</f>
        <v>NA</v>
      </c>
      <c r="C43" s="478" t="str">
        <f t="shared" si="10"/>
        <v>NA</v>
      </c>
      <c r="D43" s="478" t="str">
        <f t="shared" si="10"/>
        <v>NA</v>
      </c>
      <c r="E43" s="478" t="str">
        <f t="shared" si="10"/>
        <v>NA</v>
      </c>
      <c r="F43" s="478" t="str">
        <f t="shared" si="10"/>
        <v>NA</v>
      </c>
      <c r="G43" s="478" t="str">
        <f t="shared" si="10"/>
        <v>NA</v>
      </c>
      <c r="H43" s="209"/>
    </row>
    <row r="44" spans="1:12" ht="15">
      <c r="A44" s="230" t="s">
        <v>48</v>
      </c>
      <c r="B44" s="412"/>
      <c r="C44" s="413"/>
      <c r="D44" s="413"/>
      <c r="E44" s="413"/>
      <c r="F44" s="413"/>
      <c r="G44" s="414"/>
      <c r="H44" s="268" t="s">
        <v>165</v>
      </c>
    </row>
    <row r="45" spans="1:12">
      <c r="A45" s="339" t="s">
        <v>53</v>
      </c>
      <c r="B45" s="340">
        <f>DSUM(NewCar!$A$4:$AD$504,NewCar!$P$4,$B$2:$H$4)</f>
        <v>0</v>
      </c>
      <c r="C45" s="340">
        <f>DSUM(NewTruck!$A$4:$AD$504,NewTruck!$P$4,$B$2:$H$4)</f>
        <v>0</v>
      </c>
      <c r="D45" s="340">
        <f>DSUM(UsedCar!$A$4:$AD$504,UsedCar!$P$4,$B$2:$H$4)</f>
        <v>0</v>
      </c>
      <c r="E45" s="340">
        <f>DSUM(UsedTruck!$A$4:$AD$504,UsedTruck!$P$4,$B$2:$H$4)</f>
        <v>0</v>
      </c>
      <c r="F45" s="340">
        <f>DSUM(Misc!$A$4:$AD$504,Misc!$P$4,$B$2:$H$4)</f>
        <v>0</v>
      </c>
      <c r="G45" s="341">
        <f t="shared" ref="G45:G57" si="11">SUM(B45:F45)</f>
        <v>0</v>
      </c>
      <c r="H45" s="286">
        <f>IF(G61,G45/G61,0)</f>
        <v>0</v>
      </c>
    </row>
    <row r="46" spans="1:12">
      <c r="A46" s="215" t="str">
        <f>Customize!B6</f>
        <v>VSA</v>
      </c>
      <c r="B46" s="242">
        <f>DSUM(NewCar!$A$4:$AD$504,NewCar!$Q$4,$B$2:$H$4)</f>
        <v>0</v>
      </c>
      <c r="C46" s="242">
        <f>DSUM(NewTruck!$A$4:$AD$504,NewTruck!$Q$4,$B$2:$H$4)</f>
        <v>0</v>
      </c>
      <c r="D46" s="242">
        <f>DSUM(UsedCar!$A$4:$AD$504,UsedCar!$Q$4,$B$2:$H$4)</f>
        <v>0</v>
      </c>
      <c r="E46" s="242">
        <f>DSUM(UsedTruck!$A$4:$AD$504,UsedTruck!$Q$4,$B$2:$H$4)</f>
        <v>0</v>
      </c>
      <c r="F46" s="242">
        <f>DSUM(Misc!$A$4:$AD$504,Misc!$Q$4,$B$2:$H$4)</f>
        <v>0</v>
      </c>
      <c r="G46" s="281">
        <f t="shared" si="11"/>
        <v>0</v>
      </c>
      <c r="H46" s="482">
        <f t="shared" ref="H46:H57" si="12">IF(G$61,G46/G$61,0)</f>
        <v>0</v>
      </c>
    </row>
    <row r="47" spans="1:12">
      <c r="A47" s="235" t="str">
        <f>Customize!B7</f>
        <v>ENV</v>
      </c>
      <c r="B47" s="242">
        <f>DSUM(NewCar!$A$4:$AD$504,NewCar!$R$4,$B$2:$H$4)</f>
        <v>0</v>
      </c>
      <c r="C47" s="242">
        <f>DSUM(NewTruck!$A$4:$AD$504,NewTruck!$R$4,$B$2:$H$4)</f>
        <v>0</v>
      </c>
      <c r="D47" s="242">
        <f>DSUM(UsedCar!$A$4:$AD$504,UsedCar!$R$4,$B$2:$H$4)</f>
        <v>0</v>
      </c>
      <c r="E47" s="242">
        <f>DSUM(UsedTruck!$A$4:$AD$504,UsedTruck!$R$4,$B$2:$H$4)</f>
        <v>0</v>
      </c>
      <c r="F47" s="242">
        <f>DSUM(Misc!$A$4:$AD$504,Misc!$R$4,$B$2:$H$4)</f>
        <v>0</v>
      </c>
      <c r="G47" s="281">
        <f t="shared" si="11"/>
        <v>0</v>
      </c>
      <c r="H47" s="482">
        <f t="shared" si="12"/>
        <v>0</v>
      </c>
    </row>
    <row r="48" spans="1:12">
      <c r="A48" s="235" t="str">
        <f>Customize!B8</f>
        <v>T&amp;W</v>
      </c>
      <c r="B48" s="242">
        <f>DSUM(NewCar!$A$4:$AD$504,NewCar!$S$4,$B$2:$H$4)</f>
        <v>0</v>
      </c>
      <c r="C48" s="242">
        <f>DSUM(NewTruck!$A$4:$AD$504,NewTruck!$S$4,$B$2:$H$4)</f>
        <v>0</v>
      </c>
      <c r="D48" s="242">
        <f>DSUM(UsedCar!$A$4:$AD$504,UsedCar!$S$4,$B$2:$H$4)</f>
        <v>0</v>
      </c>
      <c r="E48" s="242">
        <f>DSUM(UsedTruck!$A$4:$AD$504,UsedTruck!$S$4,$B$2:$H$4)</f>
        <v>0</v>
      </c>
      <c r="F48" s="242">
        <f>DSUM(Misc!$A$4:$AD$504,Misc!$S$4,$B$2:$H$4)</f>
        <v>0</v>
      </c>
      <c r="G48" s="281">
        <f t="shared" si="11"/>
        <v>0</v>
      </c>
      <c r="H48" s="482">
        <f t="shared" si="12"/>
        <v>0</v>
      </c>
    </row>
    <row r="49" spans="1:12">
      <c r="A49" s="235" t="str">
        <f>Customize!B9</f>
        <v>Other2</v>
      </c>
      <c r="B49" s="242">
        <f>DSUM(NewCar!$A$4:$AD$504,NewCar!$T$4,$B$2:$H$4)</f>
        <v>0</v>
      </c>
      <c r="C49" s="242">
        <f>DSUM(NewTruck!$A$4:$AD$504,NewTruck!$T$4,$B$2:$H$4)</f>
        <v>0</v>
      </c>
      <c r="D49" s="242">
        <f>DSUM(UsedCar!$A$4:$AD$504,UsedCar!$T$4,$B$2:$H$4)</f>
        <v>0</v>
      </c>
      <c r="E49" s="242">
        <f>DSUM(UsedTruck!$A$4:$AD$504,UsedTruck!$T$4,$B$2:$H$4)</f>
        <v>0</v>
      </c>
      <c r="F49" s="242">
        <f>DSUM(Misc!$A$4:$AD$504,Misc!$T$4,$B$2:$H$4)</f>
        <v>0</v>
      </c>
      <c r="G49" s="281">
        <f t="shared" si="11"/>
        <v>0</v>
      </c>
      <c r="H49" s="482">
        <f t="shared" si="12"/>
        <v>0</v>
      </c>
    </row>
    <row r="50" spans="1:12">
      <c r="A50" s="215" t="str">
        <f>Customize!B10</f>
        <v>Other3</v>
      </c>
      <c r="B50" s="242">
        <f>DSUM(NewCar!$A$4:$AD$504,NewCar!$U$4,$B$2:$H$4)</f>
        <v>0</v>
      </c>
      <c r="C50" s="242">
        <f>DSUM(NewTruck!$A$4:$AD$504,NewTruck!$U$4,$B$2:$H$4)</f>
        <v>0</v>
      </c>
      <c r="D50" s="242">
        <f>DSUM(UsedCar!$A$4:$AD$504,UsedCar!$U$4,$B$2:$H$4)</f>
        <v>0</v>
      </c>
      <c r="E50" s="242">
        <f>DSUM(UsedTruck!$A$4:$AD$504,UsedTruck!$U$4,$B$2:$H$4)</f>
        <v>0</v>
      </c>
      <c r="F50" s="242">
        <f>DSUM(Misc!$A$4:$AD$504,Misc!$U$4,$B$2:$H$4)</f>
        <v>0</v>
      </c>
      <c r="G50" s="281">
        <f t="shared" si="11"/>
        <v>0</v>
      </c>
      <c r="H50" s="482">
        <f t="shared" si="12"/>
        <v>0</v>
      </c>
    </row>
    <row r="51" spans="1:12">
      <c r="A51" s="215" t="str">
        <f>Customize!B11</f>
        <v>Other4</v>
      </c>
      <c r="B51" s="242">
        <f>DSUM(NewCar!$A$4:$AD$504,NewCar!$V$4,$B$2:$H$4)</f>
        <v>0</v>
      </c>
      <c r="C51" s="242">
        <f>DSUM(NewTruck!$A$4:$AD$504,NewTruck!$V$4,$B$2:$H$4)</f>
        <v>0</v>
      </c>
      <c r="D51" s="242">
        <f>DSUM(UsedCar!$A$4:$AD$504,UsedCar!$V$4,$B$2:$H$4)</f>
        <v>0</v>
      </c>
      <c r="E51" s="242">
        <f>DSUM(UsedTruck!$A$4:$AD$504,UsedTruck!$V$4,$B$2:$H$4)</f>
        <v>0</v>
      </c>
      <c r="F51" s="242">
        <f>DSUM(Misc!$A$4:$AD$504,Misc!$V$4,$B$2:$H$4)</f>
        <v>0</v>
      </c>
      <c r="G51" s="281">
        <f t="shared" si="11"/>
        <v>0</v>
      </c>
      <c r="H51" s="482">
        <f t="shared" si="12"/>
        <v>0</v>
      </c>
    </row>
    <row r="52" spans="1:12">
      <c r="A52" s="215" t="str">
        <f>Customize!B12</f>
        <v>Other5</v>
      </c>
      <c r="B52" s="242">
        <f>DSUM(NewCar!$A$4:$AD$504,NewCar!$W$4,$B$2:$H$4)</f>
        <v>0</v>
      </c>
      <c r="C52" s="242">
        <f>DSUM(NewTruck!$A$4:$AD$504,NewTruck!$W$4,$B$2:$H$4)</f>
        <v>0</v>
      </c>
      <c r="D52" s="242">
        <f>DSUM(UsedCar!$A$4:$AD$504,UsedCar!$W$4,$B$2:$H$4)</f>
        <v>0</v>
      </c>
      <c r="E52" s="242">
        <f>DSUM(UsedTruck!$A$4:$AD$504,UsedTruck!$W$4,$B$2:$H$4)</f>
        <v>0</v>
      </c>
      <c r="F52" s="242">
        <f>DSUM(Misc!$A$4:$AD$504,Misc!$W$4,$B$2:$H$4)</f>
        <v>0</v>
      </c>
      <c r="G52" s="281">
        <f t="shared" si="11"/>
        <v>0</v>
      </c>
      <c r="H52" s="482">
        <f t="shared" si="12"/>
        <v>0</v>
      </c>
    </row>
    <row r="53" spans="1:12">
      <c r="A53" s="215" t="str">
        <f>Customize!B13</f>
        <v>Other6</v>
      </c>
      <c r="B53" s="242">
        <f>DSUM(NewCar!$A$4:$AD$504,NewCar!$X$4,$B$2:$H$4)</f>
        <v>0</v>
      </c>
      <c r="C53" s="242">
        <f>DSUM(NewTruck!$A$4:$AD$504,NewTruck!$X$4,$B$2:$H$4)</f>
        <v>0</v>
      </c>
      <c r="D53" s="242">
        <f>DSUM(UsedCar!$A$4:$AD$504,UsedCar!$X$4,$B$2:$H$4)</f>
        <v>0</v>
      </c>
      <c r="E53" s="242">
        <f>DSUM(UsedTruck!$A$4:$AD$504,UsedTruck!$X$4,$B$2:$H$4)</f>
        <v>0</v>
      </c>
      <c r="F53" s="242">
        <f>DSUM(Misc!$A$4:$AD$504,Misc!$X$4,$B$2:$H$4)</f>
        <v>0</v>
      </c>
      <c r="G53" s="281">
        <f t="shared" si="11"/>
        <v>0</v>
      </c>
      <c r="H53" s="482">
        <f t="shared" si="12"/>
        <v>0</v>
      </c>
    </row>
    <row r="54" spans="1:12">
      <c r="A54" s="215" t="str">
        <f>Customize!B14</f>
        <v>Other7</v>
      </c>
      <c r="B54" s="242">
        <f>DSUM(NewCar!$A$4:$AD$504,NewCar!$Y$4,$B$2:$H$4)</f>
        <v>0</v>
      </c>
      <c r="C54" s="242">
        <f>DSUM(NewTruck!$A$4:$AD$504,NewTruck!$Y$4,$B$2:$H$4)</f>
        <v>0</v>
      </c>
      <c r="D54" s="242">
        <f>DSUM(UsedCar!$A$4:$AD$504,UsedCar!$Y$4,$B$2:$H$4)</f>
        <v>0</v>
      </c>
      <c r="E54" s="242">
        <f>DSUM(UsedTruck!$A$4:$AD$504,UsedTruck!$Y$4,$B$2:$H$4)</f>
        <v>0</v>
      </c>
      <c r="F54" s="242">
        <f>DSUM(Misc!$A$4:$AD$504,Misc!$Y$4,$B$2:$H$4)</f>
        <v>0</v>
      </c>
      <c r="G54" s="281">
        <f t="shared" si="11"/>
        <v>0</v>
      </c>
      <c r="H54" s="482">
        <f t="shared" si="12"/>
        <v>0</v>
      </c>
    </row>
    <row r="55" spans="1:12">
      <c r="A55" s="235" t="str">
        <f>Customize!B15</f>
        <v>GAP</v>
      </c>
      <c r="B55" s="242">
        <f>DSUM(NewCar!$A$4:$AD$504,NewCar!$Z$4,$B$2:$H$4)</f>
        <v>0</v>
      </c>
      <c r="C55" s="242">
        <f>DSUM(NewTruck!$A$4:$AD$504,NewTruck!$Z$4,$B$2:$H$4)</f>
        <v>0</v>
      </c>
      <c r="D55" s="242">
        <f>DSUM(UsedCar!$A$4:$AD$504,UsedCar!$Z$4,$B$2:$H$4)</f>
        <v>0</v>
      </c>
      <c r="E55" s="242">
        <f>DSUM(UsedTruck!$A$4:$AD$504,UsedTruck!$Z$4,$B$2:$H$4)</f>
        <v>0</v>
      </c>
      <c r="F55" s="242">
        <f>DSUM(Misc!$A$4:$AD$504,Misc!$Z$4,$B$2:$H$4)</f>
        <v>0</v>
      </c>
      <c r="G55" s="281">
        <f t="shared" si="11"/>
        <v>0</v>
      </c>
      <c r="H55" s="482">
        <f t="shared" si="12"/>
        <v>0</v>
      </c>
    </row>
    <row r="56" spans="1:12">
      <c r="A56" s="215" t="str">
        <f>Customize!B16</f>
        <v>AH</v>
      </c>
      <c r="B56" s="242">
        <f>DSUM(NewCar!$A$4:$AD$504,NewCar!$AA$4,$B$2:$H$4)</f>
        <v>0</v>
      </c>
      <c r="C56" s="242">
        <f>DSUM(NewTruck!$A$4:$AD$504,NewTruck!$AA$4,$B$2:$H$4)</f>
        <v>0</v>
      </c>
      <c r="D56" s="242">
        <f>DSUM(UsedCar!$A$4:$AD$504,UsedCar!$AA$4,$B$2:$H$4)</f>
        <v>0</v>
      </c>
      <c r="E56" s="242">
        <f>DSUM(UsedTruck!$A$4:$AD$504,UsedTruck!$AA$4,$B$2:$H$4)</f>
        <v>0</v>
      </c>
      <c r="F56" s="242">
        <f>DSUM(Misc!$A$4:$AD$504,Misc!$AA$4,$B$2:$H$4)</f>
        <v>0</v>
      </c>
      <c r="G56" s="281">
        <f t="shared" si="11"/>
        <v>0</v>
      </c>
      <c r="H56" s="482">
        <f t="shared" si="12"/>
        <v>0</v>
      </c>
      <c r="J56" s="3"/>
      <c r="K56" s="3"/>
      <c r="L56" s="2"/>
    </row>
    <row r="57" spans="1:12" ht="12" thickBot="1">
      <c r="A57" s="394" t="str">
        <f>Customize!B17</f>
        <v>CL</v>
      </c>
      <c r="B57" s="395">
        <f>DSUM(NewCar!$A$4:$AD$504,NewCar!$AB$4,$B$2:$H$4)</f>
        <v>0</v>
      </c>
      <c r="C57" s="395">
        <f>DSUM(NewTruck!$A$4:$AD$504,NewTruck!$AB$4,$B$2:$H$4)</f>
        <v>0</v>
      </c>
      <c r="D57" s="395">
        <f>DSUM(UsedCar!$A$4:$AD$504,UsedCar!$AB$4,$B$2:$H$4)</f>
        <v>0</v>
      </c>
      <c r="E57" s="395">
        <f>DSUM(UsedTruck!$A$4:$AD$504,UsedTruck!$AB$4,$B$2:$H$4)</f>
        <v>0</v>
      </c>
      <c r="F57" s="395">
        <f>DSUM(Misc!$A$4:$AD$504,Misc!$AB$4,$B$2:$H$4)</f>
        <v>0</v>
      </c>
      <c r="G57" s="281">
        <f t="shared" si="11"/>
        <v>0</v>
      </c>
      <c r="H57" s="483">
        <f t="shared" si="12"/>
        <v>0</v>
      </c>
      <c r="J57" s="3"/>
      <c r="K57" s="3"/>
      <c r="L57" s="2"/>
    </row>
    <row r="58" spans="1:12">
      <c r="A58" s="484" t="s">
        <v>154</v>
      </c>
      <c r="B58" s="485">
        <f>DSUM(NewCar!$A$4:$AD$504,NewCar!$B$4,$B$2:$H$4)</f>
        <v>0</v>
      </c>
      <c r="C58" s="485">
        <f>DSUM(NewTruck!$A$4:$AD$504,NewTruck!$B$4,$B$2:$H$4)</f>
        <v>0</v>
      </c>
      <c r="D58" s="485">
        <f>DSUM(UsedCar!$A$4:$AD$504,UsedCar!$B$4,$B$2:$H$4)</f>
        <v>0</v>
      </c>
      <c r="E58" s="485">
        <f>DSUM(UsedTruck!$A$4:$AD$504,UsedTruck!$B$4,$B$2:$H$4)</f>
        <v>0</v>
      </c>
      <c r="F58" s="485">
        <f>DSUM(Misc!$A$4:$AD$504,Misc!$B$4,$B$2:$H$4)</f>
        <v>0</v>
      </c>
      <c r="G58" s="486">
        <f>SUM(B58:F58)</f>
        <v>0</v>
      </c>
      <c r="H58" s="481">
        <f>IF(G$62,G58/G$62,0)</f>
        <v>0</v>
      </c>
      <c r="J58" s="3"/>
      <c r="K58" s="3"/>
      <c r="L58" s="2"/>
    </row>
    <row r="59" spans="1:12">
      <c r="A59" s="484" t="s">
        <v>179</v>
      </c>
      <c r="B59" s="485">
        <f>DSUM(NewCar!$A$4:$AD$504,NewCar!$C$4,$B$2:$H$4)</f>
        <v>0</v>
      </c>
      <c r="C59" s="485">
        <f>DSUM(NewTruck!$A$4:$AD$504,NewTruck!$C$4,$B$2:$H$4)</f>
        <v>0</v>
      </c>
      <c r="D59" s="485">
        <f>DSUM(UsedCar!$A$4:$AD$504,UsedCar!$C$4,$B$2:$H$4)</f>
        <v>0</v>
      </c>
      <c r="E59" s="485">
        <f>DSUM(UsedTruck!$A$4:$AD$504,UsedTruck!$C$4,$B$2:$H$4)</f>
        <v>0</v>
      </c>
      <c r="F59" s="485">
        <f>DSUM(Misc!$A$4:$AD$504,Misc!$C$4,$B$2:$H$4)</f>
        <v>0</v>
      </c>
      <c r="G59" s="486">
        <f>SUM(B59:F59)</f>
        <v>0</v>
      </c>
      <c r="H59" s="479">
        <f>IF(G$62,G59/G$62,0)</f>
        <v>0</v>
      </c>
    </row>
    <row r="60" spans="1:12">
      <c r="A60" s="254" t="s">
        <v>180</v>
      </c>
      <c r="B60" s="269">
        <f t="shared" ref="B60:G60" si="13">SUM(B46:B57)</f>
        <v>0</v>
      </c>
      <c r="C60" s="269">
        <f t="shared" si="13"/>
        <v>0</v>
      </c>
      <c r="D60" s="269">
        <f t="shared" si="13"/>
        <v>0</v>
      </c>
      <c r="E60" s="269">
        <f t="shared" si="13"/>
        <v>0</v>
      </c>
      <c r="F60" s="269">
        <f t="shared" si="13"/>
        <v>0</v>
      </c>
      <c r="G60" s="270">
        <f t="shared" si="13"/>
        <v>0</v>
      </c>
      <c r="H60" s="479">
        <f>IF(G$62,G60/G$62,0)</f>
        <v>0</v>
      </c>
    </row>
    <row r="61" spans="1:12">
      <c r="A61" s="254" t="s">
        <v>152</v>
      </c>
      <c r="B61" s="271">
        <f>SUM(B45:B57)</f>
        <v>0</v>
      </c>
      <c r="C61" s="271">
        <f>SUM(C45:C57)</f>
        <v>0</v>
      </c>
      <c r="D61" s="271">
        <f>SUM(D45:D57)</f>
        <v>0</v>
      </c>
      <c r="E61" s="271">
        <f>SUM(E45:E57)</f>
        <v>0</v>
      </c>
      <c r="F61" s="271">
        <f>SUM(F45:F57)</f>
        <v>0</v>
      </c>
      <c r="G61" s="255">
        <f>SUM(B61:F61)</f>
        <v>0</v>
      </c>
      <c r="H61" s="479">
        <f>IF(G$62,G61/G$62,0)</f>
        <v>0</v>
      </c>
    </row>
    <row r="62" spans="1:12" ht="12" thickBot="1">
      <c r="A62" s="487" t="s">
        <v>181</v>
      </c>
      <c r="B62" s="488">
        <f>SUM(B58+B59+B61)</f>
        <v>0</v>
      </c>
      <c r="C62" s="488">
        <f>SUM(C58+C59+C61)</f>
        <v>0</v>
      </c>
      <c r="D62" s="488">
        <f>SUM(D58+D59+D61)</f>
        <v>0</v>
      </c>
      <c r="E62" s="488">
        <f>SUM(E58+E59+E61)</f>
        <v>0</v>
      </c>
      <c r="F62" s="488">
        <f>SUM(F58+F59+F61)</f>
        <v>0</v>
      </c>
      <c r="G62" s="489">
        <f>SUM(B62:F62)</f>
        <v>0</v>
      </c>
      <c r="H62" s="480">
        <f>IF(G$62,G62/G$62,0)</f>
        <v>0</v>
      </c>
    </row>
    <row r="63" spans="1:12" ht="15">
      <c r="A63" s="245" t="s">
        <v>47</v>
      </c>
      <c r="B63" s="415"/>
      <c r="C63" s="416"/>
      <c r="D63" s="416"/>
      <c r="E63" s="416"/>
      <c r="F63" s="416"/>
      <c r="G63" s="417"/>
    </row>
    <row r="64" spans="1:12">
      <c r="A64" s="215" t="s">
        <v>53</v>
      </c>
      <c r="B64" s="246">
        <f t="shared" ref="B64:G65" si="14">IF(B13,B45/B13,0)</f>
        <v>0</v>
      </c>
      <c r="C64" s="246">
        <f t="shared" si="14"/>
        <v>0</v>
      </c>
      <c r="D64" s="246">
        <f t="shared" si="14"/>
        <v>0</v>
      </c>
      <c r="E64" s="246">
        <f t="shared" si="14"/>
        <v>0</v>
      </c>
      <c r="F64" s="246">
        <f t="shared" si="14"/>
        <v>0</v>
      </c>
      <c r="G64" s="243">
        <f t="shared" si="14"/>
        <v>0</v>
      </c>
      <c r="H64" s="244"/>
    </row>
    <row r="65" spans="1:8">
      <c r="A65" s="235" t="str">
        <f>Customize!B6</f>
        <v>VSA</v>
      </c>
      <c r="B65" s="246">
        <f t="shared" si="14"/>
        <v>0</v>
      </c>
      <c r="C65" s="246">
        <f t="shared" si="14"/>
        <v>0</v>
      </c>
      <c r="D65" s="246">
        <f t="shared" si="14"/>
        <v>0</v>
      </c>
      <c r="E65" s="246">
        <f t="shared" si="14"/>
        <v>0</v>
      </c>
      <c r="F65" s="246">
        <f t="shared" si="14"/>
        <v>0</v>
      </c>
      <c r="G65" s="243">
        <f t="shared" si="14"/>
        <v>0</v>
      </c>
      <c r="H65" s="244"/>
    </row>
    <row r="66" spans="1:8">
      <c r="A66" s="215" t="str">
        <f>Customize!B7</f>
        <v>ENV</v>
      </c>
      <c r="B66" s="246">
        <f>IF(B15,B47/B15,0)</f>
        <v>0</v>
      </c>
      <c r="C66" s="246">
        <f>IF(C15,C47/C15,0)</f>
        <v>0</v>
      </c>
      <c r="D66" s="246">
        <f>IF(D15,D47/D15,0)</f>
        <v>0</v>
      </c>
      <c r="E66" s="246">
        <f>IF(E15,E47/E15,0)</f>
        <v>0</v>
      </c>
      <c r="F66" s="246">
        <f>IF(F15,F47/F15,0)</f>
        <v>0</v>
      </c>
      <c r="G66" s="243">
        <f>IF(G15,G55/G15,0)</f>
        <v>0</v>
      </c>
      <c r="H66" s="244"/>
    </row>
    <row r="67" spans="1:8">
      <c r="A67" s="215" t="str">
        <f>Customize!B8</f>
        <v>T&amp;W</v>
      </c>
      <c r="B67" s="246">
        <f t="shared" ref="B67:F74" si="15">IF(B16,B48/B16,0)</f>
        <v>0</v>
      </c>
      <c r="C67" s="246">
        <f t="shared" si="15"/>
        <v>0</v>
      </c>
      <c r="D67" s="246">
        <f t="shared" si="15"/>
        <v>0</v>
      </c>
      <c r="E67" s="246">
        <f t="shared" si="15"/>
        <v>0</v>
      </c>
      <c r="F67" s="246">
        <f t="shared" si="15"/>
        <v>0</v>
      </c>
      <c r="G67" s="243">
        <f t="shared" ref="G67:G74" si="16">IF(G16,G47/G16,0)</f>
        <v>0</v>
      </c>
      <c r="H67" s="244"/>
    </row>
    <row r="68" spans="1:8">
      <c r="A68" s="215" t="str">
        <f>Customize!B9</f>
        <v>Other2</v>
      </c>
      <c r="B68" s="246">
        <f t="shared" si="15"/>
        <v>0</v>
      </c>
      <c r="C68" s="246">
        <f t="shared" si="15"/>
        <v>0</v>
      </c>
      <c r="D68" s="246">
        <f t="shared" si="15"/>
        <v>0</v>
      </c>
      <c r="E68" s="246">
        <f t="shared" si="15"/>
        <v>0</v>
      </c>
      <c r="F68" s="246">
        <f t="shared" si="15"/>
        <v>0</v>
      </c>
      <c r="G68" s="243">
        <f t="shared" si="16"/>
        <v>0</v>
      </c>
      <c r="H68" s="244"/>
    </row>
    <row r="69" spans="1:8">
      <c r="A69" s="215" t="str">
        <f>Customize!B10</f>
        <v>Other3</v>
      </c>
      <c r="B69" s="246">
        <f t="shared" si="15"/>
        <v>0</v>
      </c>
      <c r="C69" s="246">
        <f t="shared" si="15"/>
        <v>0</v>
      </c>
      <c r="D69" s="246">
        <f t="shared" si="15"/>
        <v>0</v>
      </c>
      <c r="E69" s="246">
        <f t="shared" si="15"/>
        <v>0</v>
      </c>
      <c r="F69" s="246">
        <f t="shared" si="15"/>
        <v>0</v>
      </c>
      <c r="G69" s="243">
        <f t="shared" si="16"/>
        <v>0</v>
      </c>
      <c r="H69" s="244"/>
    </row>
    <row r="70" spans="1:8">
      <c r="A70" s="215" t="str">
        <f>Customize!B11</f>
        <v>Other4</v>
      </c>
      <c r="B70" s="246">
        <f t="shared" si="15"/>
        <v>0</v>
      </c>
      <c r="C70" s="246">
        <f t="shared" si="15"/>
        <v>0</v>
      </c>
      <c r="D70" s="246">
        <f t="shared" si="15"/>
        <v>0</v>
      </c>
      <c r="E70" s="246">
        <f t="shared" si="15"/>
        <v>0</v>
      </c>
      <c r="F70" s="246">
        <f t="shared" si="15"/>
        <v>0</v>
      </c>
      <c r="G70" s="243">
        <f t="shared" si="16"/>
        <v>0</v>
      </c>
      <c r="H70" s="244"/>
    </row>
    <row r="71" spans="1:8">
      <c r="A71" s="215" t="str">
        <f>Customize!B12</f>
        <v>Other5</v>
      </c>
      <c r="B71" s="246">
        <f t="shared" si="15"/>
        <v>0</v>
      </c>
      <c r="C71" s="246">
        <f t="shared" si="15"/>
        <v>0</v>
      </c>
      <c r="D71" s="246">
        <f t="shared" si="15"/>
        <v>0</v>
      </c>
      <c r="E71" s="246">
        <f t="shared" si="15"/>
        <v>0</v>
      </c>
      <c r="F71" s="246">
        <f t="shared" si="15"/>
        <v>0</v>
      </c>
      <c r="G71" s="243">
        <f t="shared" si="16"/>
        <v>0</v>
      </c>
      <c r="H71" s="244"/>
    </row>
    <row r="72" spans="1:8">
      <c r="A72" s="215" t="str">
        <f>Customize!B13</f>
        <v>Other6</v>
      </c>
      <c r="B72" s="246">
        <f t="shared" si="15"/>
        <v>0</v>
      </c>
      <c r="C72" s="246">
        <f t="shared" si="15"/>
        <v>0</v>
      </c>
      <c r="D72" s="246">
        <f t="shared" si="15"/>
        <v>0</v>
      </c>
      <c r="E72" s="246">
        <f t="shared" si="15"/>
        <v>0</v>
      </c>
      <c r="F72" s="246">
        <f t="shared" si="15"/>
        <v>0</v>
      </c>
      <c r="G72" s="243">
        <f t="shared" si="16"/>
        <v>0</v>
      </c>
      <c r="H72" s="244"/>
    </row>
    <row r="73" spans="1:8">
      <c r="A73" s="215" t="str">
        <f>Customize!B14</f>
        <v>Other7</v>
      </c>
      <c r="B73" s="246">
        <f t="shared" si="15"/>
        <v>0</v>
      </c>
      <c r="C73" s="246">
        <f t="shared" si="15"/>
        <v>0</v>
      </c>
      <c r="D73" s="246">
        <f t="shared" si="15"/>
        <v>0</v>
      </c>
      <c r="E73" s="246">
        <f t="shared" si="15"/>
        <v>0</v>
      </c>
      <c r="F73" s="246">
        <f t="shared" si="15"/>
        <v>0</v>
      </c>
      <c r="G73" s="243">
        <f t="shared" si="16"/>
        <v>0</v>
      </c>
      <c r="H73" s="244"/>
    </row>
    <row r="74" spans="1:8">
      <c r="A74" s="235" t="str">
        <f>Customize!B15</f>
        <v>GAP</v>
      </c>
      <c r="B74" s="246">
        <f>IF(B23,B55/B23,0)</f>
        <v>0</v>
      </c>
      <c r="C74" s="246">
        <f t="shared" si="15"/>
        <v>0</v>
      </c>
      <c r="D74" s="246">
        <f t="shared" si="15"/>
        <v>0</v>
      </c>
      <c r="E74" s="246">
        <f t="shared" si="15"/>
        <v>0</v>
      </c>
      <c r="F74" s="246">
        <f t="shared" si="15"/>
        <v>0</v>
      </c>
      <c r="G74" s="243">
        <f t="shared" si="16"/>
        <v>0</v>
      </c>
      <c r="H74" s="221"/>
    </row>
    <row r="75" spans="1:8">
      <c r="A75" s="215" t="str">
        <f>Customize!B16</f>
        <v>AH</v>
      </c>
      <c r="B75" s="246">
        <f t="shared" ref="B75:G76" si="17">IF(B24,B56/B24,0)</f>
        <v>0</v>
      </c>
      <c r="C75" s="246">
        <f t="shared" si="17"/>
        <v>0</v>
      </c>
      <c r="D75" s="246">
        <f t="shared" si="17"/>
        <v>0</v>
      </c>
      <c r="E75" s="246">
        <f t="shared" si="17"/>
        <v>0</v>
      </c>
      <c r="F75" s="246">
        <f t="shared" si="17"/>
        <v>0</v>
      </c>
      <c r="G75" s="243">
        <f t="shared" si="17"/>
        <v>0</v>
      </c>
      <c r="H75" s="221"/>
    </row>
    <row r="76" spans="1:8">
      <c r="A76" s="215" t="str">
        <f>Customize!B17</f>
        <v>CL</v>
      </c>
      <c r="B76" s="247">
        <f t="shared" si="17"/>
        <v>0</v>
      </c>
      <c r="C76" s="247">
        <f t="shared" si="17"/>
        <v>0</v>
      </c>
      <c r="D76" s="247">
        <f t="shared" si="17"/>
        <v>0</v>
      </c>
      <c r="E76" s="247">
        <f t="shared" si="17"/>
        <v>0</v>
      </c>
      <c r="F76" s="247">
        <f t="shared" si="17"/>
        <v>0</v>
      </c>
      <c r="G76" s="248">
        <f t="shared" si="17"/>
        <v>0</v>
      </c>
      <c r="H76" s="221"/>
    </row>
    <row r="77" spans="1:8">
      <c r="A77" s="490" t="s">
        <v>154</v>
      </c>
      <c r="B77" s="491">
        <f t="shared" ref="B77:G77" si="18">IF(B8,B58/B8,0)</f>
        <v>0</v>
      </c>
      <c r="C77" s="491">
        <f t="shared" si="18"/>
        <v>0</v>
      </c>
      <c r="D77" s="491">
        <f t="shared" si="18"/>
        <v>0</v>
      </c>
      <c r="E77" s="491">
        <f t="shared" si="18"/>
        <v>0</v>
      </c>
      <c r="F77" s="491">
        <f t="shared" si="18"/>
        <v>0</v>
      </c>
      <c r="G77" s="492">
        <f t="shared" si="18"/>
        <v>0</v>
      </c>
      <c r="H77" s="221"/>
    </row>
    <row r="78" spans="1:8">
      <c r="A78" s="490" t="s">
        <v>179</v>
      </c>
      <c r="B78" s="491">
        <f t="shared" ref="B78:G78" si="19">IF(B8,B59/B8,0)</f>
        <v>0</v>
      </c>
      <c r="C78" s="491">
        <f t="shared" si="19"/>
        <v>0</v>
      </c>
      <c r="D78" s="491">
        <f t="shared" si="19"/>
        <v>0</v>
      </c>
      <c r="E78" s="491">
        <f t="shared" si="19"/>
        <v>0</v>
      </c>
      <c r="F78" s="491">
        <f t="shared" si="19"/>
        <v>0</v>
      </c>
      <c r="G78" s="492">
        <f t="shared" si="19"/>
        <v>0</v>
      </c>
      <c r="H78" s="221"/>
    </row>
    <row r="79" spans="1:8" ht="12.75">
      <c r="A79" s="272" t="s">
        <v>280</v>
      </c>
      <c r="B79" s="273">
        <f t="shared" ref="B79:G79" si="20">IF(B13,B61/B13,0)</f>
        <v>0</v>
      </c>
      <c r="C79" s="273">
        <f t="shared" si="20"/>
        <v>0</v>
      </c>
      <c r="D79" s="273">
        <f t="shared" si="20"/>
        <v>0</v>
      </c>
      <c r="E79" s="273">
        <f t="shared" si="20"/>
        <v>0</v>
      </c>
      <c r="F79" s="273">
        <f t="shared" si="20"/>
        <v>0</v>
      </c>
      <c r="G79" s="274">
        <f t="shared" si="20"/>
        <v>0</v>
      </c>
      <c r="H79" s="221"/>
    </row>
    <row r="80" spans="1:8" ht="12.75">
      <c r="A80" s="272" t="s">
        <v>156</v>
      </c>
      <c r="B80" s="273">
        <f t="shared" ref="B80:G80" si="21">IF(B10,B61/B10,0)</f>
        <v>0</v>
      </c>
      <c r="C80" s="273">
        <f t="shared" si="21"/>
        <v>0</v>
      </c>
      <c r="D80" s="273">
        <f t="shared" si="21"/>
        <v>0</v>
      </c>
      <c r="E80" s="273">
        <f t="shared" si="21"/>
        <v>0</v>
      </c>
      <c r="F80" s="273">
        <f t="shared" si="21"/>
        <v>0</v>
      </c>
      <c r="G80" s="274">
        <f t="shared" si="21"/>
        <v>0</v>
      </c>
      <c r="H80" s="221"/>
    </row>
    <row r="81" spans="1:34" ht="12.75">
      <c r="A81" s="249" t="s">
        <v>157</v>
      </c>
      <c r="B81" s="266">
        <f t="shared" ref="B81:G81" si="22">IF(B8,(B62)/B8,0)</f>
        <v>0</v>
      </c>
      <c r="C81" s="266">
        <f t="shared" si="22"/>
        <v>0</v>
      </c>
      <c r="D81" s="266">
        <f t="shared" si="22"/>
        <v>0</v>
      </c>
      <c r="E81" s="266">
        <f t="shared" si="22"/>
        <v>0</v>
      </c>
      <c r="F81" s="266">
        <f t="shared" si="22"/>
        <v>0</v>
      </c>
      <c r="G81" s="267">
        <f t="shared" si="22"/>
        <v>0</v>
      </c>
      <c r="H81" s="221"/>
    </row>
    <row r="82" spans="1:34" ht="13.5" thickBot="1">
      <c r="A82" s="357" t="s">
        <v>158</v>
      </c>
      <c r="B82" s="358">
        <f t="shared" ref="B82:G82" si="23">IF(B10,B62/B10,0)</f>
        <v>0</v>
      </c>
      <c r="C82" s="358">
        <f t="shared" si="23"/>
        <v>0</v>
      </c>
      <c r="D82" s="358">
        <f t="shared" si="23"/>
        <v>0</v>
      </c>
      <c r="E82" s="358">
        <f t="shared" si="23"/>
        <v>0</v>
      </c>
      <c r="F82" s="358">
        <f t="shared" si="23"/>
        <v>0</v>
      </c>
      <c r="G82" s="359">
        <f t="shared" si="23"/>
        <v>0</v>
      </c>
      <c r="H82" s="209"/>
    </row>
    <row r="83" spans="1:34" ht="12" thickBot="1">
      <c r="Z83" s="16" t="s">
        <v>163</v>
      </c>
      <c r="AH83" s="16" t="s">
        <v>162</v>
      </c>
    </row>
    <row r="84" spans="1:34">
      <c r="A84" s="19" t="s">
        <v>11</v>
      </c>
      <c r="B84" s="20"/>
      <c r="C84" s="20"/>
      <c r="D84" s="20"/>
      <c r="E84" s="21"/>
    </row>
    <row r="85" spans="1:34">
      <c r="A85" s="22" t="str">
        <f>Customize!C43</f>
        <v>David Baker 231.499.2147</v>
      </c>
      <c r="B85" s="3"/>
      <c r="C85" s="3"/>
      <c r="D85" s="3"/>
      <c r="E85" s="23"/>
    </row>
    <row r="86" spans="1:34" ht="12" thickBot="1">
      <c r="A86" s="24" t="str">
        <f>Customize!C45</f>
        <v>F: 866.626.5844   E: David@go-reahard.com</v>
      </c>
      <c r="B86" s="25"/>
      <c r="C86" s="25"/>
      <c r="D86" s="25"/>
      <c r="E86" s="26"/>
    </row>
  </sheetData>
  <customSheetViews>
    <customSheetView guid="{F9818F9F-DE50-43FC-AFD6-D3C9755B3A9E}" scale="75" showPageBreaks="1" showGridLines="0" printArea="1" view="pageBreakPreview" showRuler="0">
      <selection activeCell="C3" sqref="C3"/>
      <colBreaks count="2" manualBreakCount="2">
        <brk id="7" max="71" man="1"/>
        <brk id="20" max="73" man="1"/>
      </colBreaks>
      <pageMargins left="0.5" right="0.5" top="0.7" bottom="0.55000000000000004" header="0.55000000000000004" footer="0.4"/>
      <pageSetup scale="79" fitToWidth="2" orientation="portrait" horizontalDpi="4294967295" verticalDpi="4294967294" r:id="rId1"/>
      <headerFooter alignWithMargins="0">
        <oddHeader>&amp;LConfidential&amp;RPrinted &amp;D</oddHeader>
        <oddFooter>&amp;L&amp;F&amp;R&amp;A</oddFooter>
      </headerFooter>
    </customSheetView>
    <customSheetView guid="{739C0C6D-D9C1-4FE2-A122-5222B7DEEC0B}" scale="75" showPageBreaks="1" showGridLines="0" printArea="1" view="pageBreakPreview" showRuler="0">
      <selection activeCell="F14" sqref="F14"/>
      <colBreaks count="2" manualBreakCount="2">
        <brk id="7" max="71" man="1"/>
        <brk id="20" max="73" man="1"/>
      </colBreaks>
      <pageMargins left="0.5" right="0.5" top="0.7" bottom="0.55000000000000004" header="0.55000000000000004" footer="0.4"/>
      <pageSetup scale="79" fitToWidth="2" orientation="portrait" horizontalDpi="4294967295" verticalDpi="4294967294" r:id="rId2"/>
      <headerFooter alignWithMargins="0">
        <oddHeader>&amp;LConfidential&amp;RPrinted &amp;D</oddHeader>
        <oddFooter>&amp;L&amp;F&amp;R&amp;A</oddFooter>
      </headerFooter>
    </customSheetView>
    <customSheetView guid="{8159EB39-F45B-44D7-9261-B36679F489B9}" scale="75" showPageBreaks="1" showGridLines="0" printArea="1" view="pageBreakPreview" showRuler="0">
      <selection activeCell="C3" sqref="C3"/>
      <colBreaks count="2" manualBreakCount="2">
        <brk id="7" max="71" man="1"/>
        <brk id="20" max="73" man="1"/>
      </colBreaks>
      <pageMargins left="0.5" right="0.5" top="0.7" bottom="0.55000000000000004" header="0.55000000000000004" footer="0.4"/>
      <pageSetup scale="79" fitToWidth="2" orientation="portrait" horizontalDpi="4294967295" verticalDpi="4294967294" r:id="rId3"/>
      <headerFooter alignWithMargins="0">
        <oddHeader>&amp;LConfidential&amp;RPrinted &amp;D</oddHeader>
        <oddFooter>&amp;L&amp;F&amp;R&amp;A</oddFooter>
      </headerFooter>
    </customSheetView>
    <customSheetView guid="{1F4807E2-CAE9-4221-B9EA-8400589536CE}" scale="75" showPageBreaks="1" showGridLines="0" showRowCol="0" printArea="1" view="pageBreakPreview" showRuler="0">
      <selection activeCell="C4" sqref="C4:C5"/>
      <colBreaks count="2" manualBreakCount="2">
        <brk id="7" max="71" man="1"/>
        <brk id="20" max="73" man="1"/>
      </colBreaks>
      <pageMargins left="0.5" right="0.5" top="0.7" bottom="0.55000000000000004" header="0.55000000000000004" footer="0.4"/>
      <pageSetup scale="79" fitToWidth="2" orientation="portrait" horizontalDpi="4294967295" verticalDpi="4294967294" r:id="rId4"/>
      <headerFooter alignWithMargins="0">
        <oddHeader>&amp;LConfidential&amp;RPrinted &amp;D</oddHeader>
        <oddFooter>&amp;L&amp;F&amp;R&amp;A</oddFooter>
      </headerFooter>
    </customSheetView>
    <customSheetView guid="{C0CA957F-6D6F-4276-8EA2-FADEEFC219DE}" scale="75" showPageBreaks="1" showGridLines="0" printArea="1" view="pageBreakPreview" showRuler="0" topLeftCell="A43">
      <selection activeCell="G79" sqref="G79"/>
      <colBreaks count="2" manualBreakCount="2">
        <brk id="8" max="83" man="1"/>
        <brk id="22" max="83" man="1"/>
      </colBreaks>
      <pageMargins left="0.5" right="0.5" top="0.66" bottom="0.55000000000000004" header="0.47" footer="0.4"/>
      <pageSetup scale="70" fitToWidth="2" orientation="portrait" horizontalDpi="4294967295" verticalDpi="4294967294" r:id="rId5"/>
      <headerFooter alignWithMargins="0">
        <oddHeader>&amp;LConfidential&amp;RPrinted &amp;D</oddHeader>
        <oddFooter>&amp;L&amp;F&amp;R&amp;A</oddFooter>
      </headerFooter>
    </customSheetView>
  </customSheetViews>
  <mergeCells count="10">
    <mergeCell ref="D1:E1"/>
    <mergeCell ref="AC1:AD1"/>
    <mergeCell ref="L1:M1"/>
    <mergeCell ref="A1:B1"/>
    <mergeCell ref="G6:G7"/>
    <mergeCell ref="E6:E7"/>
    <mergeCell ref="B6:B7"/>
    <mergeCell ref="C6:C7"/>
    <mergeCell ref="F6:F7"/>
    <mergeCell ref="D6:D7"/>
  </mergeCells>
  <phoneticPr fontId="13" type="noConversion"/>
  <conditionalFormatting sqref="H39">
    <cfRule type="cellIs" priority="1" stopIfTrue="1" operator="lessThan">
      <formula>0.06</formula>
    </cfRule>
  </conditionalFormatting>
  <conditionalFormatting sqref="H40">
    <cfRule type="cellIs" priority="2" stopIfTrue="1" operator="lessThan">
      <formula>0.1</formula>
    </cfRule>
  </conditionalFormatting>
  <conditionalFormatting sqref="H31">
    <cfRule type="cellIs" priority="3" stopIfTrue="1" operator="lessThan">
      <formula>0.25</formula>
    </cfRule>
  </conditionalFormatting>
  <conditionalFormatting sqref="H32">
    <cfRule type="cellIs" priority="4" stopIfTrue="1" operator="lessThan">
      <formula>0.08</formula>
    </cfRule>
  </conditionalFormatting>
  <conditionalFormatting sqref="H27">
    <cfRule type="cellIs" priority="5" stopIfTrue="1" operator="lessThan">
      <formula>0.64</formula>
    </cfRule>
  </conditionalFormatting>
  <pageMargins left="0.5" right="0.5" top="0.66" bottom="0.55000000000000004" header="0.47" footer="0.4"/>
  <pageSetup scale="70" fitToWidth="2" orientation="portrait" horizontalDpi="4294967295" verticalDpi="4294967294" r:id="rId6"/>
  <headerFooter alignWithMargins="0">
    <oddHeader>&amp;LConfidential&amp;RPrinted &amp;D</oddHeader>
    <oddFooter>&amp;L&amp;F&amp;R&amp;A</oddFooter>
  </headerFooter>
  <colBreaks count="2" manualBreakCount="2">
    <brk id="8" max="83" man="1"/>
    <brk id="22" max="83" man="1"/>
  </colBreaks>
  <drawing r:id="rId7"/>
  <legacyDrawing r:id="rId8"/>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61"/>
  </sheetPr>
  <dimension ref="A1:AF160"/>
  <sheetViews>
    <sheetView showGridLines="0" view="pageBreakPreview" zoomScaleNormal="100" zoomScaleSheetLayoutView="100" workbookViewId="0">
      <selection activeCell="C38" sqref="C38"/>
    </sheetView>
  </sheetViews>
  <sheetFormatPr defaultRowHeight="11.25"/>
  <cols>
    <col min="1" max="1" width="2" style="31" customWidth="1"/>
    <col min="2" max="2" width="12.7109375" style="31" customWidth="1"/>
    <col min="3" max="3" width="5.7109375" style="31" customWidth="1"/>
    <col min="4" max="4" width="6.7109375" style="31" customWidth="1"/>
    <col min="5" max="5" width="12.7109375" style="31" customWidth="1"/>
    <col min="6" max="6" width="5.7109375" style="31" customWidth="1"/>
    <col min="7" max="7" width="6.7109375" style="31" customWidth="1"/>
    <col min="8" max="8" width="12.7109375" style="31" customWidth="1"/>
    <col min="9" max="9" width="5.7109375" style="31" customWidth="1"/>
    <col min="10" max="10" width="8.28515625" style="31" customWidth="1"/>
    <col min="11" max="11" width="1.85546875" style="31" customWidth="1"/>
    <col min="12" max="12" width="12.7109375" style="31" customWidth="1"/>
    <col min="13" max="13" width="5.7109375" style="31" customWidth="1"/>
    <col min="14" max="14" width="6.7109375" style="31" customWidth="1"/>
    <col min="15" max="15" width="4" style="31" customWidth="1"/>
    <col min="16" max="17" width="6.28515625" style="31" customWidth="1"/>
    <col min="18" max="18" width="12.7109375" style="31" customWidth="1"/>
    <col min="19" max="19" width="5.7109375" style="31" customWidth="1"/>
    <col min="20" max="20" width="6.7109375" style="31" customWidth="1"/>
    <col min="21" max="21" width="12.7109375" style="31" customWidth="1"/>
    <col min="22" max="22" width="5.7109375" style="31" customWidth="1"/>
    <col min="23" max="23" width="6.7109375" style="31" customWidth="1"/>
    <col min="24" max="24" width="12.7109375" style="31" customWidth="1"/>
    <col min="25" max="25" width="5.7109375" style="31" customWidth="1"/>
    <col min="26" max="26" width="8.28515625" style="31" customWidth="1"/>
    <col min="27" max="28" width="6.28515625" style="31" customWidth="1"/>
    <col min="29" max="29" width="4.7109375" style="31" customWidth="1"/>
    <col min="30" max="36" width="13.7109375" style="31" customWidth="1"/>
    <col min="37" max="38" width="4.7109375" style="31" customWidth="1"/>
    <col min="39" max="45" width="13.7109375" style="31" customWidth="1"/>
    <col min="46" max="47" width="4.7109375" style="31" customWidth="1"/>
    <col min="48" max="54" width="13.7109375" style="31" customWidth="1"/>
    <col min="55" max="56" width="4.7109375" style="31" customWidth="1"/>
    <col min="57" max="63" width="13.7109375" style="31" customWidth="1"/>
    <col min="64" max="64" width="4.7109375" style="31" customWidth="1"/>
    <col min="65" max="67" width="18.7109375" style="31" customWidth="1"/>
    <col min="68" max="16384" width="9.140625" style="31"/>
  </cols>
  <sheetData>
    <row r="1" spans="1:31" ht="16.5" customHeight="1" thickBot="1">
      <c r="C1" s="12" t="str">
        <f>Customize!$C$35</f>
        <v>Master Log</v>
      </c>
      <c r="F1" s="32"/>
    </row>
    <row r="2" spans="1:31" ht="12" customHeight="1">
      <c r="C2" s="12"/>
      <c r="F2" s="534"/>
      <c r="G2" s="535"/>
      <c r="H2" s="536"/>
      <c r="I2" s="536" t="s">
        <v>161</v>
      </c>
      <c r="J2" s="537"/>
      <c r="K2" s="538"/>
      <c r="L2" s="539">
        <f>CatFocusDLR!$G$62</f>
        <v>0</v>
      </c>
      <c r="N2" s="33"/>
    </row>
    <row r="3" spans="1:31" ht="12" customHeight="1">
      <c r="C3" s="259" t="str">
        <f>Customize!$C$37</f>
        <v>Manager Name</v>
      </c>
      <c r="F3" s="540"/>
      <c r="G3" s="35"/>
      <c r="H3" s="33"/>
      <c r="I3" s="70" t="s">
        <v>36</v>
      </c>
      <c r="J3" s="70"/>
      <c r="K3" s="33"/>
      <c r="L3" s="541">
        <f>CatFocusDLR!$G$8</f>
        <v>0</v>
      </c>
      <c r="N3" s="33"/>
    </row>
    <row r="4" spans="1:31" ht="12" customHeight="1">
      <c r="C4" s="260" t="str">
        <f>Customize!$C$36</f>
        <v>Month 2011</v>
      </c>
      <c r="F4" s="540"/>
      <c r="G4" s="35"/>
      <c r="H4" s="33"/>
      <c r="I4" s="70" t="s">
        <v>138</v>
      </c>
      <c r="J4" s="70"/>
      <c r="K4" s="33"/>
      <c r="L4" s="541">
        <f>SUM(F114:F117)</f>
        <v>0</v>
      </c>
      <c r="N4" s="33"/>
    </row>
    <row r="5" spans="1:31" ht="12" customHeight="1" thickBot="1">
      <c r="C5" s="12"/>
      <c r="F5" s="542"/>
      <c r="G5" s="543"/>
      <c r="H5" s="544"/>
      <c r="I5" s="544" t="s">
        <v>139</v>
      </c>
      <c r="J5" s="545"/>
      <c r="K5" s="546"/>
      <c r="L5" s="547">
        <f>SUM(L3-L4)</f>
        <v>0</v>
      </c>
      <c r="N5" s="33"/>
    </row>
    <row r="6" spans="1:31" ht="12" customHeight="1" thickBot="1">
      <c r="E6" s="12"/>
      <c r="G6" s="33"/>
      <c r="H6" s="35"/>
      <c r="I6" s="70"/>
      <c r="J6" s="70"/>
      <c r="K6" s="33"/>
      <c r="L6" s="257"/>
      <c r="M6" s="258"/>
      <c r="N6" s="33"/>
    </row>
    <row r="7" spans="1:31" ht="12" customHeight="1" thickBot="1">
      <c r="B7" s="65"/>
      <c r="C7" s="66"/>
      <c r="D7" s="66"/>
      <c r="E7" s="67" t="s">
        <v>71</v>
      </c>
      <c r="F7" s="66"/>
      <c r="G7" s="66"/>
      <c r="H7" s="68"/>
      <c r="I7" s="66"/>
      <c r="J7" s="69"/>
      <c r="R7" s="65"/>
      <c r="S7" s="66"/>
      <c r="T7" s="66"/>
      <c r="U7" s="67" t="s">
        <v>213</v>
      </c>
      <c r="V7" s="66"/>
      <c r="W7" s="66"/>
      <c r="X7" s="68"/>
      <c r="Y7" s="66"/>
      <c r="Z7" s="69"/>
    </row>
    <row r="8" spans="1:31" ht="12" customHeight="1">
      <c r="B8" s="64" t="str">
        <f>Customize!$Q$4</f>
        <v>FMC</v>
      </c>
      <c r="C8" s="78">
        <f>SUM(C9:C13)</f>
        <v>0</v>
      </c>
      <c r="D8" s="81" t="str">
        <f t="shared" ref="D8:D13" si="0">IF($L$3,(C8/$L$3),"N/A")</f>
        <v>N/A</v>
      </c>
      <c r="E8" s="64" t="str">
        <f>Customize!$Q$5</f>
        <v>WF</v>
      </c>
      <c r="F8" s="78">
        <f>SUM(F9:F13)</f>
        <v>0</v>
      </c>
      <c r="G8" s="81" t="str">
        <f t="shared" ref="G8:G13" si="1">IF($L$3,(F8/$L$3),"N/A")</f>
        <v>N/A</v>
      </c>
      <c r="H8" s="64" t="str">
        <f>Customize!$Q$6</f>
        <v>MMFCU</v>
      </c>
      <c r="I8" s="78">
        <f>SUM(I9:I13)</f>
        <v>0</v>
      </c>
      <c r="J8" s="81" t="str">
        <f t="shared" ref="J8:J13" si="2">IF($L$3,(I8/$L$3),"N/A")</f>
        <v>N/A</v>
      </c>
      <c r="R8" s="64" t="str">
        <f>Customize!$Q$28</f>
        <v>Bank25</v>
      </c>
      <c r="S8" s="78">
        <f>SUM(S9:S13)</f>
        <v>0</v>
      </c>
      <c r="T8" s="81" t="str">
        <f t="shared" ref="T8:T13" si="3">IF($L$3,(S8/$L$3),"N/A")</f>
        <v>N/A</v>
      </c>
      <c r="U8" s="64" t="str">
        <f>Customize!$Q$29</f>
        <v>bank26</v>
      </c>
      <c r="V8" s="78">
        <f>SUM(V9:V13)</f>
        <v>0</v>
      </c>
      <c r="W8" s="81" t="str">
        <f t="shared" ref="W8:W13" si="4">IF($L$3,(V8/$L$3),"N/A")</f>
        <v>N/A</v>
      </c>
      <c r="X8" s="64" t="str">
        <f>Customize!$Q$30</f>
        <v>bank27</v>
      </c>
      <c r="Y8" s="78">
        <f>SUM(Y9:Y13)</f>
        <v>0</v>
      </c>
      <c r="Z8" s="81" t="str">
        <f t="shared" ref="Z8:Z13" si="5">IF($L$3,(Y8/$L$3),"N/A")</f>
        <v>N/A</v>
      </c>
      <c r="AD8" s="35"/>
      <c r="AE8" s="35"/>
    </row>
    <row r="9" spans="1:31" ht="12" customHeight="1">
      <c r="B9" s="62" t="s">
        <v>295</v>
      </c>
      <c r="C9" s="79">
        <f>COUNTIF(NewCar!M$5:M$504,B8)</f>
        <v>0</v>
      </c>
      <c r="D9" s="82" t="str">
        <f t="shared" si="0"/>
        <v>N/A</v>
      </c>
      <c r="E9" s="62" t="s">
        <v>295</v>
      </c>
      <c r="F9" s="79">
        <f>COUNTIF(NewCar!M$5:M$504,E8)</f>
        <v>0</v>
      </c>
      <c r="G9" s="82" t="str">
        <f t="shared" si="1"/>
        <v>N/A</v>
      </c>
      <c r="H9" s="62" t="s">
        <v>295</v>
      </c>
      <c r="I9" s="79">
        <f>COUNTIF(NewCar!M$5:M$504,H8)</f>
        <v>0</v>
      </c>
      <c r="J9" s="82" t="str">
        <f t="shared" si="2"/>
        <v>N/A</v>
      </c>
      <c r="K9" s="35"/>
      <c r="L9" s="35"/>
      <c r="M9" s="35"/>
      <c r="N9" s="35"/>
      <c r="R9" s="62" t="str">
        <f>L23</f>
        <v>NewCar</v>
      </c>
      <c r="S9" s="79">
        <f>COUNTIF(NewCar!M$5:M$504,R8)</f>
        <v>0</v>
      </c>
      <c r="T9" s="82" t="str">
        <f t="shared" si="3"/>
        <v>N/A</v>
      </c>
      <c r="U9" s="62" t="str">
        <f>L23</f>
        <v>NewCar</v>
      </c>
      <c r="V9" s="79">
        <f>COUNTIF(NewCar!M$5:M$504,U8)</f>
        <v>0</v>
      </c>
      <c r="W9" s="82" t="str">
        <f t="shared" si="4"/>
        <v>N/A</v>
      </c>
      <c r="X9" s="62" t="str">
        <f>L23</f>
        <v>NewCar</v>
      </c>
      <c r="Y9" s="79">
        <f>COUNTIF(NewCar!M$5:M$504,X8)</f>
        <v>0</v>
      </c>
      <c r="Z9" s="82" t="str">
        <f t="shared" si="5"/>
        <v>N/A</v>
      </c>
      <c r="AD9" s="35"/>
      <c r="AE9" s="35"/>
    </row>
    <row r="10" spans="1:31" ht="12" customHeight="1">
      <c r="B10" s="62" t="s">
        <v>299</v>
      </c>
      <c r="C10" s="79">
        <f>COUNTIF(NewTruck!M$5:M$504,B8)</f>
        <v>0</v>
      </c>
      <c r="D10" s="82" t="str">
        <f t="shared" si="0"/>
        <v>N/A</v>
      </c>
      <c r="E10" s="62" t="s">
        <v>299</v>
      </c>
      <c r="F10" s="79">
        <f>COUNTIF(NewTruck!M$5:M$504,E8)</f>
        <v>0</v>
      </c>
      <c r="G10" s="82" t="str">
        <f t="shared" si="1"/>
        <v>N/A</v>
      </c>
      <c r="H10" s="62" t="s">
        <v>299</v>
      </c>
      <c r="I10" s="79">
        <f>COUNTIF(NewTruck!M$5:M$504,H8)</f>
        <v>0</v>
      </c>
      <c r="J10" s="82" t="str">
        <f t="shared" si="2"/>
        <v>N/A</v>
      </c>
      <c r="K10" s="35"/>
      <c r="L10" s="35"/>
      <c r="M10" s="35"/>
      <c r="N10" s="35"/>
      <c r="R10" s="62" t="str">
        <f>L24</f>
        <v>NewTruck</v>
      </c>
      <c r="S10" s="79">
        <f>COUNTIF(NewTruck!M$5:M$504,R8)</f>
        <v>0</v>
      </c>
      <c r="T10" s="82" t="str">
        <f t="shared" si="3"/>
        <v>N/A</v>
      </c>
      <c r="U10" s="62" t="str">
        <f>L24</f>
        <v>NewTruck</v>
      </c>
      <c r="V10" s="79">
        <f>COUNTIF(NewTruck!M$5:M$504,U8)</f>
        <v>0</v>
      </c>
      <c r="W10" s="82" t="str">
        <f t="shared" si="4"/>
        <v>N/A</v>
      </c>
      <c r="X10" s="62" t="str">
        <f>L24</f>
        <v>NewTruck</v>
      </c>
      <c r="Y10" s="79">
        <f>COUNTIF(NewTruck!M$5:M$504,X8)</f>
        <v>0</v>
      </c>
      <c r="Z10" s="82" t="str">
        <f t="shared" si="5"/>
        <v>N/A</v>
      </c>
      <c r="AD10" s="35"/>
      <c r="AE10" s="35"/>
    </row>
    <row r="11" spans="1:31" ht="12" customHeight="1">
      <c r="B11" s="355" t="s">
        <v>300</v>
      </c>
      <c r="C11" s="79">
        <f>COUNTIF(UsedCar!M$5:M$504,B8)</f>
        <v>0</v>
      </c>
      <c r="D11" s="82" t="str">
        <f t="shared" si="0"/>
        <v>N/A</v>
      </c>
      <c r="E11" s="355" t="s">
        <v>300</v>
      </c>
      <c r="F11" s="79">
        <f>COUNTIF(UsedCar!M$5:M$504,E8)</f>
        <v>0</v>
      </c>
      <c r="G11" s="82" t="str">
        <f t="shared" si="1"/>
        <v>N/A</v>
      </c>
      <c r="H11" s="355" t="s">
        <v>300</v>
      </c>
      <c r="I11" s="79">
        <f>COUNTIF(UsedCar!M$5:M$504,H8)</f>
        <v>0</v>
      </c>
      <c r="J11" s="82" t="str">
        <f t="shared" si="2"/>
        <v>N/A</v>
      </c>
      <c r="K11" s="35"/>
      <c r="L11" s="35"/>
      <c r="M11" s="35"/>
      <c r="N11" s="35"/>
      <c r="R11" s="62" t="str">
        <f>L25</f>
        <v>UsedCar</v>
      </c>
      <c r="S11" s="79">
        <f>COUNTIF(UsedCar!M$5:M$504,R8)</f>
        <v>0</v>
      </c>
      <c r="T11" s="82" t="str">
        <f t="shared" si="3"/>
        <v>N/A</v>
      </c>
      <c r="U11" s="62" t="str">
        <f>L25</f>
        <v>UsedCar</v>
      </c>
      <c r="V11" s="79">
        <f>COUNTIF(UsedCar!M$5:M$504,U8)</f>
        <v>0</v>
      </c>
      <c r="W11" s="82" t="str">
        <f t="shared" si="4"/>
        <v>N/A</v>
      </c>
      <c r="X11" s="62" t="str">
        <f>L25</f>
        <v>UsedCar</v>
      </c>
      <c r="Y11" s="79">
        <f>COUNTIF(UsedCar!M$5:M$504,X8)</f>
        <v>0</v>
      </c>
      <c r="Z11" s="82" t="str">
        <f t="shared" si="5"/>
        <v>N/A</v>
      </c>
      <c r="AD11" s="35"/>
      <c r="AE11" s="35"/>
    </row>
    <row r="12" spans="1:31" s="33" customFormat="1" ht="12" customHeight="1">
      <c r="A12" s="31"/>
      <c r="B12" s="62" t="s">
        <v>301</v>
      </c>
      <c r="C12" s="79">
        <f>COUNTIF(UsedTruck!M$5:M$504,B8)</f>
        <v>0</v>
      </c>
      <c r="D12" s="82" t="str">
        <f t="shared" si="0"/>
        <v>N/A</v>
      </c>
      <c r="E12" s="62" t="s">
        <v>301</v>
      </c>
      <c r="F12" s="79">
        <f>COUNTIF(UsedTruck!M$5:M$504,E8)</f>
        <v>0</v>
      </c>
      <c r="G12" s="82" t="str">
        <f t="shared" si="1"/>
        <v>N/A</v>
      </c>
      <c r="H12" s="62" t="s">
        <v>301</v>
      </c>
      <c r="I12" s="79">
        <f>COUNTIF(UsedTruck!M$5:M$504,H8)</f>
        <v>0</v>
      </c>
      <c r="J12" s="82" t="str">
        <f t="shared" si="2"/>
        <v>N/A</v>
      </c>
      <c r="K12" s="35"/>
      <c r="L12" s="35"/>
      <c r="M12" s="35"/>
      <c r="N12" s="35"/>
      <c r="O12" s="31"/>
      <c r="Q12" s="31"/>
      <c r="R12" s="62" t="str">
        <f>L26</f>
        <v>UsedTruck</v>
      </c>
      <c r="S12" s="79">
        <f>COUNTIF(UsedTruck!M$5:M$504,R8)</f>
        <v>0</v>
      </c>
      <c r="T12" s="82" t="str">
        <f t="shared" si="3"/>
        <v>N/A</v>
      </c>
      <c r="U12" s="62" t="str">
        <f>L26</f>
        <v>UsedTruck</v>
      </c>
      <c r="V12" s="79">
        <f>COUNTIF(UsedTruck!M$5:M$504,U8)</f>
        <v>0</v>
      </c>
      <c r="W12" s="82" t="str">
        <f t="shared" si="4"/>
        <v>N/A</v>
      </c>
      <c r="X12" s="62" t="str">
        <f>L26</f>
        <v>UsedTruck</v>
      </c>
      <c r="Y12" s="79">
        <f>COUNTIF(UsedTruck!M$5:M$504,X8)</f>
        <v>0</v>
      </c>
      <c r="Z12" s="82" t="str">
        <f t="shared" si="5"/>
        <v>N/A</v>
      </c>
      <c r="AD12" s="36"/>
      <c r="AE12" s="36"/>
    </row>
    <row r="13" spans="1:31" ht="12" customHeight="1" thickBot="1">
      <c r="A13" s="33"/>
      <c r="B13" s="63" t="s">
        <v>8</v>
      </c>
      <c r="C13" s="80">
        <f>COUNTIF(Misc!M$5:M$504,B8)</f>
        <v>0</v>
      </c>
      <c r="D13" s="83" t="str">
        <f t="shared" si="0"/>
        <v>N/A</v>
      </c>
      <c r="E13" s="63" t="s">
        <v>8</v>
      </c>
      <c r="F13" s="80">
        <f>COUNTIF(Misc!M$5:M$504,E8)</f>
        <v>0</v>
      </c>
      <c r="G13" s="83" t="str">
        <f t="shared" si="1"/>
        <v>N/A</v>
      </c>
      <c r="H13" s="63" t="str">
        <f>L27</f>
        <v>Misc</v>
      </c>
      <c r="I13" s="80">
        <f>COUNTIF(Misc!M$5:M$504,H8)</f>
        <v>0</v>
      </c>
      <c r="J13" s="83" t="str">
        <f t="shared" si="2"/>
        <v>N/A</v>
      </c>
      <c r="K13" s="35"/>
      <c r="L13" s="35"/>
      <c r="M13" s="35"/>
      <c r="N13" s="35"/>
      <c r="O13" s="33"/>
      <c r="Q13" s="33"/>
      <c r="R13" s="63" t="str">
        <f>L27</f>
        <v>Misc</v>
      </c>
      <c r="S13" s="80">
        <f>COUNTIF(Misc!M$5:M$504,R8)</f>
        <v>0</v>
      </c>
      <c r="T13" s="83" t="str">
        <f t="shared" si="3"/>
        <v>N/A</v>
      </c>
      <c r="U13" s="63" t="str">
        <f>L27</f>
        <v>Misc</v>
      </c>
      <c r="V13" s="80">
        <f>COUNTIF(Misc!M$5:M$504,U8)</f>
        <v>0</v>
      </c>
      <c r="W13" s="83" t="str">
        <f t="shared" si="4"/>
        <v>N/A</v>
      </c>
      <c r="X13" s="63" t="str">
        <f>L27</f>
        <v>Misc</v>
      </c>
      <c r="Y13" s="80">
        <f>COUNTIF(Misc!M$5:M$504,X8)</f>
        <v>0</v>
      </c>
      <c r="Z13" s="83" t="str">
        <f t="shared" si="5"/>
        <v>N/A</v>
      </c>
    </row>
    <row r="14" spans="1:31" ht="2.1" customHeight="1" thickBot="1">
      <c r="B14" s="37"/>
      <c r="C14" s="35"/>
      <c r="D14" s="35"/>
      <c r="E14" s="37"/>
      <c r="F14" s="35"/>
      <c r="G14" s="35"/>
      <c r="H14" s="37" t="s">
        <v>8</v>
      </c>
      <c r="I14" s="35"/>
      <c r="J14" s="35"/>
      <c r="K14" s="36"/>
      <c r="L14" s="36"/>
      <c r="M14" s="36"/>
      <c r="N14" s="36"/>
      <c r="R14" s="33"/>
      <c r="S14" s="33"/>
      <c r="T14" s="33"/>
      <c r="U14" s="33"/>
      <c r="V14" s="33"/>
      <c r="W14" s="33"/>
      <c r="X14" s="33"/>
      <c r="Y14" s="33"/>
      <c r="Z14" s="33"/>
      <c r="AD14" s="61"/>
      <c r="AE14" s="61"/>
    </row>
    <row r="15" spans="1:31" ht="12" customHeight="1">
      <c r="A15" s="61"/>
      <c r="B15" s="64" t="str">
        <f>Customize!$Q$7</f>
        <v>FF</v>
      </c>
      <c r="C15" s="78">
        <f>SUM(C16:C20)</f>
        <v>0</v>
      </c>
      <c r="D15" s="81" t="str">
        <f t="shared" ref="D15:D20" si="6">IF($L$3,(C15/$L$3),"N/A")</f>
        <v>N/A</v>
      </c>
      <c r="E15" s="64" t="str">
        <f>Customize!$Q$8</f>
        <v>CN</v>
      </c>
      <c r="F15" s="78">
        <f>SUM(F16:F20)</f>
        <v>0</v>
      </c>
      <c r="G15" s="81" t="str">
        <f t="shared" ref="G15:G20" si="7">IF($L$3,(F15/$L$3),"N/A")</f>
        <v>N/A</v>
      </c>
      <c r="H15" s="64" t="str">
        <f>Customize!$Q$9</f>
        <v>BB</v>
      </c>
      <c r="I15" s="78">
        <f>SUM(I16:I20)</f>
        <v>0</v>
      </c>
      <c r="J15" s="81" t="str">
        <f t="shared" ref="J15:J20" si="8">IF($L$3,(I15/$L$3),"N/A")</f>
        <v>N/A</v>
      </c>
      <c r="R15" s="64" t="str">
        <f>Customize!$Q$31</f>
        <v>bank28</v>
      </c>
      <c r="S15" s="78">
        <f>SUM(S16:S20)</f>
        <v>0</v>
      </c>
      <c r="T15" s="81" t="str">
        <f t="shared" ref="T15:T20" si="9">IF($L$3,(S15/$L$3),"N/A")</f>
        <v>N/A</v>
      </c>
      <c r="U15" s="64" t="str">
        <f>Customize!$Q$32</f>
        <v>bank29</v>
      </c>
      <c r="V15" s="78">
        <f>SUM(V16:V20)</f>
        <v>0</v>
      </c>
      <c r="W15" s="81" t="str">
        <f t="shared" ref="W15:W20" si="10">IF($L$3,(V15/$L$3),"N/A")</f>
        <v>N/A</v>
      </c>
      <c r="X15" s="64" t="str">
        <f>Customize!$Q$33</f>
        <v>bank30</v>
      </c>
      <c r="Y15" s="78">
        <f>SUM(Y16:Y20)</f>
        <v>0</v>
      </c>
      <c r="Z15" s="81" t="str">
        <f t="shared" ref="Z15:Z20" si="11">IF($L$3,(Y15/$L$3),"N/A")</f>
        <v>N/A</v>
      </c>
    </row>
    <row r="16" spans="1:31" ht="12" customHeight="1">
      <c r="B16" s="62" t="s">
        <v>295</v>
      </c>
      <c r="C16" s="79">
        <f>COUNTIF(NewCar!M$5:M$504,B15)</f>
        <v>0</v>
      </c>
      <c r="D16" s="82" t="str">
        <f t="shared" si="6"/>
        <v>N/A</v>
      </c>
      <c r="E16" s="62" t="s">
        <v>295</v>
      </c>
      <c r="F16" s="79">
        <f>COUNTIF(NewCar!M$5:M$504,E15)</f>
        <v>0</v>
      </c>
      <c r="G16" s="82" t="str">
        <f t="shared" si="7"/>
        <v>N/A</v>
      </c>
      <c r="H16" s="62" t="s">
        <v>295</v>
      </c>
      <c r="I16" s="79">
        <f>COUNTIF(NewCar!M$5:M$504,H15)</f>
        <v>0</v>
      </c>
      <c r="J16" s="82" t="str">
        <f t="shared" si="8"/>
        <v>N/A</v>
      </c>
      <c r="K16" s="61"/>
      <c r="R16" s="62" t="str">
        <f>L23</f>
        <v>NewCar</v>
      </c>
      <c r="S16" s="79">
        <f>COUNTIF(NewCar!M$5:M$504,R15)</f>
        <v>0</v>
      </c>
      <c r="T16" s="82" t="str">
        <f t="shared" si="9"/>
        <v>N/A</v>
      </c>
      <c r="U16" s="62" t="str">
        <f>L23</f>
        <v>NewCar</v>
      </c>
      <c r="V16" s="79">
        <f>COUNTIF(NewCar!M$5:M$504,U15)</f>
        <v>0</v>
      </c>
      <c r="W16" s="82" t="str">
        <f t="shared" si="10"/>
        <v>N/A</v>
      </c>
      <c r="X16" s="62" t="str">
        <f>L23</f>
        <v>NewCar</v>
      </c>
      <c r="Y16" s="79">
        <f>COUNTIF(NewCar!M$5:M$504,X15)</f>
        <v>0</v>
      </c>
      <c r="Z16" s="82" t="str">
        <f t="shared" si="11"/>
        <v>N/A</v>
      </c>
    </row>
    <row r="17" spans="1:31" ht="12" customHeight="1">
      <c r="B17" s="62" t="s">
        <v>299</v>
      </c>
      <c r="C17" s="79">
        <f>COUNTIF(NewTruck!M$5:M$504,B15)</f>
        <v>0</v>
      </c>
      <c r="D17" s="82" t="str">
        <f t="shared" si="6"/>
        <v>N/A</v>
      </c>
      <c r="E17" s="62" t="s">
        <v>299</v>
      </c>
      <c r="F17" s="79">
        <f>COUNTIF(NewTruck!M$5:M$504,E15)</f>
        <v>0</v>
      </c>
      <c r="G17" s="82" t="str">
        <f t="shared" si="7"/>
        <v>N/A</v>
      </c>
      <c r="H17" s="62" t="s">
        <v>299</v>
      </c>
      <c r="I17" s="79">
        <f>COUNTIF(NewTruck!M$5:M$504,H15)</f>
        <v>0</v>
      </c>
      <c r="J17" s="82" t="str">
        <f t="shared" si="8"/>
        <v>N/A</v>
      </c>
      <c r="R17" s="62" t="str">
        <f>L24</f>
        <v>NewTruck</v>
      </c>
      <c r="S17" s="79">
        <f>COUNTIF(NewTruck!M$5:M$504,R15)</f>
        <v>0</v>
      </c>
      <c r="T17" s="82" t="str">
        <f t="shared" si="9"/>
        <v>N/A</v>
      </c>
      <c r="U17" s="62" t="str">
        <f>L24</f>
        <v>NewTruck</v>
      </c>
      <c r="V17" s="79">
        <f>COUNTIF(NewTruck!M$5:M$504,U15)</f>
        <v>0</v>
      </c>
      <c r="W17" s="82" t="str">
        <f t="shared" si="10"/>
        <v>N/A</v>
      </c>
      <c r="X17" s="62" t="str">
        <f>L24</f>
        <v>NewTruck</v>
      </c>
      <c r="Y17" s="79">
        <f>COUNTIF(NewTruck!M$5:M$504,X15)</f>
        <v>0</v>
      </c>
      <c r="Z17" s="82" t="str">
        <f t="shared" si="11"/>
        <v>N/A</v>
      </c>
    </row>
    <row r="18" spans="1:31" s="33" customFormat="1" ht="12" customHeight="1">
      <c r="A18" s="31"/>
      <c r="B18" s="62" t="s">
        <v>300</v>
      </c>
      <c r="C18" s="79">
        <f>COUNTIF(UsedCar!M$5:M$504,B15)</f>
        <v>0</v>
      </c>
      <c r="D18" s="82" t="str">
        <f t="shared" si="6"/>
        <v>N/A</v>
      </c>
      <c r="E18" s="62" t="s">
        <v>300</v>
      </c>
      <c r="F18" s="79">
        <f>COUNTIF(UsedCar!M$5:M$504,E15)</f>
        <v>0</v>
      </c>
      <c r="G18" s="82" t="str">
        <f t="shared" si="7"/>
        <v>N/A</v>
      </c>
      <c r="H18" s="62" t="s">
        <v>300</v>
      </c>
      <c r="I18" s="79">
        <f>COUNTIF(UsedCar!M$5:M$504,H15)</f>
        <v>0</v>
      </c>
      <c r="J18" s="82" t="str">
        <f t="shared" si="8"/>
        <v>N/A</v>
      </c>
      <c r="K18" s="31"/>
      <c r="L18" s="31"/>
      <c r="M18" s="31"/>
      <c r="N18" s="31"/>
      <c r="O18" s="31"/>
      <c r="Q18" s="31"/>
      <c r="R18" s="62" t="str">
        <f>L25</f>
        <v>UsedCar</v>
      </c>
      <c r="S18" s="79">
        <f>COUNTIF(UsedCar!M$5:M$504,R15)</f>
        <v>0</v>
      </c>
      <c r="T18" s="82" t="str">
        <f t="shared" si="9"/>
        <v>N/A</v>
      </c>
      <c r="U18" s="62" t="str">
        <f>L25</f>
        <v>UsedCar</v>
      </c>
      <c r="V18" s="79">
        <f>COUNTIF(UsedCar!M$5:M$504,U15)</f>
        <v>0</v>
      </c>
      <c r="W18" s="82" t="str">
        <f t="shared" si="10"/>
        <v>N/A</v>
      </c>
      <c r="X18" s="62" t="str">
        <f>L25</f>
        <v>UsedCar</v>
      </c>
      <c r="Y18" s="79">
        <f>COUNTIF(UsedCar!M$5:M$504,X15)</f>
        <v>0</v>
      </c>
      <c r="Z18" s="82" t="str">
        <f t="shared" si="11"/>
        <v>N/A</v>
      </c>
    </row>
    <row r="19" spans="1:31" ht="12" customHeight="1">
      <c r="B19" s="62" t="s">
        <v>301</v>
      </c>
      <c r="C19" s="79">
        <f>COUNTIF(UsedTruck!M$5:M$504,B15)</f>
        <v>0</v>
      </c>
      <c r="D19" s="82" t="str">
        <f t="shared" si="6"/>
        <v>N/A</v>
      </c>
      <c r="E19" s="62" t="s">
        <v>301</v>
      </c>
      <c r="F19" s="79">
        <f>COUNTIF(UsedTruck!M$5:M$504,E15)</f>
        <v>0</v>
      </c>
      <c r="G19" s="82" t="str">
        <f t="shared" si="7"/>
        <v>N/A</v>
      </c>
      <c r="H19" s="62" t="s">
        <v>301</v>
      </c>
      <c r="I19" s="79">
        <f>COUNTIF(UsedTruck!M$5:M$504,H15)</f>
        <v>0</v>
      </c>
      <c r="J19" s="82" t="str">
        <f t="shared" si="8"/>
        <v>N/A</v>
      </c>
      <c r="O19" s="33"/>
      <c r="R19" s="62" t="str">
        <f>L26</f>
        <v>UsedTruck</v>
      </c>
      <c r="S19" s="79">
        <f>COUNTIF(UsedTruck!M$5:M$504,R15)</f>
        <v>0</v>
      </c>
      <c r="T19" s="82" t="str">
        <f t="shared" si="9"/>
        <v>N/A</v>
      </c>
      <c r="U19" s="62" t="str">
        <f>L26</f>
        <v>UsedTruck</v>
      </c>
      <c r="V19" s="79">
        <f>COUNTIF(UsedTruck!M$5:M$504,U15)</f>
        <v>0</v>
      </c>
      <c r="W19" s="82" t="str">
        <f t="shared" si="10"/>
        <v>N/A</v>
      </c>
      <c r="X19" s="62" t="str">
        <f>L26</f>
        <v>UsedTruck</v>
      </c>
      <c r="Y19" s="79">
        <f>COUNTIF(UsedTruck!M$5:M$504,X15)</f>
        <v>0</v>
      </c>
      <c r="Z19" s="82" t="str">
        <f t="shared" si="11"/>
        <v>N/A</v>
      </c>
    </row>
    <row r="20" spans="1:31" ht="12" customHeight="1" thickBot="1">
      <c r="A20" s="33"/>
      <c r="B20" s="63" t="s">
        <v>8</v>
      </c>
      <c r="C20" s="80">
        <f>COUNTIF(Misc!M$5:M$504,B15)</f>
        <v>0</v>
      </c>
      <c r="D20" s="83" t="str">
        <f t="shared" si="6"/>
        <v>N/A</v>
      </c>
      <c r="E20" s="63" t="s">
        <v>8</v>
      </c>
      <c r="F20" s="80">
        <f>COUNTIF(Misc!M$5:M$504,E15)</f>
        <v>0</v>
      </c>
      <c r="G20" s="83" t="str">
        <f t="shared" si="7"/>
        <v>N/A</v>
      </c>
      <c r="H20" s="63" t="s">
        <v>8</v>
      </c>
      <c r="I20" s="80">
        <f>COUNTIF(Misc!M$5:M$504,H15)</f>
        <v>0</v>
      </c>
      <c r="J20" s="83" t="str">
        <f t="shared" si="8"/>
        <v>N/A</v>
      </c>
      <c r="P20" s="34"/>
      <c r="Q20" s="33"/>
      <c r="R20" s="63" t="str">
        <f>L27</f>
        <v>Misc</v>
      </c>
      <c r="S20" s="80">
        <f>COUNTIF(Misc!M$5:M$504,R15)</f>
        <v>0</v>
      </c>
      <c r="T20" s="83" t="str">
        <f t="shared" si="9"/>
        <v>N/A</v>
      </c>
      <c r="U20" s="63" t="str">
        <f>L27</f>
        <v>Misc</v>
      </c>
      <c r="V20" s="80">
        <f>COUNTIF(Misc!M$5:M$504,U15)</f>
        <v>0</v>
      </c>
      <c r="W20" s="83" t="str">
        <f t="shared" si="10"/>
        <v>N/A</v>
      </c>
      <c r="X20" s="63" t="str">
        <f>L27</f>
        <v>Misc</v>
      </c>
      <c r="Y20" s="80">
        <f>COUNTIF(Misc!M$5:M$504,X15)</f>
        <v>0</v>
      </c>
      <c r="Z20" s="83" t="str">
        <f t="shared" si="11"/>
        <v>N/A</v>
      </c>
      <c r="AA20" s="34"/>
      <c r="AB20" s="34"/>
      <c r="AC20" s="34"/>
      <c r="AD20" s="33"/>
      <c r="AE20" s="33"/>
    </row>
    <row r="21" spans="1:31" ht="2.1" customHeight="1" thickBot="1">
      <c r="B21" s="37"/>
      <c r="C21" s="35"/>
      <c r="D21" s="35"/>
      <c r="E21" s="37"/>
      <c r="F21" s="35"/>
      <c r="G21" s="35"/>
      <c r="H21" s="37"/>
      <c r="I21" s="35"/>
      <c r="J21" s="35"/>
      <c r="K21" s="33"/>
      <c r="L21" s="33"/>
      <c r="M21" s="33"/>
      <c r="N21" s="33"/>
      <c r="O21" s="34"/>
      <c r="P21" s="34"/>
      <c r="R21" s="33"/>
      <c r="S21" s="33"/>
      <c r="T21" s="33"/>
      <c r="U21" s="33"/>
      <c r="V21" s="33"/>
      <c r="W21" s="33"/>
      <c r="X21" s="33"/>
      <c r="Y21" s="33"/>
      <c r="Z21" s="33"/>
      <c r="AA21" s="34"/>
      <c r="AB21" s="34"/>
      <c r="AC21" s="34"/>
    </row>
    <row r="22" spans="1:31" ht="12" customHeight="1">
      <c r="A22" s="33"/>
      <c r="B22" s="64" t="str">
        <f>Customize!$Q$10</f>
        <v>M &amp; I</v>
      </c>
      <c r="C22" s="78">
        <f>SUM(C23:C27)</f>
        <v>0</v>
      </c>
      <c r="D22" s="81" t="str">
        <f t="shared" ref="D22:D27" si="12">IF($L$3,(C22/$L$3),"N/A")</f>
        <v>N/A</v>
      </c>
      <c r="E22" s="64" t="s">
        <v>344</v>
      </c>
      <c r="F22" s="78">
        <f>SUM(F23:F27)</f>
        <v>0</v>
      </c>
      <c r="G22" s="81" t="str">
        <f t="shared" ref="G22:G27" si="13">IF($L$3,(F22/$L$3),"N/A")</f>
        <v>N/A</v>
      </c>
      <c r="H22" s="64" t="s">
        <v>346</v>
      </c>
      <c r="I22" s="78">
        <f>SUM(I23:I27)</f>
        <v>0</v>
      </c>
      <c r="J22" s="81" t="str">
        <f t="shared" ref="J22:J27" si="14">IF($L$3,(I22/$L$3),"N/A")</f>
        <v>N/A</v>
      </c>
      <c r="L22" s="64" t="s">
        <v>72</v>
      </c>
      <c r="M22" s="78">
        <f>+M26+M23+M24+M27</f>
        <v>0</v>
      </c>
      <c r="N22" s="81" t="str">
        <f t="shared" ref="N22:N27" si="15">IF($L$3,(M22/$L$3),"N/A")</f>
        <v>N/A</v>
      </c>
      <c r="O22" s="34"/>
      <c r="P22" s="34"/>
      <c r="R22" s="64" t="str">
        <f>Customize!$Q$34</f>
        <v>bank31</v>
      </c>
      <c r="S22" s="78">
        <f>SUM(S23:S27)</f>
        <v>0</v>
      </c>
      <c r="T22" s="81" t="str">
        <f t="shared" ref="T22:T27" si="16">IF($L$3,(S22/$L$3),"N/A")</f>
        <v>N/A</v>
      </c>
      <c r="U22" s="64" t="str">
        <f>Customize!$Q$35</f>
        <v>bank32</v>
      </c>
      <c r="V22" s="78">
        <f>SUM(V23:V27)</f>
        <v>0</v>
      </c>
      <c r="W22" s="81" t="str">
        <f t="shared" ref="W22:W27" si="17">IF($L$3,(V22/$L$3),"N/A")</f>
        <v>N/A</v>
      </c>
      <c r="X22" s="64" t="str">
        <f>Customize!$Q$36</f>
        <v>bank33</v>
      </c>
      <c r="Y22" s="78">
        <f>SUM(Y23:Y27)</f>
        <v>0</v>
      </c>
      <c r="Z22" s="81" t="str">
        <f t="shared" ref="Z22:Z27" si="18">IF($L$3,(Y22/$L$3),"N/A")</f>
        <v>N/A</v>
      </c>
      <c r="AA22" s="34"/>
      <c r="AB22" s="34"/>
      <c r="AC22" s="34"/>
    </row>
    <row r="23" spans="1:31" ht="12" customHeight="1">
      <c r="B23" s="62" t="s">
        <v>295</v>
      </c>
      <c r="C23" s="79">
        <f>COUNTIF(NewCar!M$5:M$504,B22)</f>
        <v>0</v>
      </c>
      <c r="D23" s="82" t="str">
        <f t="shared" si="12"/>
        <v>N/A</v>
      </c>
      <c r="E23" s="62" t="str">
        <f>L23</f>
        <v>NewCar</v>
      </c>
      <c r="F23" s="79">
        <f>COUNTIF(NewCar!M$5:M$504,E22)</f>
        <v>0</v>
      </c>
      <c r="G23" s="82" t="str">
        <f t="shared" si="13"/>
        <v>N/A</v>
      </c>
      <c r="H23" s="62" t="str">
        <f>L23</f>
        <v>NewCar</v>
      </c>
      <c r="I23" s="79">
        <f>COUNTIF(NewCar!M$5:M$504,H22)</f>
        <v>0</v>
      </c>
      <c r="J23" s="82" t="str">
        <f t="shared" si="14"/>
        <v>N/A</v>
      </c>
      <c r="K23" s="33"/>
      <c r="L23" s="62" t="str">
        <f>L30</f>
        <v>NewCar</v>
      </c>
      <c r="M23" s="79">
        <f>COUNT(NewCar!AC5:AC504)</f>
        <v>0</v>
      </c>
      <c r="N23" s="82" t="str">
        <f t="shared" si="15"/>
        <v>N/A</v>
      </c>
      <c r="O23" s="33"/>
      <c r="P23" s="33"/>
      <c r="R23" s="62" t="str">
        <f>L23</f>
        <v>NewCar</v>
      </c>
      <c r="S23" s="79">
        <f>COUNTIF(NewCar!M$5:M$504,R22)</f>
        <v>0</v>
      </c>
      <c r="T23" s="82" t="str">
        <f t="shared" si="16"/>
        <v>N/A</v>
      </c>
      <c r="U23" s="62" t="str">
        <f>L23</f>
        <v>NewCar</v>
      </c>
      <c r="V23" s="79">
        <f>COUNTIF(NewCar!M$5:M$504,U22)</f>
        <v>0</v>
      </c>
      <c r="W23" s="82" t="str">
        <f t="shared" si="17"/>
        <v>N/A</v>
      </c>
      <c r="X23" s="62" t="str">
        <f>L23</f>
        <v>NewCar</v>
      </c>
      <c r="Y23" s="79">
        <f>COUNTIF(NewCar!M$5:M$504,X22)</f>
        <v>0</v>
      </c>
      <c r="Z23" s="82" t="str">
        <f t="shared" si="18"/>
        <v>N/A</v>
      </c>
      <c r="AA23" s="33"/>
      <c r="AB23" s="33"/>
      <c r="AC23" s="33"/>
    </row>
    <row r="24" spans="1:31" s="33" customFormat="1" ht="12" customHeight="1">
      <c r="A24" s="31"/>
      <c r="B24" s="62" t="s">
        <v>299</v>
      </c>
      <c r="C24" s="79">
        <f>COUNTIF(NewTruck!M$5:M$504,B22)</f>
        <v>0</v>
      </c>
      <c r="D24" s="82" t="str">
        <f t="shared" si="12"/>
        <v>N/A</v>
      </c>
      <c r="E24" s="62" t="str">
        <f>L24</f>
        <v>NewTruck</v>
      </c>
      <c r="F24" s="79">
        <f>COUNTIF(NewTruck!M$5:M$504,E22)</f>
        <v>0</v>
      </c>
      <c r="G24" s="82" t="str">
        <f t="shared" si="13"/>
        <v>N/A</v>
      </c>
      <c r="H24" s="62" t="str">
        <f>L24</f>
        <v>NewTruck</v>
      </c>
      <c r="I24" s="79">
        <f>COUNTIF(NewTruck!M$5:M$504,H22)</f>
        <v>0</v>
      </c>
      <c r="J24" s="82" t="str">
        <f t="shared" si="14"/>
        <v>N/A</v>
      </c>
      <c r="K24" s="31"/>
      <c r="L24" s="62" t="str">
        <f>L31</f>
        <v>NewTruck</v>
      </c>
      <c r="M24" s="79">
        <f>COUNT(NewTruck!Z5:Z504)</f>
        <v>0</v>
      </c>
      <c r="N24" s="82" t="str">
        <f t="shared" si="15"/>
        <v>N/A</v>
      </c>
      <c r="Q24" s="31"/>
      <c r="R24" s="62" t="str">
        <f>L24</f>
        <v>NewTruck</v>
      </c>
      <c r="S24" s="79">
        <f>COUNTIF(NewTruck!M$5:M$504,R22)</f>
        <v>0</v>
      </c>
      <c r="T24" s="82" t="str">
        <f t="shared" si="16"/>
        <v>N/A</v>
      </c>
      <c r="U24" s="62" t="str">
        <f>L24</f>
        <v>NewTruck</v>
      </c>
      <c r="V24" s="79">
        <f>COUNTIF(NewTruck!M$5:M$504,U22)</f>
        <v>0</v>
      </c>
      <c r="W24" s="82" t="str">
        <f t="shared" si="17"/>
        <v>N/A</v>
      </c>
      <c r="X24" s="62" t="str">
        <f>L24</f>
        <v>NewTruck</v>
      </c>
      <c r="Y24" s="79">
        <f>COUNTIF(NewTruck!M$5:M$504,X22)</f>
        <v>0</v>
      </c>
      <c r="Z24" s="82" t="str">
        <f t="shared" si="18"/>
        <v>N/A</v>
      </c>
    </row>
    <row r="25" spans="1:31" ht="12" customHeight="1">
      <c r="B25" s="62" t="s">
        <v>300</v>
      </c>
      <c r="C25" s="79">
        <f>COUNTIF(UsedCar!M$5:M$504,B22)</f>
        <v>0</v>
      </c>
      <c r="D25" s="82" t="str">
        <f t="shared" si="12"/>
        <v>N/A</v>
      </c>
      <c r="E25" s="62" t="str">
        <f>L25</f>
        <v>UsedCar</v>
      </c>
      <c r="F25" s="79">
        <f>COUNTIF(UsedCar!M$5:M$504,E22)</f>
        <v>0</v>
      </c>
      <c r="G25" s="82" t="str">
        <f t="shared" si="13"/>
        <v>N/A</v>
      </c>
      <c r="H25" s="62" t="str">
        <f>L25</f>
        <v>UsedCar</v>
      </c>
      <c r="I25" s="79">
        <f>COUNTIF(UsedCar!M$5:M$504,H22)</f>
        <v>0</v>
      </c>
      <c r="J25" s="82" t="str">
        <f t="shared" si="14"/>
        <v>N/A</v>
      </c>
      <c r="L25" s="62" t="str">
        <f>L32</f>
        <v>UsedCar</v>
      </c>
      <c r="M25" s="79">
        <f>COUNT(UsedCar!Z4:Z503)</f>
        <v>0</v>
      </c>
      <c r="N25" s="82" t="str">
        <f t="shared" si="15"/>
        <v>N/A</v>
      </c>
      <c r="O25" s="33"/>
      <c r="P25" s="33"/>
      <c r="R25" s="62" t="str">
        <f>L25</f>
        <v>UsedCar</v>
      </c>
      <c r="S25" s="79">
        <f>COUNTIF(UsedCar!M$5:M$504,R22)</f>
        <v>0</v>
      </c>
      <c r="T25" s="82" t="str">
        <f t="shared" si="16"/>
        <v>N/A</v>
      </c>
      <c r="U25" s="62" t="str">
        <f>L25</f>
        <v>UsedCar</v>
      </c>
      <c r="V25" s="79">
        <f>COUNTIF(UsedCar!M$5:M$504,U22)</f>
        <v>0</v>
      </c>
      <c r="W25" s="82" t="str">
        <f t="shared" si="17"/>
        <v>N/A</v>
      </c>
      <c r="X25" s="62" t="str">
        <f>L25</f>
        <v>UsedCar</v>
      </c>
      <c r="Y25" s="79">
        <f>COUNTIF(UsedCar!M$5:M$504,X22)</f>
        <v>0</v>
      </c>
      <c r="Z25" s="82" t="str">
        <f t="shared" si="18"/>
        <v>N/A</v>
      </c>
      <c r="AA25" s="33"/>
      <c r="AB25" s="33"/>
      <c r="AC25" s="33"/>
    </row>
    <row r="26" spans="1:31" ht="12" customHeight="1">
      <c r="B26" s="62" t="s">
        <v>301</v>
      </c>
      <c r="C26" s="79">
        <f>COUNTIF(UsedTruck!M$5:M$504,B22)</f>
        <v>0</v>
      </c>
      <c r="D26" s="82" t="str">
        <f t="shared" si="12"/>
        <v>N/A</v>
      </c>
      <c r="E26" s="62" t="str">
        <f>L26</f>
        <v>UsedTruck</v>
      </c>
      <c r="F26" s="79">
        <f>COUNTIF(UsedTruck!M$5:M$504,E22)</f>
        <v>0</v>
      </c>
      <c r="G26" s="82" t="str">
        <f t="shared" si="13"/>
        <v>N/A</v>
      </c>
      <c r="H26" s="62" t="str">
        <f>L26</f>
        <v>UsedTruck</v>
      </c>
      <c r="I26" s="79">
        <f>COUNTIF(UsedTruck!M$5:M$504,H22)</f>
        <v>0</v>
      </c>
      <c r="J26" s="82" t="str">
        <f t="shared" si="14"/>
        <v>N/A</v>
      </c>
      <c r="L26" s="62" t="str">
        <f>L33</f>
        <v>UsedTruck</v>
      </c>
      <c r="M26" s="79">
        <f>COUNT(UsedTruck!Z5:Z504)</f>
        <v>0</v>
      </c>
      <c r="N26" s="82" t="str">
        <f t="shared" si="15"/>
        <v>N/A</v>
      </c>
      <c r="O26" s="33"/>
      <c r="P26" s="33"/>
      <c r="R26" s="62" t="str">
        <f>L26</f>
        <v>UsedTruck</v>
      </c>
      <c r="S26" s="79">
        <f>COUNTIF(UsedTruck!M$5:M$504,R22)</f>
        <v>0</v>
      </c>
      <c r="T26" s="82" t="str">
        <f t="shared" si="16"/>
        <v>N/A</v>
      </c>
      <c r="U26" s="62" t="str">
        <f>L26</f>
        <v>UsedTruck</v>
      </c>
      <c r="V26" s="79">
        <f>COUNTIF(UsedTruck!M$5:M$504,U22)</f>
        <v>0</v>
      </c>
      <c r="W26" s="82" t="str">
        <f t="shared" si="17"/>
        <v>N/A</v>
      </c>
      <c r="X26" s="62" t="str">
        <f>L26</f>
        <v>UsedTruck</v>
      </c>
      <c r="Y26" s="79">
        <f>COUNTIF(UsedTruck!M$5:M$504,X22)</f>
        <v>0</v>
      </c>
      <c r="Z26" s="82" t="str">
        <f t="shared" si="18"/>
        <v>N/A</v>
      </c>
      <c r="AA26" s="33"/>
      <c r="AB26" s="33"/>
      <c r="AC26" s="33"/>
      <c r="AD26" s="33"/>
      <c r="AE26" s="33"/>
    </row>
    <row r="27" spans="1:31" ht="12" customHeight="1" thickBot="1">
      <c r="A27" s="33"/>
      <c r="B27" s="63" t="s">
        <v>8</v>
      </c>
      <c r="C27" s="80">
        <f>COUNTIF(Misc!M$5:M$504,B22)</f>
        <v>0</v>
      </c>
      <c r="D27" s="83" t="str">
        <f t="shared" si="12"/>
        <v>N/A</v>
      </c>
      <c r="E27" s="63" t="str">
        <f>L27</f>
        <v>Misc</v>
      </c>
      <c r="F27" s="80">
        <f>COUNTIF(Misc!M$5:M$504,E22)</f>
        <v>0</v>
      </c>
      <c r="G27" s="83" t="str">
        <f t="shared" si="13"/>
        <v>N/A</v>
      </c>
      <c r="H27" s="63" t="str">
        <f>L27</f>
        <v>Misc</v>
      </c>
      <c r="I27" s="80">
        <f>COUNTIF(Misc!M$5:M$504,H22)</f>
        <v>0</v>
      </c>
      <c r="J27" s="83" t="str">
        <f t="shared" si="14"/>
        <v>N/A</v>
      </c>
      <c r="L27" s="63" t="str">
        <f>L34</f>
        <v>Misc</v>
      </c>
      <c r="M27" s="80">
        <f>COUNT(Misc!Z5:Z504)</f>
        <v>0</v>
      </c>
      <c r="N27" s="83" t="str">
        <f t="shared" si="15"/>
        <v>N/A</v>
      </c>
      <c r="O27" s="33"/>
      <c r="P27" s="33"/>
      <c r="Q27" s="33"/>
      <c r="R27" s="63" t="str">
        <f>L27</f>
        <v>Misc</v>
      </c>
      <c r="S27" s="80">
        <f>COUNTIF(Misc!M$5:M$504,R22)</f>
        <v>0</v>
      </c>
      <c r="T27" s="83" t="str">
        <f t="shared" si="16"/>
        <v>N/A</v>
      </c>
      <c r="U27" s="63" t="str">
        <f>L27</f>
        <v>Misc</v>
      </c>
      <c r="V27" s="80">
        <f>COUNTIF(Misc!M$5:M$504,U22)</f>
        <v>0</v>
      </c>
      <c r="W27" s="83" t="str">
        <f t="shared" si="17"/>
        <v>N/A</v>
      </c>
      <c r="X27" s="63" t="str">
        <f>L27</f>
        <v>Misc</v>
      </c>
      <c r="Y27" s="80">
        <f>COUNTIF(Misc!M$5:M$504,X22)</f>
        <v>0</v>
      </c>
      <c r="Z27" s="83" t="str">
        <f t="shared" si="18"/>
        <v>N/A</v>
      </c>
      <c r="AA27" s="33"/>
      <c r="AB27" s="33"/>
      <c r="AC27" s="33"/>
    </row>
    <row r="28" spans="1:31" ht="2.1" customHeight="1" thickBot="1">
      <c r="B28" s="37"/>
      <c r="C28" s="35"/>
      <c r="D28" s="35"/>
      <c r="E28" s="37"/>
      <c r="F28" s="35"/>
      <c r="G28" s="35"/>
      <c r="H28" s="37"/>
      <c r="I28" s="35"/>
      <c r="J28" s="35"/>
      <c r="K28" s="33"/>
      <c r="L28" s="33"/>
      <c r="M28" s="33"/>
      <c r="N28" s="33"/>
      <c r="O28" s="33"/>
      <c r="P28" s="33"/>
      <c r="R28" s="33"/>
      <c r="S28" s="33"/>
      <c r="T28" s="33"/>
      <c r="U28" s="33"/>
      <c r="V28" s="33"/>
      <c r="W28" s="33"/>
      <c r="X28" s="33"/>
      <c r="Y28" s="33"/>
      <c r="Z28" s="33"/>
      <c r="AA28" s="33"/>
      <c r="AB28" s="33"/>
      <c r="AC28" s="33"/>
    </row>
    <row r="29" spans="1:31" ht="12" customHeight="1">
      <c r="A29" s="33"/>
      <c r="B29" s="64" t="str">
        <f>Customize!$Q$13</f>
        <v>Cash</v>
      </c>
      <c r="C29" s="78">
        <f>SUM(C30:C34)</f>
        <v>0</v>
      </c>
      <c r="D29" s="81" t="str">
        <f t="shared" ref="D29:D34" si="19">IF($L$3,(C29/$L$3),"N/A")</f>
        <v>N/A</v>
      </c>
      <c r="E29" s="64" t="str">
        <f>Customize!$Q$14</f>
        <v>OSF</v>
      </c>
      <c r="F29" s="78">
        <f>SUM(F30:F34)</f>
        <v>0</v>
      </c>
      <c r="G29" s="81" t="str">
        <f t="shared" ref="G29:G34" si="20">IF($L$3,(F29/$L$3),"N/A")</f>
        <v>N/A</v>
      </c>
      <c r="H29" s="64" t="s">
        <v>348</v>
      </c>
      <c r="I29" s="78">
        <f>SUM(I30:I34)</f>
        <v>0</v>
      </c>
      <c r="J29" s="81" t="str">
        <f t="shared" ref="J29:J34" si="21">IF($L$3,(I29/$L$3),"N/A")</f>
        <v>N/A</v>
      </c>
      <c r="L29" s="64" t="s">
        <v>73</v>
      </c>
      <c r="M29" s="78">
        <f>+M30+M31+M33+M34</f>
        <v>0</v>
      </c>
      <c r="N29" s="81" t="str">
        <f t="shared" ref="N29:N34" si="22">IF($L$3,(M29/$L$3),"N/A")</f>
        <v>N/A</v>
      </c>
      <c r="O29" s="33"/>
      <c r="R29" s="64" t="str">
        <f>Customize!$Q$37</f>
        <v>bank34</v>
      </c>
      <c r="S29" s="78">
        <f>SUM(S30:S34)</f>
        <v>0</v>
      </c>
      <c r="T29" s="81" t="str">
        <f t="shared" ref="T29:T34" si="23">IF($L$3,(S29/$L$3),"N/A")</f>
        <v>N/A</v>
      </c>
      <c r="U29" s="64" t="str">
        <f>Customize!$Q$38</f>
        <v>bank34</v>
      </c>
      <c r="V29" s="78">
        <f>SUM(V30:V34)</f>
        <v>0</v>
      </c>
      <c r="W29" s="81" t="str">
        <f t="shared" ref="W29:W34" si="24">IF($L$3,(V29/$L$3),"N/A")</f>
        <v>N/A</v>
      </c>
      <c r="X29" s="64" t="str">
        <f>Customize!$Q$39</f>
        <v>bank36</v>
      </c>
      <c r="Y29" s="78">
        <f>SUM(Y30:Y34)</f>
        <v>0</v>
      </c>
      <c r="Z29" s="81" t="str">
        <f t="shared" ref="Z29:Z34" si="25">IF($L$3,(Y29/$L$3),"N/A")</f>
        <v>N/A</v>
      </c>
    </row>
    <row r="30" spans="1:31" s="33" customFormat="1" ht="12" customHeight="1">
      <c r="A30" s="31"/>
      <c r="B30" s="62" t="str">
        <f>L23</f>
        <v>NewCar</v>
      </c>
      <c r="C30" s="79">
        <f>COUNTIF(NewCar!M$5:M$504,B29)</f>
        <v>0</v>
      </c>
      <c r="D30" s="82" t="str">
        <f t="shared" si="19"/>
        <v>N/A</v>
      </c>
      <c r="E30" s="62" t="str">
        <f>L23</f>
        <v>NewCar</v>
      </c>
      <c r="F30" s="79">
        <f>COUNTIF(NewCar!M$5:M$504,E29)</f>
        <v>0</v>
      </c>
      <c r="G30" s="82" t="str">
        <f t="shared" si="20"/>
        <v>N/A</v>
      </c>
      <c r="H30" s="62" t="str">
        <f>L23</f>
        <v>NewCar</v>
      </c>
      <c r="I30" s="79">
        <f>COUNTIF(NewCar!M$5:M$504,H29)</f>
        <v>0</v>
      </c>
      <c r="J30" s="82" t="str">
        <f t="shared" si="21"/>
        <v>N/A</v>
      </c>
      <c r="L30" s="62" t="str">
        <f>L38</f>
        <v>NewCar</v>
      </c>
      <c r="M30" s="79">
        <f>COUNTIF(NewCar!M5:M504,"=CASH")</f>
        <v>0</v>
      </c>
      <c r="N30" s="82" t="str">
        <f t="shared" si="22"/>
        <v>N/A</v>
      </c>
      <c r="Q30" s="31"/>
      <c r="R30" s="62" t="str">
        <f>L23</f>
        <v>NewCar</v>
      </c>
      <c r="S30" s="79">
        <f>COUNTIF(NewCar!M$5:M$504,R29)</f>
        <v>0</v>
      </c>
      <c r="T30" s="82" t="str">
        <f t="shared" si="23"/>
        <v>N/A</v>
      </c>
      <c r="U30" s="62" t="str">
        <f>L23</f>
        <v>NewCar</v>
      </c>
      <c r="V30" s="79">
        <f>COUNTIF(NewCar!M$5:M$504,U29)</f>
        <v>0</v>
      </c>
      <c r="W30" s="82" t="str">
        <f t="shared" si="24"/>
        <v>N/A</v>
      </c>
      <c r="X30" s="62" t="str">
        <f>L23</f>
        <v>NewCar</v>
      </c>
      <c r="Y30" s="79">
        <f>COUNTIF(NewCar!M$5:M$504,X29)</f>
        <v>0</v>
      </c>
      <c r="Z30" s="82" t="str">
        <f t="shared" si="25"/>
        <v>N/A</v>
      </c>
    </row>
    <row r="31" spans="1:31" ht="12" customHeight="1">
      <c r="B31" s="62" t="str">
        <f>L24</f>
        <v>NewTruck</v>
      </c>
      <c r="C31" s="79">
        <f>COUNTIF(NewTruck!M$5:M$504,B29)</f>
        <v>0</v>
      </c>
      <c r="D31" s="82" t="str">
        <f t="shared" si="19"/>
        <v>N/A</v>
      </c>
      <c r="E31" s="62" t="str">
        <f>L24</f>
        <v>NewTruck</v>
      </c>
      <c r="F31" s="79">
        <f>COUNTIF(NewTruck!M$5:M$504,E29)</f>
        <v>0</v>
      </c>
      <c r="G31" s="82" t="str">
        <f t="shared" si="20"/>
        <v>N/A</v>
      </c>
      <c r="H31" s="62" t="str">
        <f>L24</f>
        <v>NewTruck</v>
      </c>
      <c r="I31" s="79">
        <f>COUNTIF(NewTruck!M$5:M$504,H29)</f>
        <v>0</v>
      </c>
      <c r="J31" s="82" t="str">
        <f t="shared" si="21"/>
        <v>N/A</v>
      </c>
      <c r="L31" s="62" t="str">
        <f>L39</f>
        <v>NewTruck</v>
      </c>
      <c r="M31" s="79">
        <f>COUNTIF(NewTruck!M5:M504,"=CASH")</f>
        <v>0</v>
      </c>
      <c r="N31" s="82" t="str">
        <f t="shared" si="22"/>
        <v>N/A</v>
      </c>
      <c r="P31" s="33"/>
      <c r="R31" s="62" t="str">
        <f>L24</f>
        <v>NewTruck</v>
      </c>
      <c r="S31" s="79">
        <f>COUNTIF(NewTruck!M$5:M$504,R29)</f>
        <v>0</v>
      </c>
      <c r="T31" s="82" t="str">
        <f t="shared" si="23"/>
        <v>N/A</v>
      </c>
      <c r="U31" s="62" t="str">
        <f>L24</f>
        <v>NewTruck</v>
      </c>
      <c r="V31" s="79">
        <f>COUNTIF(NewTruck!M$5:M$504,U29)</f>
        <v>0</v>
      </c>
      <c r="W31" s="82" t="str">
        <f t="shared" si="24"/>
        <v>N/A</v>
      </c>
      <c r="X31" s="62" t="str">
        <f>L24</f>
        <v>NewTruck</v>
      </c>
      <c r="Y31" s="79">
        <f>COUNTIF(NewTruck!M$5:M$504,X29)</f>
        <v>0</v>
      </c>
      <c r="Z31" s="82" t="str">
        <f t="shared" si="25"/>
        <v>N/A</v>
      </c>
      <c r="AA31" s="33"/>
      <c r="AB31" s="33"/>
      <c r="AC31" s="33"/>
    </row>
    <row r="32" spans="1:31" ht="12" customHeight="1">
      <c r="B32" s="62" t="str">
        <f>L25</f>
        <v>UsedCar</v>
      </c>
      <c r="C32" s="79">
        <f>COUNTIF(UsedCar!M$5:M$504,B29)</f>
        <v>0</v>
      </c>
      <c r="D32" s="82" t="str">
        <f t="shared" si="19"/>
        <v>N/A</v>
      </c>
      <c r="E32" s="62" t="str">
        <f>L25</f>
        <v>UsedCar</v>
      </c>
      <c r="F32" s="79">
        <f>COUNTIF(UsedCar!M$5:M$504,E29)</f>
        <v>0</v>
      </c>
      <c r="G32" s="82" t="str">
        <f t="shared" si="20"/>
        <v>N/A</v>
      </c>
      <c r="H32" s="62" t="str">
        <f>L25</f>
        <v>UsedCar</v>
      </c>
      <c r="I32" s="79">
        <f>COUNTIF(UsedCar!M$5:M$504,H29)</f>
        <v>0</v>
      </c>
      <c r="J32" s="82" t="str">
        <f t="shared" si="21"/>
        <v>N/A</v>
      </c>
      <c r="L32" s="355" t="str">
        <f>L40</f>
        <v>UsedCar</v>
      </c>
      <c r="M32" s="79">
        <f>COUNTIF(UsedCar!M4:M503,"=CASH")</f>
        <v>0</v>
      </c>
      <c r="N32" s="82" t="str">
        <f t="shared" si="22"/>
        <v>N/A</v>
      </c>
      <c r="O32" s="33"/>
      <c r="R32" s="62" t="str">
        <f>L25</f>
        <v>UsedCar</v>
      </c>
      <c r="S32" s="79">
        <f>COUNTIF(UsedCar!M$5:M$504,R29)</f>
        <v>0</v>
      </c>
      <c r="T32" s="82" t="str">
        <f t="shared" si="23"/>
        <v>N/A</v>
      </c>
      <c r="U32" s="62" t="str">
        <f>L25</f>
        <v>UsedCar</v>
      </c>
      <c r="V32" s="79">
        <f>COUNTIF(UsedCar!M$5:M$504,U29)</f>
        <v>0</v>
      </c>
      <c r="W32" s="82" t="str">
        <f t="shared" si="24"/>
        <v>N/A</v>
      </c>
      <c r="X32" s="62" t="str">
        <f>L25</f>
        <v>UsedCar</v>
      </c>
      <c r="Y32" s="79">
        <f>COUNTIF(UsedCar!M$5:M$504,X29)</f>
        <v>0</v>
      </c>
      <c r="Z32" s="82" t="str">
        <f t="shared" si="25"/>
        <v>N/A</v>
      </c>
      <c r="AD32" s="33"/>
      <c r="AE32" s="33"/>
    </row>
    <row r="33" spans="1:26" ht="12" customHeight="1">
      <c r="B33" s="62" t="str">
        <f>L26</f>
        <v>UsedTruck</v>
      </c>
      <c r="C33" s="79">
        <f>COUNTIF(UsedTruck!M$5:M$504,B29)</f>
        <v>0</v>
      </c>
      <c r="D33" s="82" t="str">
        <f t="shared" si="19"/>
        <v>N/A</v>
      </c>
      <c r="E33" s="62" t="str">
        <f>L26</f>
        <v>UsedTruck</v>
      </c>
      <c r="F33" s="79">
        <f>COUNTIF(UsedTruck!M$5:M$504,E29)</f>
        <v>0</v>
      </c>
      <c r="G33" s="82" t="str">
        <f t="shared" si="20"/>
        <v>N/A</v>
      </c>
      <c r="H33" s="62" t="str">
        <f>L26</f>
        <v>UsedTruck</v>
      </c>
      <c r="I33" s="79">
        <f>COUNTIF(UsedTruck!M$5:M$504,H29)</f>
        <v>0</v>
      </c>
      <c r="J33" s="82" t="str">
        <f t="shared" si="21"/>
        <v>N/A</v>
      </c>
      <c r="L33" s="62" t="str">
        <f>L41</f>
        <v>UsedTruck</v>
      </c>
      <c r="M33" s="79">
        <f>COUNTIF(UsedTruck!M5:M504,"=CASH")</f>
        <v>0</v>
      </c>
      <c r="N33" s="82" t="str">
        <f t="shared" si="22"/>
        <v>N/A</v>
      </c>
      <c r="O33" s="33"/>
      <c r="R33" s="62" t="str">
        <f>L26</f>
        <v>UsedTruck</v>
      </c>
      <c r="S33" s="79">
        <f>COUNTIF(UsedTruck!M$5:M$504,R29)</f>
        <v>0</v>
      </c>
      <c r="T33" s="82" t="str">
        <f t="shared" si="23"/>
        <v>N/A</v>
      </c>
      <c r="U33" s="62" t="str">
        <f>L26</f>
        <v>UsedTruck</v>
      </c>
      <c r="V33" s="79">
        <f>COUNTIF(UsedTruck!M$5:M$504,U29)</f>
        <v>0</v>
      </c>
      <c r="W33" s="82" t="str">
        <f t="shared" si="24"/>
        <v>N/A</v>
      </c>
      <c r="X33" s="62" t="str">
        <f>L26</f>
        <v>UsedTruck</v>
      </c>
      <c r="Y33" s="79">
        <f>COUNTIF(UsedTruck!M$5:M$504,X29)</f>
        <v>0</v>
      </c>
      <c r="Z33" s="82" t="str">
        <f t="shared" si="25"/>
        <v>N/A</v>
      </c>
    </row>
    <row r="34" spans="1:26" ht="12" customHeight="1" thickBot="1">
      <c r="A34" s="33"/>
      <c r="B34" s="63" t="str">
        <f>L27</f>
        <v>Misc</v>
      </c>
      <c r="C34" s="80">
        <f>COUNTIF(Misc!M$5:M$504,B29)</f>
        <v>0</v>
      </c>
      <c r="D34" s="83" t="str">
        <f t="shared" si="19"/>
        <v>N/A</v>
      </c>
      <c r="E34" s="63" t="str">
        <f>L27</f>
        <v>Misc</v>
      </c>
      <c r="F34" s="80">
        <f>COUNTIF(Misc!M$5:M$504,E29)</f>
        <v>0</v>
      </c>
      <c r="G34" s="83" t="str">
        <f t="shared" si="20"/>
        <v>N/A</v>
      </c>
      <c r="H34" s="63" t="str">
        <f>L27</f>
        <v>Misc</v>
      </c>
      <c r="I34" s="80">
        <f>COUNTIF(Misc!M$5:M$504,H29)</f>
        <v>0</v>
      </c>
      <c r="J34" s="83" t="str">
        <f t="shared" si="21"/>
        <v>N/A</v>
      </c>
      <c r="L34" s="63" t="str">
        <f>L42</f>
        <v>Misc</v>
      </c>
      <c r="M34" s="80">
        <f>COUNTIF(Misc!M5:M504,"=CASH")</f>
        <v>0</v>
      </c>
      <c r="N34" s="83" t="str">
        <f t="shared" si="22"/>
        <v>N/A</v>
      </c>
      <c r="O34" s="33"/>
      <c r="R34" s="63" t="str">
        <f>L27</f>
        <v>Misc</v>
      </c>
      <c r="S34" s="80">
        <f>COUNTIF(Misc!M$5:M$504,R29)</f>
        <v>0</v>
      </c>
      <c r="T34" s="83" t="str">
        <f t="shared" si="23"/>
        <v>N/A</v>
      </c>
      <c r="U34" s="63" t="str">
        <f>L27</f>
        <v>Misc</v>
      </c>
      <c r="V34" s="80">
        <f>COUNTIF(Misc!M$5:M$504,U29)</f>
        <v>0</v>
      </c>
      <c r="W34" s="83" t="str">
        <f t="shared" si="24"/>
        <v>N/A</v>
      </c>
      <c r="X34" s="63" t="str">
        <f>L27</f>
        <v>Misc</v>
      </c>
      <c r="Y34" s="80">
        <f>COUNTIF(Misc!M$5:M$504,X29)</f>
        <v>0</v>
      </c>
      <c r="Z34" s="83" t="str">
        <f t="shared" si="25"/>
        <v>N/A</v>
      </c>
    </row>
    <row r="35" spans="1:26" ht="2.1" customHeight="1" thickBot="1">
      <c r="B35" s="34"/>
      <c r="C35" s="33"/>
      <c r="D35" s="33"/>
      <c r="E35" s="33"/>
      <c r="F35" s="33"/>
      <c r="G35" s="33"/>
      <c r="H35" s="33"/>
      <c r="I35" s="33"/>
      <c r="J35" s="33"/>
      <c r="K35" s="33"/>
      <c r="L35" s="33"/>
      <c r="M35" s="33"/>
      <c r="N35" s="33"/>
    </row>
    <row r="36" spans="1:26" ht="12" customHeight="1" thickBot="1">
      <c r="A36" s="33"/>
      <c r="B36" s="65"/>
      <c r="C36" s="66"/>
      <c r="D36" s="66"/>
      <c r="E36" s="67" t="s">
        <v>212</v>
      </c>
      <c r="F36" s="66"/>
      <c r="G36" s="66"/>
      <c r="H36" s="68"/>
      <c r="I36" s="66"/>
      <c r="J36" s="69"/>
      <c r="R36" s="65"/>
      <c r="S36" s="66"/>
      <c r="T36" s="66"/>
      <c r="U36" s="67" t="s">
        <v>249</v>
      </c>
      <c r="V36" s="66"/>
      <c r="W36" s="66"/>
      <c r="X36" s="68"/>
      <c r="Y36" s="66"/>
      <c r="Z36" s="69"/>
    </row>
    <row r="37" spans="1:26" s="33" customFormat="1" ht="12" customHeight="1">
      <c r="A37" s="31"/>
      <c r="B37" s="64" t="str">
        <f>Customize!$Q$16</f>
        <v>CAPONE</v>
      </c>
      <c r="C37" s="78">
        <f>SUM(C38:C42)</f>
        <v>0</v>
      </c>
      <c r="D37" s="81" t="str">
        <f t="shared" ref="D37:D42" si="26">IF($L$3,(C37/$L$3),"N/A")</f>
        <v>N/A</v>
      </c>
      <c r="E37" s="64" t="s">
        <v>352</v>
      </c>
      <c r="F37" s="78">
        <f>SUM(F38:F42)</f>
        <v>0</v>
      </c>
      <c r="G37" s="81" t="str">
        <f t="shared" ref="G37:G42" si="27">IF($L$3,(F37/$L$3),"N/A")</f>
        <v>N/A</v>
      </c>
      <c r="H37" s="64" t="str">
        <f>Customize!$Q$18</f>
        <v>Bank15</v>
      </c>
      <c r="I37" s="78">
        <f>SUM(I38:I42)</f>
        <v>0</v>
      </c>
      <c r="J37" s="81" t="str">
        <f t="shared" ref="J37:J42" si="28">IF($L$3,(I37/$L$3),"N/A")</f>
        <v>N/A</v>
      </c>
      <c r="L37" s="64" t="s">
        <v>108</v>
      </c>
      <c r="M37" s="78">
        <f>+M38+M39+M41+M42</f>
        <v>0</v>
      </c>
      <c r="N37" s="81" t="str">
        <f t="shared" ref="N37:N42" si="29">IF($L$3,(M37/$L$3),"N/A")</f>
        <v>N/A</v>
      </c>
      <c r="O37" s="31"/>
      <c r="R37" s="64" t="str">
        <f>bank37</f>
        <v>bank37</v>
      </c>
      <c r="S37" s="78">
        <f>SUM(S38:S42)</f>
        <v>0</v>
      </c>
      <c r="T37" s="81" t="str">
        <f t="shared" ref="T37:T42" si="30">IF($L$3,(S37/$L$3),"N/A")</f>
        <v>N/A</v>
      </c>
      <c r="U37" s="64" t="str">
        <f>bank38</f>
        <v>bank38</v>
      </c>
      <c r="V37" s="78">
        <f>SUM(V38:V42)</f>
        <v>0</v>
      </c>
      <c r="W37" s="81" t="str">
        <f t="shared" ref="W37:W42" si="31">IF($L$3,(V37/$L$3),"N/A")</f>
        <v>N/A</v>
      </c>
      <c r="X37" s="64" t="str">
        <f>bank39</f>
        <v>bank39</v>
      </c>
      <c r="Y37" s="78">
        <f>SUM(Y38:Y42)</f>
        <v>0</v>
      </c>
      <c r="Z37" s="81" t="str">
        <f t="shared" ref="Z37:Z42" si="32">IF($L$3,(Y37/$L$3),"N/A")</f>
        <v>N/A</v>
      </c>
    </row>
    <row r="38" spans="1:26" ht="12" customHeight="1">
      <c r="B38" s="62" t="str">
        <f>L23</f>
        <v>NewCar</v>
      </c>
      <c r="C38" s="79">
        <f>COUNTIF(NewCar!M$5:M$504,B37)</f>
        <v>0</v>
      </c>
      <c r="D38" s="82" t="str">
        <f t="shared" si="26"/>
        <v>N/A</v>
      </c>
      <c r="E38" s="62" t="str">
        <f>L23</f>
        <v>NewCar</v>
      </c>
      <c r="F38" s="79">
        <f>COUNTIF(NewCar!M$5:M$504,E37)</f>
        <v>0</v>
      </c>
      <c r="G38" s="82" t="str">
        <f t="shared" si="27"/>
        <v>N/A</v>
      </c>
      <c r="H38" s="62" t="str">
        <f>L23</f>
        <v>NewCar</v>
      </c>
      <c r="I38" s="79">
        <f>COUNTIF(NewCar!M$5:M$504,H37)</f>
        <v>0</v>
      </c>
      <c r="J38" s="82" t="str">
        <f t="shared" si="28"/>
        <v>N/A</v>
      </c>
      <c r="L38" s="355" t="str">
        <f>CatFocusDLR!$B$6</f>
        <v>NewCar</v>
      </c>
      <c r="M38" s="79">
        <f>SUM(M114 - (M120))</f>
        <v>0</v>
      </c>
      <c r="N38" s="82" t="str">
        <f t="shared" si="29"/>
        <v>N/A</v>
      </c>
      <c r="R38" s="62" t="str">
        <f>L52</f>
        <v>NewCar</v>
      </c>
      <c r="S38" s="79">
        <f>COUNTIF(NewCar!M$5:M$504,R37)</f>
        <v>0</v>
      </c>
      <c r="T38" s="82" t="str">
        <f t="shared" si="30"/>
        <v>N/A</v>
      </c>
      <c r="U38" s="62" t="str">
        <f>L52</f>
        <v>NewCar</v>
      </c>
      <c r="V38" s="79">
        <f>COUNTIF(NewCar!M$5:M$504,U37)</f>
        <v>0</v>
      </c>
      <c r="W38" s="82" t="str">
        <f t="shared" si="31"/>
        <v>N/A</v>
      </c>
      <c r="X38" s="62" t="str">
        <f>L52</f>
        <v>NewCar</v>
      </c>
      <c r="Y38" s="79">
        <f>COUNTIF(NewCar!M$5:M$504,X37)</f>
        <v>0</v>
      </c>
      <c r="Z38" s="82" t="str">
        <f t="shared" si="32"/>
        <v>N/A</v>
      </c>
    </row>
    <row r="39" spans="1:26" ht="12" customHeight="1">
      <c r="B39" s="62" t="str">
        <f>L24</f>
        <v>NewTruck</v>
      </c>
      <c r="C39" s="79">
        <f>COUNTIF(NewTruck!M$5:M$504,B37)</f>
        <v>0</v>
      </c>
      <c r="D39" s="82" t="str">
        <f t="shared" si="26"/>
        <v>N/A</v>
      </c>
      <c r="E39" s="62" t="str">
        <f>L24</f>
        <v>NewTruck</v>
      </c>
      <c r="F39" s="79">
        <f>COUNTIF(NewTruck!M$5:M$504,E37)</f>
        <v>0</v>
      </c>
      <c r="G39" s="82" t="str">
        <f t="shared" si="27"/>
        <v>N/A</v>
      </c>
      <c r="H39" s="62" t="str">
        <f>L24</f>
        <v>NewTruck</v>
      </c>
      <c r="I39" s="79">
        <f>COUNTIF(NewTruck!M$5:M$504,H37)</f>
        <v>0</v>
      </c>
      <c r="J39" s="82" t="str">
        <f t="shared" si="28"/>
        <v>N/A</v>
      </c>
      <c r="L39" s="355" t="str">
        <f>CatFocusDLR!$C$6</f>
        <v>NewTruck</v>
      </c>
      <c r="M39" s="79">
        <f>SUM(M115 - (M121))</f>
        <v>0</v>
      </c>
      <c r="N39" s="82" t="str">
        <f t="shared" si="29"/>
        <v>N/A</v>
      </c>
      <c r="R39" s="62" t="str">
        <f>L53</f>
        <v>NewTruck</v>
      </c>
      <c r="S39" s="79">
        <f>COUNTIF(NewTruck!M$5:M$504,R37)</f>
        <v>0</v>
      </c>
      <c r="T39" s="82" t="str">
        <f t="shared" si="30"/>
        <v>N/A</v>
      </c>
      <c r="U39" s="62" t="str">
        <f>L53</f>
        <v>NewTruck</v>
      </c>
      <c r="V39" s="79">
        <f>COUNTIF(NewTruck!M$5:M$504,U37)</f>
        <v>0</v>
      </c>
      <c r="W39" s="82" t="str">
        <f t="shared" si="31"/>
        <v>N/A</v>
      </c>
      <c r="X39" s="62" t="str">
        <f>L53</f>
        <v>NewTruck</v>
      </c>
      <c r="Y39" s="79">
        <f>COUNTIF(NewTruck!M$5:M$504,X37)</f>
        <v>0</v>
      </c>
      <c r="Z39" s="82" t="str">
        <f t="shared" si="32"/>
        <v>N/A</v>
      </c>
    </row>
    <row r="40" spans="1:26" ht="12" customHeight="1">
      <c r="B40" s="62" t="str">
        <f>L25</f>
        <v>UsedCar</v>
      </c>
      <c r="C40" s="79">
        <f>COUNTIF(UsedCar!M$5:M$504,B37)</f>
        <v>0</v>
      </c>
      <c r="D40" s="82" t="str">
        <f t="shared" si="26"/>
        <v>N/A</v>
      </c>
      <c r="E40" s="62" t="str">
        <f>L25</f>
        <v>UsedCar</v>
      </c>
      <c r="F40" s="79">
        <f>COUNTIF(UsedCar!M$5:M$504,E37)</f>
        <v>0</v>
      </c>
      <c r="G40" s="82" t="str">
        <f t="shared" si="27"/>
        <v>N/A</v>
      </c>
      <c r="H40" s="62" t="str">
        <f>L25</f>
        <v>UsedCar</v>
      </c>
      <c r="I40" s="79">
        <f>COUNTIF(UsedCar!M$5:M$504,H37)</f>
        <v>0</v>
      </c>
      <c r="J40" s="82" t="str">
        <f t="shared" si="28"/>
        <v>N/A</v>
      </c>
      <c r="L40" s="355" t="str">
        <f>CatFocusDLR!$D$6</f>
        <v>UsedCar</v>
      </c>
      <c r="M40" s="79">
        <f>SUM(M116 - (M122))</f>
        <v>0</v>
      </c>
      <c r="N40" s="82" t="str">
        <f t="shared" si="29"/>
        <v>N/A</v>
      </c>
      <c r="O40" s="33"/>
      <c r="R40" s="62" t="str">
        <f>L54</f>
        <v>UsedCar</v>
      </c>
      <c r="S40" s="79">
        <f>COUNTIF(UsedCar!M$5:M$504,R37)</f>
        <v>0</v>
      </c>
      <c r="T40" s="82" t="str">
        <f t="shared" si="30"/>
        <v>N/A</v>
      </c>
      <c r="U40" s="62" t="str">
        <f>L54</f>
        <v>UsedCar</v>
      </c>
      <c r="V40" s="79">
        <f>COUNTIF(UsedCar!M$5:M$504,U37)</f>
        <v>0</v>
      </c>
      <c r="W40" s="82" t="str">
        <f t="shared" si="31"/>
        <v>N/A</v>
      </c>
      <c r="X40" s="62" t="str">
        <f>L54</f>
        <v>UsedCar</v>
      </c>
      <c r="Y40" s="79">
        <f>COUNTIF(UsedCar!M$5:M$504,X37)</f>
        <v>0</v>
      </c>
      <c r="Z40" s="82" t="str">
        <f t="shared" si="32"/>
        <v>N/A</v>
      </c>
    </row>
    <row r="41" spans="1:26" ht="12" customHeight="1">
      <c r="B41" s="62" t="str">
        <f>L26</f>
        <v>UsedTruck</v>
      </c>
      <c r="C41" s="79">
        <f>COUNTIF(UsedTruck!M$5:M$504,B37)</f>
        <v>0</v>
      </c>
      <c r="D41" s="82" t="str">
        <f t="shared" si="26"/>
        <v>N/A</v>
      </c>
      <c r="E41" s="62" t="str">
        <f>L26</f>
        <v>UsedTruck</v>
      </c>
      <c r="F41" s="79">
        <f>COUNTIF(UsedTruck!M$5:M$504,E37)</f>
        <v>0</v>
      </c>
      <c r="G41" s="82" t="str">
        <f t="shared" si="27"/>
        <v>N/A</v>
      </c>
      <c r="H41" s="62" t="str">
        <f>L26</f>
        <v>UsedTruck</v>
      </c>
      <c r="I41" s="79">
        <f>COUNTIF(UsedTruck!M$5:M$504,H37)</f>
        <v>0</v>
      </c>
      <c r="J41" s="82" t="str">
        <f t="shared" si="28"/>
        <v>N/A</v>
      </c>
      <c r="L41" s="355" t="str">
        <f>CatFocusDLR!$E$6</f>
        <v>UsedTruck</v>
      </c>
      <c r="M41" s="79">
        <f>SUM(M117 - (M123))</f>
        <v>0</v>
      </c>
      <c r="N41" s="82" t="str">
        <f t="shared" si="29"/>
        <v>N/A</v>
      </c>
      <c r="O41" s="33"/>
      <c r="R41" s="62" t="str">
        <f>L55</f>
        <v>UsedTruck</v>
      </c>
      <c r="S41" s="79">
        <f>COUNTIF(UsedTruck!M$5:M$504,R37)</f>
        <v>0</v>
      </c>
      <c r="T41" s="82" t="str">
        <f t="shared" si="30"/>
        <v>N/A</v>
      </c>
      <c r="U41" s="62" t="str">
        <f>L55</f>
        <v>UsedTruck</v>
      </c>
      <c r="V41" s="79">
        <f>COUNTIF(UsedTruck!M$5:M$504,U37)</f>
        <v>0</v>
      </c>
      <c r="W41" s="82" t="str">
        <f t="shared" si="31"/>
        <v>N/A</v>
      </c>
      <c r="X41" s="62" t="str">
        <f>L55</f>
        <v>UsedTruck</v>
      </c>
      <c r="Y41" s="79">
        <f>COUNTIF(UsedTruck!M$5:M$504,X37)</f>
        <v>0</v>
      </c>
      <c r="Z41" s="82" t="str">
        <f t="shared" si="32"/>
        <v>N/A</v>
      </c>
    </row>
    <row r="42" spans="1:26" ht="12" customHeight="1" thickBot="1">
      <c r="A42" s="33"/>
      <c r="B42" s="63" t="str">
        <f>L27</f>
        <v>Misc</v>
      </c>
      <c r="C42" s="80">
        <f>COUNTIF(Misc!M$5:M$504,B37)</f>
        <v>0</v>
      </c>
      <c r="D42" s="83" t="str">
        <f t="shared" si="26"/>
        <v>N/A</v>
      </c>
      <c r="E42" s="63" t="str">
        <f>L27</f>
        <v>Misc</v>
      </c>
      <c r="F42" s="80">
        <f>COUNTIF(Misc!M$5:M$504,E37)</f>
        <v>0</v>
      </c>
      <c r="G42" s="83" t="str">
        <f t="shared" si="27"/>
        <v>N/A</v>
      </c>
      <c r="H42" s="63" t="str">
        <f>L27</f>
        <v>Misc</v>
      </c>
      <c r="I42" s="80">
        <f>COUNTIF(Misc!M$5:M$504,H37)</f>
        <v>0</v>
      </c>
      <c r="J42" s="83" t="str">
        <f t="shared" si="28"/>
        <v>N/A</v>
      </c>
      <c r="L42" s="356" t="str">
        <f>CatFocusDLR!$F$6</f>
        <v>Misc</v>
      </c>
      <c r="M42" s="80">
        <f>SUM(M118 - (M124))</f>
        <v>0</v>
      </c>
      <c r="N42" s="83" t="str">
        <f t="shared" si="29"/>
        <v>N/A</v>
      </c>
      <c r="R42" s="63" t="str">
        <f>L56</f>
        <v>Misc</v>
      </c>
      <c r="S42" s="80">
        <f>COUNTIF(Misc!M$5:M$504,R37)</f>
        <v>0</v>
      </c>
      <c r="T42" s="83" t="str">
        <f t="shared" si="30"/>
        <v>N/A</v>
      </c>
      <c r="U42" s="63" t="str">
        <f>L56</f>
        <v>Misc</v>
      </c>
      <c r="V42" s="80">
        <f>COUNTIF(Misc!M$5:M$504,U37)</f>
        <v>0</v>
      </c>
      <c r="W42" s="83" t="str">
        <f t="shared" si="31"/>
        <v>N/A</v>
      </c>
      <c r="X42" s="63" t="str">
        <f>L56</f>
        <v>Misc</v>
      </c>
      <c r="Y42" s="80">
        <f>COUNTIF(Misc!M$5:M$504,X37)</f>
        <v>0</v>
      </c>
      <c r="Z42" s="83" t="str">
        <f t="shared" si="32"/>
        <v>N/A</v>
      </c>
    </row>
    <row r="43" spans="1:26" s="33" customFormat="1" ht="2.1" customHeight="1" thickBot="1">
      <c r="A43" s="31"/>
      <c r="O43" s="31"/>
    </row>
    <row r="44" spans="1:26" ht="12" customHeight="1">
      <c r="B44" s="64" t="str">
        <f>Customize!$Q$19</f>
        <v>Bank16</v>
      </c>
      <c r="C44" s="78">
        <f>SUM(C45:C49)</f>
        <v>0</v>
      </c>
      <c r="D44" s="81" t="str">
        <f t="shared" ref="D44:D49" si="33">IF($L$3,(C44/$L$3),"N/A")</f>
        <v>N/A</v>
      </c>
      <c r="E44" s="64" t="str">
        <f>Customize!$Q$20</f>
        <v>Bank17</v>
      </c>
      <c r="F44" s="78">
        <f>SUM(F45:F49)</f>
        <v>0</v>
      </c>
      <c r="G44" s="81" t="str">
        <f t="shared" ref="G44:G49" si="34">IF($L$3,(F44/$L$3),"N/A")</f>
        <v>N/A</v>
      </c>
      <c r="H44" s="64" t="str">
        <f>Customize!$Q$21</f>
        <v>Bank18</v>
      </c>
      <c r="I44" s="78">
        <f>SUM(I45:I49)</f>
        <v>0</v>
      </c>
      <c r="J44" s="81" t="str">
        <f t="shared" ref="J44:J49" si="35">IF($L$3,(I44/$L$3),"N/A")</f>
        <v>N/A</v>
      </c>
      <c r="L44" s="64" t="s">
        <v>107</v>
      </c>
      <c r="M44" s="78">
        <f>+M45+M46+M48+M49</f>
        <v>0</v>
      </c>
      <c r="N44" s="81" t="str">
        <f t="shared" ref="N44:N49" si="36">IF($L$3,(M44/$L$3),"N/A")</f>
        <v>N/A</v>
      </c>
      <c r="R44" s="64" t="str">
        <f>bank40</f>
        <v>bank40</v>
      </c>
      <c r="S44" s="78">
        <f>SUM(S45:S49)</f>
        <v>0</v>
      </c>
      <c r="T44" s="81" t="str">
        <f t="shared" ref="T44:T49" si="37">IF($L$3,(S44/$L$3),"N/A")</f>
        <v>N/A</v>
      </c>
      <c r="U44" s="64" t="str">
        <f>bank41</f>
        <v>bank41</v>
      </c>
      <c r="V44" s="78">
        <f>SUM(V45:V49)</f>
        <v>0</v>
      </c>
      <c r="W44" s="81" t="str">
        <f t="shared" ref="W44:W49" si="38">IF($L$3,(V44/$L$3),"N/A")</f>
        <v>N/A</v>
      </c>
      <c r="X44" s="64" t="str">
        <f>bank42</f>
        <v>bank42</v>
      </c>
      <c r="Y44" s="78">
        <f>SUM(Y45:Y49)</f>
        <v>0</v>
      </c>
      <c r="Z44" s="81" t="str">
        <f t="shared" ref="Z44:Z49" si="39">IF($L$3,(Y44/$L$3),"N/A")</f>
        <v>N/A</v>
      </c>
    </row>
    <row r="45" spans="1:26" ht="12" customHeight="1">
      <c r="B45" s="62" t="str">
        <f>L23</f>
        <v>NewCar</v>
      </c>
      <c r="C45" s="79">
        <f>COUNTIF(NewCar!M$5:M$504,B44)</f>
        <v>0</v>
      </c>
      <c r="D45" s="82" t="str">
        <f t="shared" si="33"/>
        <v>N/A</v>
      </c>
      <c r="E45" s="62" t="str">
        <f>L23</f>
        <v>NewCar</v>
      </c>
      <c r="F45" s="79">
        <f>COUNTIF(NewCar!M$5:M$504,E44)</f>
        <v>0</v>
      </c>
      <c r="G45" s="82" t="str">
        <f t="shared" si="34"/>
        <v>N/A</v>
      </c>
      <c r="H45" s="62" t="str">
        <f>L23</f>
        <v>NewCar</v>
      </c>
      <c r="I45" s="79">
        <f>COUNTIF(NewCar!M$5:M$504,H44)</f>
        <v>0</v>
      </c>
      <c r="J45" s="82" t="str">
        <f t="shared" si="35"/>
        <v>N/A</v>
      </c>
      <c r="L45" s="355" t="str">
        <f>CatFocusDLR!$B$6</f>
        <v>NewCar</v>
      </c>
      <c r="M45" s="79">
        <f>SUM(M120-M126)</f>
        <v>0</v>
      </c>
      <c r="N45" s="82" t="str">
        <f t="shared" si="36"/>
        <v>N/A</v>
      </c>
      <c r="R45" s="62" t="str">
        <f>L52</f>
        <v>NewCar</v>
      </c>
      <c r="S45" s="79">
        <f>COUNTIF(NewCar!M$5:M$504,R44)</f>
        <v>0</v>
      </c>
      <c r="T45" s="82" t="str">
        <f t="shared" si="37"/>
        <v>N/A</v>
      </c>
      <c r="U45" s="62" t="str">
        <f>L52</f>
        <v>NewCar</v>
      </c>
      <c r="V45" s="79">
        <f>COUNTIF(NewCar!M$5:M$504,U44)</f>
        <v>0</v>
      </c>
      <c r="W45" s="82" t="str">
        <f t="shared" si="38"/>
        <v>N/A</v>
      </c>
      <c r="X45" s="62" t="str">
        <f>L52</f>
        <v>NewCar</v>
      </c>
      <c r="Y45" s="79">
        <f>COUNTIF(NewCar!M$5:M$504,X44)</f>
        <v>0</v>
      </c>
      <c r="Z45" s="82" t="str">
        <f t="shared" si="39"/>
        <v>N/A</v>
      </c>
    </row>
    <row r="46" spans="1:26" ht="12" customHeight="1">
      <c r="B46" s="62" t="str">
        <f>L24</f>
        <v>NewTruck</v>
      </c>
      <c r="C46" s="79">
        <f>COUNTIF(NewTruck!M$5:M$504,B44)</f>
        <v>0</v>
      </c>
      <c r="D46" s="82" t="str">
        <f t="shared" si="33"/>
        <v>N/A</v>
      </c>
      <c r="E46" s="62" t="str">
        <f>L24</f>
        <v>NewTruck</v>
      </c>
      <c r="F46" s="79">
        <f>COUNTIF(NewTruck!M$5:M$504,E44)</f>
        <v>0</v>
      </c>
      <c r="G46" s="82" t="str">
        <f t="shared" si="34"/>
        <v>N/A</v>
      </c>
      <c r="H46" s="62" t="str">
        <f>L24</f>
        <v>NewTruck</v>
      </c>
      <c r="I46" s="79">
        <f>COUNTIF(NewTruck!M$5:M$504,H44)</f>
        <v>0</v>
      </c>
      <c r="J46" s="82" t="str">
        <f t="shared" si="35"/>
        <v>N/A</v>
      </c>
      <c r="L46" s="355" t="str">
        <f>CatFocusDLR!$C$6</f>
        <v>NewTruck</v>
      </c>
      <c r="M46" s="79">
        <f>SUM(M121-M127)</f>
        <v>0</v>
      </c>
      <c r="N46" s="82" t="str">
        <f t="shared" si="36"/>
        <v>N/A</v>
      </c>
      <c r="R46" s="62" t="str">
        <f>L53</f>
        <v>NewTruck</v>
      </c>
      <c r="S46" s="79">
        <f>COUNTIF(NewTruck!M$5:M$504,R44)</f>
        <v>0</v>
      </c>
      <c r="T46" s="82" t="str">
        <f t="shared" si="37"/>
        <v>N/A</v>
      </c>
      <c r="U46" s="62" t="str">
        <f>L53</f>
        <v>NewTruck</v>
      </c>
      <c r="V46" s="79">
        <f>COUNTIF(NewTruck!M$5:M$504,U44)</f>
        <v>0</v>
      </c>
      <c r="W46" s="82" t="str">
        <f t="shared" si="38"/>
        <v>N/A</v>
      </c>
      <c r="X46" s="62" t="str">
        <f>L53</f>
        <v>NewTruck</v>
      </c>
      <c r="Y46" s="79">
        <f>COUNTIF(NewTruck!M$5:M$504,X44)</f>
        <v>0</v>
      </c>
      <c r="Z46" s="82" t="str">
        <f t="shared" si="39"/>
        <v>N/A</v>
      </c>
    </row>
    <row r="47" spans="1:26" ht="12" customHeight="1">
      <c r="B47" s="62" t="str">
        <f>L25</f>
        <v>UsedCar</v>
      </c>
      <c r="C47" s="79">
        <f>COUNTIF(UsedCar!M$5:M$504,B44)</f>
        <v>0</v>
      </c>
      <c r="D47" s="82" t="str">
        <f t="shared" si="33"/>
        <v>N/A</v>
      </c>
      <c r="E47" s="62" t="str">
        <f>L25</f>
        <v>UsedCar</v>
      </c>
      <c r="F47" s="79">
        <f>COUNTIF(UsedCar!M$5:M$504,E44)</f>
        <v>0</v>
      </c>
      <c r="G47" s="82" t="str">
        <f t="shared" si="34"/>
        <v>N/A</v>
      </c>
      <c r="H47" s="62" t="str">
        <f>L25</f>
        <v>UsedCar</v>
      </c>
      <c r="I47" s="79">
        <f>COUNTIF(UsedCar!M$5:M$504,H44)</f>
        <v>0</v>
      </c>
      <c r="J47" s="82" t="str">
        <f t="shared" si="35"/>
        <v>N/A</v>
      </c>
      <c r="L47" s="355" t="str">
        <f>CatFocusDLR!$D$6</f>
        <v>UsedCar</v>
      </c>
      <c r="M47" s="79">
        <f>SUM(M122-M128)</f>
        <v>0</v>
      </c>
      <c r="N47" s="82" t="str">
        <f>IF($L$3,(M47/$L$3),"N/A")</f>
        <v>N/A</v>
      </c>
      <c r="O47" s="33"/>
      <c r="R47" s="62" t="str">
        <f>L54</f>
        <v>UsedCar</v>
      </c>
      <c r="S47" s="79">
        <f>COUNTIF(UsedCar!M$5:M$504,R44)</f>
        <v>0</v>
      </c>
      <c r="T47" s="82" t="str">
        <f t="shared" si="37"/>
        <v>N/A</v>
      </c>
      <c r="U47" s="62" t="str">
        <f>L54</f>
        <v>UsedCar</v>
      </c>
      <c r="V47" s="79">
        <f>COUNTIF(UsedCar!M$5:M$504,U44)</f>
        <v>0</v>
      </c>
      <c r="W47" s="82" t="str">
        <f t="shared" si="38"/>
        <v>N/A</v>
      </c>
      <c r="X47" s="62" t="str">
        <f>L54</f>
        <v>UsedCar</v>
      </c>
      <c r="Y47" s="79">
        <f>COUNTIF(UsedCar!M$5:M$504,X44)</f>
        <v>0</v>
      </c>
      <c r="Z47" s="82" t="str">
        <f t="shared" si="39"/>
        <v>N/A</v>
      </c>
    </row>
    <row r="48" spans="1:26" ht="12" customHeight="1">
      <c r="B48" s="62" t="str">
        <f>L26</f>
        <v>UsedTruck</v>
      </c>
      <c r="C48" s="79">
        <f>COUNTIF(UsedTruck!M$5:M$504,B44)</f>
        <v>0</v>
      </c>
      <c r="D48" s="82" t="str">
        <f t="shared" si="33"/>
        <v>N/A</v>
      </c>
      <c r="E48" s="62" t="str">
        <f>L26</f>
        <v>UsedTruck</v>
      </c>
      <c r="F48" s="79">
        <f>COUNTIF(UsedTruck!M$5:M$504,E44)</f>
        <v>0</v>
      </c>
      <c r="G48" s="82" t="str">
        <f t="shared" si="34"/>
        <v>N/A</v>
      </c>
      <c r="H48" s="62" t="str">
        <f>L26</f>
        <v>UsedTruck</v>
      </c>
      <c r="I48" s="79">
        <f>COUNTIF(UsedTruck!M$5:M$504,H44)</f>
        <v>0</v>
      </c>
      <c r="J48" s="82" t="str">
        <f t="shared" si="35"/>
        <v>N/A</v>
      </c>
      <c r="L48" s="355" t="str">
        <f>CatFocusDLR!$E$6</f>
        <v>UsedTruck</v>
      </c>
      <c r="M48" s="79">
        <f>SUM(M123-M129)</f>
        <v>0</v>
      </c>
      <c r="N48" s="82" t="str">
        <f t="shared" si="36"/>
        <v>N/A</v>
      </c>
      <c r="O48" s="33"/>
      <c r="R48" s="62" t="str">
        <f>L55</f>
        <v>UsedTruck</v>
      </c>
      <c r="S48" s="79">
        <f>COUNTIF(UsedTruck!M$5:M$504,R44)</f>
        <v>0</v>
      </c>
      <c r="T48" s="82" t="str">
        <f t="shared" si="37"/>
        <v>N/A</v>
      </c>
      <c r="U48" s="62" t="str">
        <f>L55</f>
        <v>UsedTruck</v>
      </c>
      <c r="V48" s="79">
        <f>COUNTIF(UsedTruck!M$5:M$504,U44)</f>
        <v>0</v>
      </c>
      <c r="W48" s="82" t="str">
        <f t="shared" si="38"/>
        <v>N/A</v>
      </c>
      <c r="X48" s="62" t="str">
        <f>L55</f>
        <v>UsedTruck</v>
      </c>
      <c r="Y48" s="79">
        <f>COUNTIF(UsedTruck!M$5:M$504,X44)</f>
        <v>0</v>
      </c>
      <c r="Z48" s="82" t="str">
        <f t="shared" si="39"/>
        <v>N/A</v>
      </c>
    </row>
    <row r="49" spans="1:31" s="33" customFormat="1" ht="12" customHeight="1" thickBot="1">
      <c r="B49" s="63" t="str">
        <f>L27</f>
        <v>Misc</v>
      </c>
      <c r="C49" s="80">
        <f>COUNTIF(Misc!M$5:M$504,B44)</f>
        <v>0</v>
      </c>
      <c r="D49" s="83" t="str">
        <f t="shared" si="33"/>
        <v>N/A</v>
      </c>
      <c r="E49" s="63" t="str">
        <f>L27</f>
        <v>Misc</v>
      </c>
      <c r="F49" s="80">
        <f>COUNTIF(Misc!M$5:M$504,E44)</f>
        <v>0</v>
      </c>
      <c r="G49" s="83" t="str">
        <f t="shared" si="34"/>
        <v>N/A</v>
      </c>
      <c r="H49" s="63" t="str">
        <f>L27</f>
        <v>Misc</v>
      </c>
      <c r="I49" s="80">
        <f>COUNTIF(Misc!M$5:M$504,H44)</f>
        <v>0</v>
      </c>
      <c r="J49" s="83" t="str">
        <f t="shared" si="35"/>
        <v>N/A</v>
      </c>
      <c r="K49" s="31"/>
      <c r="L49" s="356" t="str">
        <f>CatFocusDLR!$F$6</f>
        <v>Misc</v>
      </c>
      <c r="M49" s="80">
        <f>SUM(M124-M130)</f>
        <v>0</v>
      </c>
      <c r="N49" s="83" t="str">
        <f t="shared" si="36"/>
        <v>N/A</v>
      </c>
      <c r="O49" s="31"/>
      <c r="R49" s="63" t="str">
        <f>L56</f>
        <v>Misc</v>
      </c>
      <c r="S49" s="80">
        <f>COUNTIF(Misc!M$5:M$504,R44)</f>
        <v>0</v>
      </c>
      <c r="T49" s="83" t="str">
        <f t="shared" si="37"/>
        <v>N/A</v>
      </c>
      <c r="U49" s="63" t="str">
        <f>L56</f>
        <v>Misc</v>
      </c>
      <c r="V49" s="80">
        <f>COUNTIF(Misc!M$5:M$504,U44)</f>
        <v>0</v>
      </c>
      <c r="W49" s="83" t="str">
        <f t="shared" si="38"/>
        <v>N/A</v>
      </c>
      <c r="X49" s="63" t="str">
        <f>L56</f>
        <v>Misc</v>
      </c>
      <c r="Y49" s="80">
        <f>COUNTIF(Misc!M$5:M$504,X44)</f>
        <v>0</v>
      </c>
      <c r="Z49" s="83" t="str">
        <f t="shared" si="39"/>
        <v>N/A</v>
      </c>
    </row>
    <row r="50" spans="1:31" ht="2.1" customHeight="1" thickBot="1">
      <c r="B50" s="33"/>
      <c r="C50" s="33"/>
      <c r="D50" s="33"/>
      <c r="E50" s="33"/>
      <c r="F50" s="33"/>
      <c r="G50" s="33"/>
      <c r="H50" s="33"/>
      <c r="I50" s="33"/>
      <c r="J50" s="33"/>
      <c r="K50" s="33"/>
      <c r="L50" s="33"/>
      <c r="M50" s="33"/>
      <c r="N50" s="33"/>
      <c r="R50" s="33"/>
      <c r="S50" s="33"/>
      <c r="T50" s="33"/>
      <c r="U50" s="33"/>
      <c r="V50" s="33"/>
      <c r="W50" s="33"/>
      <c r="X50" s="33"/>
      <c r="Y50" s="33"/>
      <c r="Z50" s="33"/>
    </row>
    <row r="51" spans="1:31" ht="12" customHeight="1">
      <c r="B51" s="64" t="str">
        <f>Customize!$Q$22</f>
        <v>Bank19</v>
      </c>
      <c r="C51" s="78">
        <f>SUM(C52:C56)</f>
        <v>0</v>
      </c>
      <c r="D51" s="81" t="str">
        <f t="shared" ref="D51:D56" si="40">IF($L$3,(C51/$L$3),"N/A")</f>
        <v>N/A</v>
      </c>
      <c r="E51" s="64" t="str">
        <f>Customize!$Q$23</f>
        <v>Bank20</v>
      </c>
      <c r="F51" s="78">
        <f>SUM(F52:F56)</f>
        <v>0</v>
      </c>
      <c r="G51" s="81" t="str">
        <f t="shared" ref="G51:G56" si="41">IF($L$3,(F51/$L$3),"N/A")</f>
        <v>N/A</v>
      </c>
      <c r="H51" s="64" t="str">
        <f>Customize!$Q$24</f>
        <v>Bank21</v>
      </c>
      <c r="I51" s="78">
        <f>SUM(I52:I56)</f>
        <v>0</v>
      </c>
      <c r="J51" s="81" t="str">
        <f t="shared" ref="J51:J56" si="42">IF($L$3,(I51/$L$3),"N/A")</f>
        <v>N/A</v>
      </c>
      <c r="L51" s="64" t="s">
        <v>109</v>
      </c>
      <c r="M51" s="78">
        <f>+M52+M53+M55+M56</f>
        <v>0</v>
      </c>
      <c r="N51" s="81" t="str">
        <f t="shared" ref="N51:N56" si="43">IF($L$3,(M51/$L$3),"N/A")</f>
        <v>N/A</v>
      </c>
      <c r="R51" s="64" t="str">
        <f>bank43</f>
        <v>bank43</v>
      </c>
      <c r="S51" s="78">
        <f>SUM(S52:S56)</f>
        <v>0</v>
      </c>
      <c r="T51" s="81" t="str">
        <f t="shared" ref="T51:T56" si="44">IF($L$3,(S51/$L$3),"N/A")</f>
        <v>N/A</v>
      </c>
      <c r="U51" s="64" t="str">
        <f>bank44</f>
        <v>bank44</v>
      </c>
      <c r="V51" s="78">
        <f>SUM(V52:V56)</f>
        <v>0</v>
      </c>
      <c r="W51" s="81" t="str">
        <f t="shared" ref="W51:W56" si="45">IF($L$3,(V51/$L$3),"N/A")</f>
        <v>N/A</v>
      </c>
      <c r="X51" s="64" t="str">
        <f>bank45</f>
        <v>bank45</v>
      </c>
      <c r="Y51" s="78">
        <f>SUM(Y52:Y56)</f>
        <v>0</v>
      </c>
      <c r="Z51" s="81" t="str">
        <f t="shared" ref="Z51:Z56" si="46">IF($L$3,(Y51/$L$3),"N/A")</f>
        <v>N/A</v>
      </c>
    </row>
    <row r="52" spans="1:31" ht="12" customHeight="1">
      <c r="B52" s="62" t="str">
        <f>L23</f>
        <v>NewCar</v>
      </c>
      <c r="C52" s="79">
        <f>COUNTIF(NewCar!M$5:M$504,B51)</f>
        <v>0</v>
      </c>
      <c r="D52" s="82" t="str">
        <f t="shared" si="40"/>
        <v>N/A</v>
      </c>
      <c r="E52" s="62" t="str">
        <f>L23</f>
        <v>NewCar</v>
      </c>
      <c r="F52" s="79">
        <f>COUNTIF(NewCar!M$5:M$504,E51)</f>
        <v>0</v>
      </c>
      <c r="G52" s="82" t="str">
        <f t="shared" si="41"/>
        <v>N/A</v>
      </c>
      <c r="H52" s="62" t="str">
        <f>L23</f>
        <v>NewCar</v>
      </c>
      <c r="I52" s="79">
        <f>COUNTIF(NewCar!M$5:M$504,H51)</f>
        <v>0</v>
      </c>
      <c r="J52" s="82" t="str">
        <f t="shared" si="42"/>
        <v>N/A</v>
      </c>
      <c r="L52" s="355" t="str">
        <f>CatFocusDLR!$B$6</f>
        <v>NewCar</v>
      </c>
      <c r="M52" s="79">
        <f>M126</f>
        <v>0</v>
      </c>
      <c r="N52" s="82" t="str">
        <f t="shared" si="43"/>
        <v>N/A</v>
      </c>
      <c r="R52" s="62" t="str">
        <f>L52</f>
        <v>NewCar</v>
      </c>
      <c r="S52" s="79">
        <f>COUNTIF(NewCar!M$5:M$504,R51)</f>
        <v>0</v>
      </c>
      <c r="T52" s="82" t="str">
        <f t="shared" si="44"/>
        <v>N/A</v>
      </c>
      <c r="U52" s="62" t="str">
        <f>L52</f>
        <v>NewCar</v>
      </c>
      <c r="V52" s="79">
        <f>COUNTIF(NewCar!M$5:M$504,U51)</f>
        <v>0</v>
      </c>
      <c r="W52" s="82" t="str">
        <f t="shared" si="45"/>
        <v>N/A</v>
      </c>
      <c r="X52" s="62" t="str">
        <f>L52</f>
        <v>NewCar</v>
      </c>
      <c r="Y52" s="79">
        <f>COUNTIF(NewCar!M$5:M$504,X51)</f>
        <v>0</v>
      </c>
      <c r="Z52" s="82" t="str">
        <f t="shared" si="46"/>
        <v>N/A</v>
      </c>
    </row>
    <row r="53" spans="1:31" ht="12" customHeight="1">
      <c r="B53" s="62" t="str">
        <f>L24</f>
        <v>NewTruck</v>
      </c>
      <c r="C53" s="79">
        <f>COUNTIF(NewTruck!M$5:M$504,B51)</f>
        <v>0</v>
      </c>
      <c r="D53" s="82" t="str">
        <f t="shared" si="40"/>
        <v>N/A</v>
      </c>
      <c r="E53" s="62" t="str">
        <f>L24</f>
        <v>NewTruck</v>
      </c>
      <c r="F53" s="79">
        <f>COUNTIF(NewTruck!M$5:M$504,E51)</f>
        <v>0</v>
      </c>
      <c r="G53" s="82" t="str">
        <f t="shared" si="41"/>
        <v>N/A</v>
      </c>
      <c r="H53" s="62" t="str">
        <f>L24</f>
        <v>NewTruck</v>
      </c>
      <c r="I53" s="79">
        <f>COUNTIF(NewTruck!M$5:M$504,H51)</f>
        <v>0</v>
      </c>
      <c r="J53" s="82" t="str">
        <f t="shared" si="42"/>
        <v>N/A</v>
      </c>
      <c r="L53" s="355" t="str">
        <f>CatFocusDLR!$C$6</f>
        <v>NewTruck</v>
      </c>
      <c r="M53" s="79">
        <f>M127</f>
        <v>0</v>
      </c>
      <c r="N53" s="82" t="str">
        <f t="shared" si="43"/>
        <v>N/A</v>
      </c>
      <c r="R53" s="62" t="str">
        <f>L53</f>
        <v>NewTruck</v>
      </c>
      <c r="S53" s="79">
        <f>COUNTIF(NewTruck!M$5:M$504,R51)</f>
        <v>0</v>
      </c>
      <c r="T53" s="82" t="str">
        <f t="shared" si="44"/>
        <v>N/A</v>
      </c>
      <c r="U53" s="62" t="str">
        <f>L53</f>
        <v>NewTruck</v>
      </c>
      <c r="V53" s="79">
        <f>COUNTIF(NewTruck!M$5:M$504,U51)</f>
        <v>0</v>
      </c>
      <c r="W53" s="82" t="str">
        <f t="shared" si="45"/>
        <v>N/A</v>
      </c>
      <c r="X53" s="62" t="str">
        <f>L53</f>
        <v>NewTruck</v>
      </c>
      <c r="Y53" s="79">
        <f>COUNTIF(NewTruck!M$5:M$504,X51)</f>
        <v>0</v>
      </c>
      <c r="Z53" s="82" t="str">
        <f t="shared" si="46"/>
        <v>N/A</v>
      </c>
    </row>
    <row r="54" spans="1:31" ht="12" customHeight="1">
      <c r="B54" s="62" t="str">
        <f>L25</f>
        <v>UsedCar</v>
      </c>
      <c r="C54" s="79">
        <f>COUNTIF(UsedCar!M$5:M$504,B51)</f>
        <v>0</v>
      </c>
      <c r="D54" s="82" t="str">
        <f t="shared" si="40"/>
        <v>N/A</v>
      </c>
      <c r="E54" s="62" t="str">
        <f>L25</f>
        <v>UsedCar</v>
      </c>
      <c r="F54" s="79">
        <f>COUNTIF(UsedCar!M$5:M$504,E51)</f>
        <v>0</v>
      </c>
      <c r="G54" s="82" t="str">
        <f t="shared" si="41"/>
        <v>N/A</v>
      </c>
      <c r="H54" s="62" t="str">
        <f>L25</f>
        <v>UsedCar</v>
      </c>
      <c r="I54" s="79">
        <f>COUNTIF(UsedCar!M$5:M$504,H51)</f>
        <v>0</v>
      </c>
      <c r="J54" s="82" t="str">
        <f t="shared" si="42"/>
        <v>N/A</v>
      </c>
      <c r="L54" s="355" t="str">
        <f>CatFocusDLR!$D$6</f>
        <v>UsedCar</v>
      </c>
      <c r="M54" s="79">
        <f>M128</f>
        <v>0</v>
      </c>
      <c r="N54" s="82" t="str">
        <f t="shared" si="43"/>
        <v>N/A</v>
      </c>
      <c r="O54" s="33"/>
      <c r="R54" s="62" t="str">
        <f>L54</f>
        <v>UsedCar</v>
      </c>
      <c r="S54" s="79">
        <f>COUNTIF(UsedCar!M$5:M$504,R51)</f>
        <v>0</v>
      </c>
      <c r="T54" s="82" t="str">
        <f t="shared" si="44"/>
        <v>N/A</v>
      </c>
      <c r="U54" s="62" t="str">
        <f>L54</f>
        <v>UsedCar</v>
      </c>
      <c r="V54" s="79">
        <f>COUNTIF(UsedCar!M$5:M$504,U51)</f>
        <v>0</v>
      </c>
      <c r="W54" s="82" t="str">
        <f t="shared" si="45"/>
        <v>N/A</v>
      </c>
      <c r="X54" s="62" t="str">
        <f>L54</f>
        <v>UsedCar</v>
      </c>
      <c r="Y54" s="79">
        <f>COUNTIF(UsedCar!M$5:M$504,X51)</f>
        <v>0</v>
      </c>
      <c r="Z54" s="82" t="str">
        <f t="shared" si="46"/>
        <v>N/A</v>
      </c>
    </row>
    <row r="55" spans="1:31" s="33" customFormat="1" ht="12" customHeight="1">
      <c r="A55" s="31"/>
      <c r="B55" s="62" t="str">
        <f>L26</f>
        <v>UsedTruck</v>
      </c>
      <c r="C55" s="79">
        <f>COUNTIF(UsedTruck!M$5:M$504,B51)</f>
        <v>0</v>
      </c>
      <c r="D55" s="82" t="str">
        <f t="shared" si="40"/>
        <v>N/A</v>
      </c>
      <c r="E55" s="62" t="str">
        <f>L26</f>
        <v>UsedTruck</v>
      </c>
      <c r="F55" s="79">
        <f>COUNTIF(UsedTruck!M$5:M$504,E51)</f>
        <v>0</v>
      </c>
      <c r="G55" s="82" t="str">
        <f t="shared" si="41"/>
        <v>N/A</v>
      </c>
      <c r="H55" s="62" t="str">
        <f>L26</f>
        <v>UsedTruck</v>
      </c>
      <c r="I55" s="79">
        <f>COUNTIF(UsedTruck!M$5:M$504,H51)</f>
        <v>0</v>
      </c>
      <c r="J55" s="82" t="str">
        <f t="shared" si="42"/>
        <v>N/A</v>
      </c>
      <c r="K55" s="31"/>
      <c r="L55" s="355" t="str">
        <f>CatFocusDLR!$E$6</f>
        <v>UsedTruck</v>
      </c>
      <c r="M55" s="79">
        <f>M129</f>
        <v>0</v>
      </c>
      <c r="N55" s="82" t="str">
        <f t="shared" si="43"/>
        <v>N/A</v>
      </c>
      <c r="R55" s="62" t="str">
        <f>L55</f>
        <v>UsedTruck</v>
      </c>
      <c r="S55" s="79">
        <f>COUNTIF(UsedTruck!M$5:M$504,R51)</f>
        <v>0</v>
      </c>
      <c r="T55" s="82" t="str">
        <f t="shared" si="44"/>
        <v>N/A</v>
      </c>
      <c r="U55" s="62" t="str">
        <f>L55</f>
        <v>UsedTruck</v>
      </c>
      <c r="V55" s="79">
        <f>COUNTIF(UsedTruck!M$5:M$504,U51)</f>
        <v>0</v>
      </c>
      <c r="W55" s="82" t="str">
        <f t="shared" si="45"/>
        <v>N/A</v>
      </c>
      <c r="X55" s="62" t="str">
        <f>L55</f>
        <v>UsedTruck</v>
      </c>
      <c r="Y55" s="79">
        <f>COUNTIF(UsedTruck!M$5:M$504,X51)</f>
        <v>0</v>
      </c>
      <c r="Z55" s="82" t="str">
        <f t="shared" si="46"/>
        <v>N/A</v>
      </c>
    </row>
    <row r="56" spans="1:31" ht="12" customHeight="1" thickBot="1">
      <c r="A56" s="33"/>
      <c r="B56" s="63" t="str">
        <f>L27</f>
        <v>Misc</v>
      </c>
      <c r="C56" s="80">
        <f>COUNTIF(Misc!M$5:M$504,B51)</f>
        <v>0</v>
      </c>
      <c r="D56" s="83" t="str">
        <f t="shared" si="40"/>
        <v>N/A</v>
      </c>
      <c r="E56" s="63" t="str">
        <f>L27</f>
        <v>Misc</v>
      </c>
      <c r="F56" s="80">
        <f>COUNTIF(Misc!M$5:M$504,E51)</f>
        <v>0</v>
      </c>
      <c r="G56" s="83" t="str">
        <f t="shared" si="41"/>
        <v>N/A</v>
      </c>
      <c r="H56" s="63" t="str">
        <f>L27</f>
        <v>Misc</v>
      </c>
      <c r="I56" s="80">
        <f>COUNTIF(Misc!M$5:M$504,H51)</f>
        <v>0</v>
      </c>
      <c r="J56" s="83" t="str">
        <f t="shared" si="42"/>
        <v>N/A</v>
      </c>
      <c r="L56" s="356" t="str">
        <f>CatFocusDLR!$F$6</f>
        <v>Misc</v>
      </c>
      <c r="M56" s="80">
        <f>M130</f>
        <v>0</v>
      </c>
      <c r="N56" s="83" t="str">
        <f t="shared" si="43"/>
        <v>N/A</v>
      </c>
      <c r="R56" s="63" t="str">
        <f>L56</f>
        <v>Misc</v>
      </c>
      <c r="S56" s="80">
        <f>COUNTIF(Misc!M$5:M$504,R51)</f>
        <v>0</v>
      </c>
      <c r="T56" s="83" t="str">
        <f t="shared" si="44"/>
        <v>N/A</v>
      </c>
      <c r="U56" s="63" t="str">
        <f>L56</f>
        <v>Misc</v>
      </c>
      <c r="V56" s="80">
        <f>COUNTIF(Misc!M$5:M$504,U51)</f>
        <v>0</v>
      </c>
      <c r="W56" s="83" t="str">
        <f t="shared" si="45"/>
        <v>N/A</v>
      </c>
      <c r="X56" s="63" t="str">
        <f>L56</f>
        <v>Misc</v>
      </c>
      <c r="Y56" s="80">
        <f>COUNTIF(Misc!M$5:M$504,X51)</f>
        <v>0</v>
      </c>
      <c r="Z56" s="83" t="str">
        <f t="shared" si="46"/>
        <v>N/A</v>
      </c>
    </row>
    <row r="57" spans="1:31" ht="2.1" customHeight="1" thickBot="1">
      <c r="B57" s="33"/>
      <c r="C57" s="33"/>
      <c r="D57" s="33"/>
      <c r="E57" s="33"/>
      <c r="F57" s="33"/>
      <c r="G57" s="33"/>
      <c r="H57" s="33"/>
      <c r="I57" s="33"/>
      <c r="J57" s="33"/>
      <c r="K57" s="33"/>
      <c r="L57" s="33"/>
      <c r="M57" s="33"/>
      <c r="N57" s="33"/>
      <c r="R57" s="33"/>
      <c r="S57" s="33"/>
      <c r="T57" s="33"/>
      <c r="U57" s="33"/>
      <c r="V57" s="33"/>
      <c r="W57" s="33"/>
      <c r="X57" s="33"/>
      <c r="Y57" s="33"/>
      <c r="Z57" s="33"/>
    </row>
    <row r="58" spans="1:31" ht="12" customHeight="1">
      <c r="B58" s="64" t="str">
        <f>Customize!$Q$25</f>
        <v>Bank22</v>
      </c>
      <c r="C58" s="78">
        <f>SUM(C59:C63)</f>
        <v>0</v>
      </c>
      <c r="D58" s="81" t="str">
        <f t="shared" ref="D58:D63" si="47">IF($L$3,(C58/$L$3),"N/A")</f>
        <v>N/A</v>
      </c>
      <c r="E58" s="64" t="str">
        <f>Customize!$Q$26</f>
        <v>Bank23</v>
      </c>
      <c r="F58" s="78">
        <f>SUM(F59:F63)</f>
        <v>0</v>
      </c>
      <c r="G58" s="81" t="str">
        <f t="shared" ref="G58:G63" si="48">IF($L$3,(F58/$L$3),"N/A")</f>
        <v>N/A</v>
      </c>
      <c r="H58" s="64" t="str">
        <f>Customize!$Q$27</f>
        <v>Bank24</v>
      </c>
      <c r="I58" s="78">
        <f>SUM(I59:I63)</f>
        <v>0</v>
      </c>
      <c r="J58" s="81" t="str">
        <f t="shared" ref="J58:J63" si="49">IF($L$3,(I58/$L$3),"N/A")</f>
        <v>N/A</v>
      </c>
      <c r="R58" s="64" t="str">
        <f>bank46</f>
        <v>bank46</v>
      </c>
      <c r="S58" s="78">
        <f>SUM(S59:S63)</f>
        <v>0</v>
      </c>
      <c r="T58" s="81" t="str">
        <f t="shared" ref="T58:T63" si="50">IF($L$3,(S58/$L$3),"N/A")</f>
        <v>N/A</v>
      </c>
      <c r="U58" s="64" t="str">
        <f>bank47</f>
        <v>bank47</v>
      </c>
      <c r="V58" s="78">
        <f>SUM(V59:V63)</f>
        <v>0</v>
      </c>
      <c r="W58" s="81" t="str">
        <f t="shared" ref="W58:W63" si="51">IF($L$3,(V58/$L$3),"N/A")</f>
        <v>N/A</v>
      </c>
      <c r="X58" s="64" t="str">
        <f>bank48</f>
        <v>bank48</v>
      </c>
      <c r="Y58" s="78">
        <f>SUM(Y59:Y63)</f>
        <v>0</v>
      </c>
      <c r="Z58" s="81" t="str">
        <f t="shared" ref="Z58:Z63" si="52">IF($L$3,(Y58/$L$3),"N/A")</f>
        <v>N/A</v>
      </c>
    </row>
    <row r="59" spans="1:31" ht="12" customHeight="1">
      <c r="B59" s="62" t="str">
        <f>L23</f>
        <v>NewCar</v>
      </c>
      <c r="C59" s="79">
        <f>COUNTIF(NewCar!M$5:M$504,B58)</f>
        <v>0</v>
      </c>
      <c r="D59" s="82" t="str">
        <f t="shared" si="47"/>
        <v>N/A</v>
      </c>
      <c r="E59" s="62" t="str">
        <f>L23</f>
        <v>NewCar</v>
      </c>
      <c r="F59" s="79">
        <f>COUNTIF(NewCar!M$5:M$504,E58)</f>
        <v>0</v>
      </c>
      <c r="G59" s="82" t="str">
        <f t="shared" si="48"/>
        <v>N/A</v>
      </c>
      <c r="H59" s="62" t="str">
        <f>L23</f>
        <v>NewCar</v>
      </c>
      <c r="I59" s="79">
        <f>COUNTIF(NewCar!M$5:M$504,H58)</f>
        <v>0</v>
      </c>
      <c r="J59" s="82" t="str">
        <f t="shared" si="49"/>
        <v>N/A</v>
      </c>
      <c r="R59" s="62" t="str">
        <f>L52</f>
        <v>NewCar</v>
      </c>
      <c r="S59" s="79">
        <f>COUNTIF(NewCar!M$5:M$504,R58)</f>
        <v>0</v>
      </c>
      <c r="T59" s="82" t="str">
        <f t="shared" si="50"/>
        <v>N/A</v>
      </c>
      <c r="U59" s="62" t="str">
        <f>L52</f>
        <v>NewCar</v>
      </c>
      <c r="V59" s="79">
        <f>COUNTIF(NewCar!M$5:M$504,U58)</f>
        <v>0</v>
      </c>
      <c r="W59" s="82" t="str">
        <f t="shared" si="51"/>
        <v>N/A</v>
      </c>
      <c r="X59" s="62" t="str">
        <f>L52</f>
        <v>NewCar</v>
      </c>
      <c r="Y59" s="79">
        <f>COUNTIF(NewCar!M$5:M$504,X58)</f>
        <v>0</v>
      </c>
      <c r="Z59" s="82" t="str">
        <f t="shared" si="52"/>
        <v>N/A</v>
      </c>
    </row>
    <row r="60" spans="1:31" ht="12" customHeight="1">
      <c r="B60" s="62" t="str">
        <f>L24</f>
        <v>NewTruck</v>
      </c>
      <c r="C60" s="79">
        <f>COUNTIF(NewTruck!M$5:M$504,B58)</f>
        <v>0</v>
      </c>
      <c r="D60" s="82" t="str">
        <f t="shared" si="47"/>
        <v>N/A</v>
      </c>
      <c r="E60" s="62" t="str">
        <f>L24</f>
        <v>NewTruck</v>
      </c>
      <c r="F60" s="79">
        <f>COUNTIF(NewTruck!M$5:M$504,E58)</f>
        <v>0</v>
      </c>
      <c r="G60" s="82" t="str">
        <f t="shared" si="48"/>
        <v>N/A</v>
      </c>
      <c r="H60" s="62" t="str">
        <f>L24</f>
        <v>NewTruck</v>
      </c>
      <c r="I60" s="79">
        <f>COUNTIF(NewTruck!M$5:M$504,H58)</f>
        <v>0</v>
      </c>
      <c r="J60" s="82" t="str">
        <f t="shared" si="49"/>
        <v>N/A</v>
      </c>
      <c r="R60" s="62" t="str">
        <f>L53</f>
        <v>NewTruck</v>
      </c>
      <c r="S60" s="79">
        <f>COUNTIF(NewTruck!M$5:M$504,R58)</f>
        <v>0</v>
      </c>
      <c r="T60" s="82" t="str">
        <f t="shared" si="50"/>
        <v>N/A</v>
      </c>
      <c r="U60" s="62" t="str">
        <f>L53</f>
        <v>NewTruck</v>
      </c>
      <c r="V60" s="79">
        <f>COUNTIF(NewTruck!M$5:M$504,U58)</f>
        <v>0</v>
      </c>
      <c r="W60" s="82" t="str">
        <f t="shared" si="51"/>
        <v>N/A</v>
      </c>
      <c r="X60" s="62" t="str">
        <f>L53</f>
        <v>NewTruck</v>
      </c>
      <c r="Y60" s="79">
        <f>COUNTIF(NewTruck!M$5:M$504,X58)</f>
        <v>0</v>
      </c>
      <c r="Z60" s="82" t="str">
        <f t="shared" si="52"/>
        <v>N/A</v>
      </c>
    </row>
    <row r="61" spans="1:31" ht="12" customHeight="1">
      <c r="B61" s="62" t="str">
        <f>L25</f>
        <v>UsedCar</v>
      </c>
      <c r="C61" s="79">
        <f>COUNTIF(UsedCar!M$5:M$504,B58)</f>
        <v>0</v>
      </c>
      <c r="D61" s="82" t="str">
        <f t="shared" si="47"/>
        <v>N/A</v>
      </c>
      <c r="E61" s="62" t="str">
        <f>L25</f>
        <v>UsedCar</v>
      </c>
      <c r="F61" s="79">
        <f>COUNTIF(UsedCar!M$5:M$504,E58)</f>
        <v>0</v>
      </c>
      <c r="G61" s="82" t="str">
        <f t="shared" si="48"/>
        <v>N/A</v>
      </c>
      <c r="H61" s="62" t="str">
        <f>L25</f>
        <v>UsedCar</v>
      </c>
      <c r="I61" s="79">
        <f>COUNTIF(UsedCar!M$5:M$504,H58)</f>
        <v>0</v>
      </c>
      <c r="J61" s="82" t="str">
        <f t="shared" si="49"/>
        <v>N/A</v>
      </c>
      <c r="O61" s="33"/>
      <c r="R61" s="62" t="str">
        <f>L54</f>
        <v>UsedCar</v>
      </c>
      <c r="S61" s="79">
        <f>COUNTIF(UsedCar!M$5:M$504,R58)</f>
        <v>0</v>
      </c>
      <c r="T61" s="82" t="str">
        <f t="shared" si="50"/>
        <v>N/A</v>
      </c>
      <c r="U61" s="62" t="str">
        <f>L54</f>
        <v>UsedCar</v>
      </c>
      <c r="V61" s="79">
        <f>COUNTIF(UsedCar!M$5:M$504,U58)</f>
        <v>0</v>
      </c>
      <c r="W61" s="82" t="str">
        <f t="shared" si="51"/>
        <v>N/A</v>
      </c>
      <c r="X61" s="62" t="str">
        <f>L54</f>
        <v>UsedCar</v>
      </c>
      <c r="Y61" s="79">
        <f>COUNTIF(UsedCar!M$5:M$504,X58)</f>
        <v>0</v>
      </c>
      <c r="Z61" s="82" t="str">
        <f t="shared" si="52"/>
        <v>N/A</v>
      </c>
    </row>
    <row r="62" spans="1:31" s="33" customFormat="1" ht="12" customHeight="1">
      <c r="A62" s="31"/>
      <c r="B62" s="62" t="str">
        <f>L26</f>
        <v>UsedTruck</v>
      </c>
      <c r="C62" s="79">
        <f>COUNTIF(UsedTruck!M$5:M$504,B58)</f>
        <v>0</v>
      </c>
      <c r="D62" s="82" t="str">
        <f t="shared" si="47"/>
        <v>N/A</v>
      </c>
      <c r="E62" s="62" t="str">
        <f>L26</f>
        <v>UsedTruck</v>
      </c>
      <c r="F62" s="79">
        <f>COUNTIF(UsedTruck!M$5:M$504,E58)</f>
        <v>0</v>
      </c>
      <c r="G62" s="82" t="str">
        <f t="shared" si="48"/>
        <v>N/A</v>
      </c>
      <c r="H62" s="62" t="str">
        <f>L26</f>
        <v>UsedTruck</v>
      </c>
      <c r="I62" s="79">
        <f>COUNTIF(UsedTruck!M$5:M$504,H58)</f>
        <v>0</v>
      </c>
      <c r="J62" s="82" t="str">
        <f t="shared" si="49"/>
        <v>N/A</v>
      </c>
      <c r="K62" s="31"/>
      <c r="L62" s="31"/>
      <c r="M62" s="31"/>
      <c r="N62" s="31"/>
      <c r="R62" s="62" t="str">
        <f>L55</f>
        <v>UsedTruck</v>
      </c>
      <c r="S62" s="79">
        <f>COUNTIF(UsedTruck!M$5:M$504,R58)</f>
        <v>0</v>
      </c>
      <c r="T62" s="82" t="str">
        <f t="shared" si="50"/>
        <v>N/A</v>
      </c>
      <c r="U62" s="62" t="str">
        <f>L55</f>
        <v>UsedTruck</v>
      </c>
      <c r="V62" s="79">
        <f>COUNTIF(UsedTruck!M$5:M$504,U58)</f>
        <v>0</v>
      </c>
      <c r="W62" s="82" t="str">
        <f t="shared" si="51"/>
        <v>N/A</v>
      </c>
      <c r="X62" s="62" t="str">
        <f>L55</f>
        <v>UsedTruck</v>
      </c>
      <c r="Y62" s="79">
        <f>COUNTIF(UsedTruck!M$5:M$504,X58)</f>
        <v>0</v>
      </c>
      <c r="Z62" s="82" t="str">
        <f t="shared" si="52"/>
        <v>N/A</v>
      </c>
    </row>
    <row r="63" spans="1:31" ht="12" customHeight="1" thickBot="1">
      <c r="A63" s="33"/>
      <c r="B63" s="63" t="str">
        <f>L27</f>
        <v>Misc</v>
      </c>
      <c r="C63" s="80">
        <f>COUNTIF(Misc!M$5:M$504,B58)</f>
        <v>0</v>
      </c>
      <c r="D63" s="83" t="str">
        <f t="shared" si="47"/>
        <v>N/A</v>
      </c>
      <c r="E63" s="63" t="str">
        <f>L27</f>
        <v>Misc</v>
      </c>
      <c r="F63" s="80">
        <f>COUNTIF(Misc!M$5:M$504,E58)</f>
        <v>0</v>
      </c>
      <c r="G63" s="83" t="str">
        <f t="shared" si="48"/>
        <v>N/A</v>
      </c>
      <c r="H63" s="63" t="str">
        <f>L27</f>
        <v>Misc</v>
      </c>
      <c r="I63" s="80">
        <f>COUNTIF(Misc!M$5:M$504,H58)</f>
        <v>0</v>
      </c>
      <c r="J63" s="83" t="str">
        <f t="shared" si="49"/>
        <v>N/A</v>
      </c>
      <c r="R63" s="63" t="str">
        <f>L56</f>
        <v>Misc</v>
      </c>
      <c r="S63" s="80">
        <f>COUNTIF(Misc!M$5:M$504,R58)</f>
        <v>0</v>
      </c>
      <c r="T63" s="83" t="str">
        <f t="shared" si="50"/>
        <v>N/A</v>
      </c>
      <c r="U63" s="63" t="str">
        <f>L56</f>
        <v>Misc</v>
      </c>
      <c r="V63" s="80">
        <f>COUNTIF(Misc!M$5:M$504,U58)</f>
        <v>0</v>
      </c>
      <c r="W63" s="83" t="str">
        <f t="shared" si="51"/>
        <v>N/A</v>
      </c>
      <c r="X63" s="63" t="str">
        <f>L56</f>
        <v>Misc</v>
      </c>
      <c r="Y63" s="80">
        <f>COUNTIF(Misc!M$5:M$504,X58)</f>
        <v>0</v>
      </c>
      <c r="Z63" s="83" t="str">
        <f t="shared" si="52"/>
        <v>N/A</v>
      </c>
      <c r="AD63" s="61"/>
      <c r="AE63" s="61"/>
    </row>
    <row r="64" spans="1:31" ht="2.1" customHeight="1">
      <c r="B64" s="33"/>
      <c r="C64" s="33"/>
      <c r="D64" s="33"/>
      <c r="E64" s="33"/>
      <c r="F64" s="33"/>
      <c r="G64" s="33"/>
      <c r="H64" s="33"/>
      <c r="I64" s="33"/>
      <c r="J64" s="33"/>
      <c r="K64" s="33"/>
      <c r="L64" s="33"/>
      <c r="M64" s="33"/>
      <c r="N64" s="33"/>
    </row>
    <row r="65" spans="11:29" ht="12" customHeight="1"/>
    <row r="66" spans="11:29" ht="12" customHeight="1"/>
    <row r="67" spans="11:29" ht="12" customHeight="1"/>
    <row r="68" spans="11:29" s="33" customFormat="1" ht="12" customHeight="1">
      <c r="K68" s="31"/>
      <c r="L68" s="31"/>
      <c r="M68" s="31"/>
      <c r="N68" s="31"/>
      <c r="O68" s="31"/>
    </row>
    <row r="69" spans="11:29" ht="12" customHeight="1">
      <c r="O69" s="33"/>
    </row>
    <row r="70" spans="11:29" ht="12" customHeight="1">
      <c r="O70" s="33"/>
    </row>
    <row r="71" spans="11:29" ht="12" customHeight="1"/>
    <row r="72" spans="11:29" ht="2.1" customHeight="1">
      <c r="K72" s="33"/>
      <c r="L72" s="33"/>
      <c r="M72" s="33"/>
      <c r="N72" s="33"/>
    </row>
    <row r="73" spans="11:29" ht="12" customHeight="1">
      <c r="K73" s="61"/>
      <c r="L73" s="61"/>
      <c r="M73" s="61"/>
      <c r="N73" s="61"/>
    </row>
    <row r="74" spans="11:29" s="33" customFormat="1" ht="12" customHeight="1">
      <c r="K74" s="31"/>
      <c r="L74" s="31"/>
      <c r="M74" s="31"/>
      <c r="N74" s="31"/>
      <c r="O74" s="31"/>
      <c r="P74" s="31"/>
      <c r="Q74" s="31"/>
      <c r="R74" s="31"/>
      <c r="S74" s="31"/>
      <c r="T74" s="31"/>
      <c r="U74" s="31"/>
      <c r="V74" s="31"/>
      <c r="W74" s="31"/>
      <c r="X74" s="31"/>
      <c r="Y74" s="31"/>
      <c r="Z74" s="31"/>
      <c r="AA74" s="31"/>
      <c r="AB74" s="31"/>
      <c r="AC74" s="31"/>
    </row>
    <row r="75" spans="11:29" ht="12" customHeight="1"/>
    <row r="76" spans="11:29" ht="12" customHeight="1">
      <c r="O76" s="33"/>
    </row>
    <row r="77" spans="11:29" ht="12" customHeight="1">
      <c r="O77" s="33"/>
    </row>
    <row r="78" spans="11:29" ht="12" customHeight="1"/>
    <row r="79" spans="11:29" ht="2.1" customHeight="1">
      <c r="K79" s="33"/>
      <c r="L79" s="33"/>
      <c r="M79" s="33"/>
      <c r="N79" s="33"/>
    </row>
    <row r="80" spans="11:29" ht="12" customHeight="1"/>
    <row r="81" spans="11:14" ht="12" customHeight="1"/>
    <row r="82" spans="11:14" ht="12" customHeight="1"/>
    <row r="83" spans="11:14" ht="12" customHeight="1"/>
    <row r="84" spans="11:14" ht="12" customHeight="1"/>
    <row r="85" spans="11:14" ht="12" customHeight="1"/>
    <row r="86" spans="11:14" ht="2.1" customHeight="1">
      <c r="K86" s="33"/>
      <c r="L86" s="33"/>
      <c r="M86" s="33"/>
      <c r="N86" s="33"/>
    </row>
    <row r="87" spans="11:14" ht="12" customHeight="1"/>
    <row r="88" spans="11:14" ht="12" customHeight="1"/>
    <row r="89" spans="11:14" ht="12" customHeight="1"/>
    <row r="90" spans="11:14" ht="12" customHeight="1"/>
    <row r="91" spans="11:14" ht="12" customHeight="1"/>
    <row r="92" spans="11:14" ht="12" customHeight="1"/>
    <row r="95" spans="11:14" ht="8.1" customHeight="1"/>
    <row r="101" spans="16:29" ht="8.1" customHeight="1"/>
    <row r="111" spans="16:29">
      <c r="P111" s="33"/>
      <c r="Q111" s="33"/>
      <c r="R111" s="33"/>
      <c r="S111" s="33"/>
      <c r="T111" s="33"/>
      <c r="U111" s="33"/>
      <c r="V111" s="33"/>
      <c r="W111" s="33"/>
      <c r="X111" s="33"/>
      <c r="Y111" s="33"/>
      <c r="Z111" s="33"/>
      <c r="AA111" s="33"/>
      <c r="AB111" s="33"/>
      <c r="AC111" s="33"/>
    </row>
    <row r="112" spans="16:29" ht="12" thickBot="1">
      <c r="P112" s="33"/>
      <c r="Q112" s="33"/>
      <c r="R112" s="33"/>
      <c r="S112" s="33"/>
      <c r="T112" s="33"/>
      <c r="U112" s="33"/>
      <c r="V112" s="33"/>
      <c r="W112" s="33"/>
      <c r="X112" s="33"/>
      <c r="Y112" s="33"/>
      <c r="Z112" s="33"/>
      <c r="AA112" s="33"/>
      <c r="AB112" s="33"/>
      <c r="AC112" s="33"/>
    </row>
    <row r="113" spans="5:32">
      <c r="L113" s="64" t="s">
        <v>104</v>
      </c>
      <c r="M113" s="78">
        <f>+M114+M115+M117+M118</f>
        <v>0</v>
      </c>
      <c r="N113" s="81"/>
      <c r="P113" s="33"/>
      <c r="Q113" s="33"/>
      <c r="R113" s="33"/>
      <c r="S113" s="33"/>
      <c r="T113" s="33"/>
      <c r="U113" s="33"/>
      <c r="V113" s="33"/>
      <c r="W113" s="33"/>
      <c r="X113" s="33"/>
      <c r="Y113" s="33"/>
      <c r="Z113" s="33"/>
      <c r="AA113" s="33"/>
      <c r="AB113" s="33"/>
      <c r="AC113" s="33"/>
    </row>
    <row r="114" spans="5:32">
      <c r="E114" s="135" t="s">
        <v>140</v>
      </c>
      <c r="F114" s="134">
        <f>SUM(C8,F8,I8,C15,F15,I15,C22,F22,I22,C29,F29,I29)</f>
        <v>0</v>
      </c>
      <c r="L114" s="355" t="str">
        <f>L52</f>
        <v>NewCar</v>
      </c>
      <c r="M114" s="79">
        <f>COUNTIF(NewCar!N$5:N$504, "&gt;=60")</f>
        <v>0</v>
      </c>
      <c r="N114" s="82"/>
      <c r="P114" s="33"/>
      <c r="Q114" s="33"/>
      <c r="R114" s="33"/>
      <c r="S114" s="33"/>
      <c r="T114" s="33"/>
      <c r="U114" s="33"/>
      <c r="V114" s="33"/>
      <c r="W114" s="33"/>
      <c r="X114" s="33"/>
      <c r="Y114" s="33"/>
      <c r="Z114" s="33"/>
      <c r="AA114" s="33"/>
      <c r="AB114" s="33"/>
      <c r="AC114" s="33"/>
    </row>
    <row r="115" spans="5:32">
      <c r="E115" s="135" t="s">
        <v>284</v>
      </c>
      <c r="F115" s="134">
        <f>SUM(C37,F37,I37,C44,F44,I44,C51,F51,I51,C58,F58,I58)</f>
        <v>0</v>
      </c>
      <c r="L115" s="355" t="str">
        <f>L53</f>
        <v>NewTruck</v>
      </c>
      <c r="M115" s="79">
        <f>COUNTIF(NewTruck!N$5:N$504, "&gt;=60")</f>
        <v>0</v>
      </c>
      <c r="N115" s="82"/>
      <c r="P115" s="33"/>
      <c r="Q115" s="33"/>
      <c r="R115" s="33"/>
      <c r="S115" s="33"/>
      <c r="T115" s="33"/>
      <c r="U115" s="33"/>
      <c r="V115" s="33"/>
      <c r="W115" s="33"/>
      <c r="X115" s="33"/>
      <c r="Y115" s="33"/>
      <c r="Z115" s="33"/>
      <c r="AA115" s="33"/>
      <c r="AB115" s="33"/>
      <c r="AC115" s="33"/>
    </row>
    <row r="116" spans="5:32">
      <c r="E116" s="135" t="s">
        <v>285</v>
      </c>
      <c r="F116" s="134">
        <f>SUM(S8,V8,Y8,S15,V15,Y15,S22,V22,Y22,S29,V29,Y29)</f>
        <v>0</v>
      </c>
      <c r="L116" s="355" t="str">
        <f>L54</f>
        <v>UsedCar</v>
      </c>
      <c r="M116" s="79">
        <f>COUNTIF(UsedCar!N$5:N$504, "&gt;=60")</f>
        <v>0</v>
      </c>
      <c r="N116" s="82"/>
      <c r="P116" s="33"/>
      <c r="Q116" s="33"/>
      <c r="R116" s="33"/>
      <c r="S116" s="33"/>
      <c r="T116" s="33"/>
      <c r="U116" s="33"/>
      <c r="V116" s="33"/>
      <c r="W116" s="33"/>
      <c r="X116" s="33"/>
      <c r="Y116" s="33"/>
      <c r="Z116" s="33"/>
      <c r="AA116" s="33"/>
      <c r="AB116" s="33"/>
      <c r="AC116" s="33"/>
      <c r="AD116" s="33"/>
      <c r="AE116" s="33"/>
    </row>
    <row r="117" spans="5:32">
      <c r="E117" s="135" t="s">
        <v>286</v>
      </c>
      <c r="F117" s="134">
        <f>SUM(S37,V37,Y37,S44,V44,Y44,S51,V51,Y51,S58,V58,Y58)</f>
        <v>0</v>
      </c>
      <c r="L117" s="355" t="str">
        <f>L55</f>
        <v>UsedTruck</v>
      </c>
      <c r="M117" s="79">
        <f>COUNTIF(UsedTruck!N$5:N$504, "&gt;=60")</f>
        <v>0</v>
      </c>
      <c r="N117" s="82"/>
      <c r="P117" s="33"/>
      <c r="Q117" s="33"/>
      <c r="R117" s="33"/>
      <c r="S117" s="33"/>
      <c r="T117" s="33"/>
      <c r="U117" s="33"/>
      <c r="V117" s="33"/>
      <c r="W117" s="33"/>
      <c r="X117" s="33"/>
      <c r="Y117" s="33"/>
      <c r="Z117" s="33"/>
      <c r="AA117" s="33"/>
      <c r="AB117" s="33"/>
      <c r="AC117" s="33"/>
      <c r="AD117" s="33"/>
      <c r="AE117" s="33"/>
      <c r="AF117" s="33"/>
    </row>
    <row r="118" spans="5:32" ht="12" thickBot="1">
      <c r="E118" s="135"/>
      <c r="F118" s="134"/>
      <c r="L118" s="356" t="str">
        <f>L56</f>
        <v>Misc</v>
      </c>
      <c r="M118" s="80">
        <f>COUNTIF(Misc!N$5:N$504, "&gt;=60")</f>
        <v>0</v>
      </c>
      <c r="N118" s="83"/>
      <c r="AD118" s="33"/>
      <c r="AE118" s="33"/>
      <c r="AF118" s="33"/>
    </row>
    <row r="119" spans="5:32">
      <c r="E119" s="135"/>
      <c r="F119" s="257"/>
      <c r="G119" s="33"/>
      <c r="L119" s="64" t="s">
        <v>105</v>
      </c>
      <c r="M119" s="78">
        <f>+M120+M121+M123+M124</f>
        <v>0</v>
      </c>
      <c r="N119" s="81"/>
      <c r="AD119" s="33"/>
      <c r="AE119" s="33"/>
      <c r="AF119" s="33"/>
    </row>
    <row r="120" spans="5:32">
      <c r="E120" s="135"/>
      <c r="F120" s="257"/>
      <c r="G120" s="33"/>
      <c r="L120" s="355" t="str">
        <f>L52</f>
        <v>NewCar</v>
      </c>
      <c r="M120" s="79">
        <f>COUNTIF(NewCar!N$5:N$504, "&gt;=72")</f>
        <v>0</v>
      </c>
      <c r="N120" s="82"/>
      <c r="AD120" s="33"/>
      <c r="AE120" s="33"/>
      <c r="AF120" s="33"/>
    </row>
    <row r="121" spans="5:32">
      <c r="E121" s="135"/>
      <c r="F121" s="257"/>
      <c r="G121" s="33"/>
      <c r="L121" s="355" t="str">
        <f>L53</f>
        <v>NewTruck</v>
      </c>
      <c r="M121" s="79">
        <f>COUNTIF(NewTruck!N$5:N$504, "&gt;=72")</f>
        <v>0</v>
      </c>
      <c r="N121" s="82"/>
      <c r="AD121" s="33"/>
      <c r="AE121" s="33"/>
      <c r="AF121" s="33"/>
    </row>
    <row r="122" spans="5:32">
      <c r="E122" s="135"/>
      <c r="F122" s="257"/>
      <c r="G122" s="33"/>
      <c r="L122" s="355" t="str">
        <f>L54</f>
        <v>UsedCar</v>
      </c>
      <c r="M122" s="79">
        <f>COUNTIF(UsedCar!N$5:N$504, "&gt;=72")</f>
        <v>0</v>
      </c>
      <c r="N122" s="82"/>
      <c r="O122" s="33"/>
      <c r="AD122" s="33"/>
      <c r="AE122" s="33"/>
      <c r="AF122" s="33"/>
    </row>
    <row r="123" spans="5:32">
      <c r="E123" s="135"/>
      <c r="F123" s="257"/>
      <c r="G123" s="33"/>
      <c r="L123" s="355" t="str">
        <f>L55</f>
        <v>UsedTruck</v>
      </c>
      <c r="M123" s="79">
        <f>COUNTIF(UsedTruck!N$5:N$504, "&gt;=72")</f>
        <v>0</v>
      </c>
      <c r="N123" s="82"/>
      <c r="O123" s="33"/>
    </row>
    <row r="124" spans="5:32" ht="12" thickBot="1">
      <c r="E124" s="135"/>
      <c r="F124" s="257"/>
      <c r="G124" s="33"/>
      <c r="L124" s="356" t="str">
        <f>L56</f>
        <v>Misc</v>
      </c>
      <c r="M124" s="80">
        <f>COUNTIF(Misc!N$5:N$504, "&gt;=72")</f>
        <v>0</v>
      </c>
      <c r="N124" s="83"/>
      <c r="O124" s="33"/>
    </row>
    <row r="125" spans="5:32">
      <c r="E125" s="135"/>
      <c r="F125" s="257"/>
      <c r="G125" s="33"/>
      <c r="L125" s="64" t="s">
        <v>106</v>
      </c>
      <c r="M125" s="78">
        <f>+M126+M127+M129+M130</f>
        <v>0</v>
      </c>
      <c r="N125" s="81"/>
      <c r="O125" s="33"/>
    </row>
    <row r="126" spans="5:32">
      <c r="E126" s="135"/>
      <c r="F126" s="257"/>
      <c r="G126" s="33"/>
      <c r="L126" s="355" t="str">
        <f>L52</f>
        <v>NewCar</v>
      </c>
      <c r="M126" s="79">
        <f>COUNTIF(NewCar!N$5:N$504, "&gt;=84")</f>
        <v>0</v>
      </c>
      <c r="N126" s="82"/>
      <c r="O126" s="33"/>
    </row>
    <row r="127" spans="5:32">
      <c r="E127" s="135"/>
      <c r="F127" s="257"/>
      <c r="G127" s="33"/>
      <c r="L127" s="355" t="str">
        <f>L53</f>
        <v>NewTruck</v>
      </c>
      <c r="M127" s="79">
        <f>COUNTIF(NewTruck!N$5:N$504, "&gt;=84")</f>
        <v>0</v>
      </c>
      <c r="N127" s="82"/>
      <c r="O127" s="33"/>
    </row>
    <row r="128" spans="5:32">
      <c r="E128" s="135"/>
      <c r="F128" s="257"/>
      <c r="G128" s="33"/>
      <c r="L128" s="355" t="str">
        <f>L54</f>
        <v>UsedCar</v>
      </c>
      <c r="M128" s="79">
        <f>COUNTIF(UsedCar!N$5:N$504, "&gt;=84")</f>
        <v>0</v>
      </c>
      <c r="N128" s="82"/>
      <c r="O128" s="33"/>
    </row>
    <row r="129" spans="5:15">
      <c r="E129" s="135"/>
      <c r="F129" s="257"/>
      <c r="G129" s="33"/>
      <c r="K129" s="33"/>
      <c r="L129" s="355" t="str">
        <f>L55</f>
        <v>UsedTruck</v>
      </c>
      <c r="M129" s="79">
        <f>COUNTIF(UsedTruck!N$5:N$504, "&gt;=84")</f>
        <v>0</v>
      </c>
      <c r="N129" s="82"/>
      <c r="O129" s="33"/>
    </row>
    <row r="130" spans="5:15" ht="12" thickBot="1">
      <c r="E130" s="135"/>
      <c r="F130" s="257"/>
      <c r="G130" s="33"/>
      <c r="K130" s="33"/>
      <c r="L130" s="356" t="str">
        <f>L56</f>
        <v>Misc</v>
      </c>
      <c r="M130" s="80">
        <f>COUNTIF(Misc!N$5:N$504, "&gt;=84")</f>
        <v>0</v>
      </c>
      <c r="N130" s="83"/>
    </row>
    <row r="131" spans="5:15">
      <c r="E131" s="135"/>
      <c r="F131" s="257"/>
      <c r="G131" s="33"/>
      <c r="K131" s="33"/>
    </row>
    <row r="132" spans="5:15">
      <c r="E132" s="135"/>
      <c r="F132" s="257"/>
      <c r="G132" s="33"/>
      <c r="K132" s="33"/>
      <c r="L132" s="33"/>
      <c r="M132" s="33"/>
      <c r="N132" s="33"/>
    </row>
    <row r="133" spans="5:15">
      <c r="E133" s="135"/>
      <c r="F133" s="257"/>
      <c r="G133" s="33"/>
      <c r="K133" s="33"/>
      <c r="L133" s="33"/>
      <c r="M133" s="33"/>
      <c r="N133" s="33"/>
    </row>
    <row r="134" spans="5:15">
      <c r="E134" s="135"/>
      <c r="F134" s="257"/>
      <c r="G134" s="33"/>
      <c r="K134" s="33"/>
      <c r="L134" s="33"/>
      <c r="M134" s="33"/>
      <c r="N134" s="33"/>
    </row>
    <row r="135" spans="5:15">
      <c r="E135" s="135"/>
      <c r="F135" s="257"/>
      <c r="G135" s="33"/>
      <c r="K135" s="33"/>
      <c r="L135" s="33"/>
      <c r="M135" s="33"/>
      <c r="N135" s="33"/>
    </row>
    <row r="136" spans="5:15">
      <c r="E136" s="135"/>
      <c r="F136" s="257"/>
      <c r="G136" s="33"/>
      <c r="L136" s="33"/>
      <c r="M136" s="33"/>
      <c r="N136" s="33"/>
    </row>
    <row r="137" spans="5:15">
      <c r="E137" s="135"/>
      <c r="F137" s="257"/>
      <c r="G137" s="33"/>
      <c r="L137" s="33"/>
      <c r="M137" s="33"/>
      <c r="N137" s="33"/>
    </row>
    <row r="138" spans="5:15">
      <c r="E138" s="135"/>
      <c r="F138" s="257"/>
      <c r="G138" s="33"/>
      <c r="L138" s="33"/>
      <c r="M138" s="33"/>
      <c r="N138" s="33"/>
    </row>
    <row r="139" spans="5:15">
      <c r="F139" s="33"/>
      <c r="G139" s="33"/>
    </row>
    <row r="140" spans="5:15">
      <c r="E140" s="135"/>
      <c r="F140" s="257"/>
      <c r="G140" s="33"/>
    </row>
    <row r="141" spans="5:15">
      <c r="E141" s="135"/>
      <c r="F141" s="257"/>
      <c r="G141" s="33"/>
    </row>
    <row r="142" spans="5:15">
      <c r="E142" s="135"/>
      <c r="F142" s="257"/>
      <c r="G142" s="33"/>
    </row>
    <row r="143" spans="5:15">
      <c r="E143" s="135"/>
      <c r="F143" s="257"/>
      <c r="G143" s="33"/>
    </row>
    <row r="144" spans="5:15">
      <c r="E144" s="135"/>
      <c r="F144" s="257"/>
      <c r="G144" s="33"/>
    </row>
    <row r="145" spans="5:7">
      <c r="E145" s="135"/>
      <c r="F145" s="257"/>
      <c r="G145" s="33"/>
    </row>
    <row r="146" spans="5:7">
      <c r="E146" s="135"/>
      <c r="F146" s="257"/>
      <c r="G146" s="33"/>
    </row>
    <row r="147" spans="5:7">
      <c r="E147" s="135"/>
      <c r="F147" s="257"/>
      <c r="G147" s="33"/>
    </row>
    <row r="148" spans="5:7">
      <c r="E148" s="135"/>
      <c r="F148" s="257"/>
      <c r="G148" s="33"/>
    </row>
    <row r="149" spans="5:7">
      <c r="E149" s="135"/>
      <c r="F149" s="257"/>
      <c r="G149" s="33"/>
    </row>
    <row r="150" spans="5:7">
      <c r="E150" s="135"/>
      <c r="F150" s="257"/>
      <c r="G150" s="33"/>
    </row>
    <row r="151" spans="5:7">
      <c r="E151" s="135"/>
      <c r="F151" s="257"/>
      <c r="G151" s="33"/>
    </row>
    <row r="152" spans="5:7">
      <c r="E152" s="135"/>
      <c r="F152" s="257"/>
      <c r="G152" s="33"/>
    </row>
    <row r="153" spans="5:7">
      <c r="E153" s="135"/>
      <c r="F153" s="257"/>
      <c r="G153" s="33"/>
    </row>
    <row r="154" spans="5:7">
      <c r="E154" s="135"/>
      <c r="F154" s="257"/>
      <c r="G154" s="33"/>
    </row>
    <row r="155" spans="5:7">
      <c r="E155" s="135"/>
      <c r="F155" s="257"/>
      <c r="G155" s="33"/>
    </row>
    <row r="156" spans="5:7">
      <c r="E156" s="135"/>
      <c r="F156" s="257"/>
      <c r="G156" s="33"/>
    </row>
    <row r="157" spans="5:7">
      <c r="E157" s="135"/>
      <c r="F157" s="257"/>
      <c r="G157" s="33"/>
    </row>
    <row r="158" spans="5:7">
      <c r="F158" s="33"/>
      <c r="G158" s="33"/>
    </row>
    <row r="159" spans="5:7">
      <c r="F159" s="33"/>
      <c r="G159" s="33"/>
    </row>
    <row r="160" spans="5:7">
      <c r="F160" s="33"/>
      <c r="G160" s="33"/>
    </row>
  </sheetData>
  <sheetProtection password="C64F" sheet="1" objects="1" scenarios="1"/>
  <customSheetViews>
    <customSheetView guid="{F9818F9F-DE50-43FC-AFD6-D3C9755B3A9E}" scale="75" showPageBreaks="1" showGridLines="0" printArea="1" view="pageBreakPreview" showRuler="0">
      <selection activeCell="P19" sqref="P19"/>
      <colBreaks count="3" manualBreakCount="3">
        <brk id="12" max="77" man="1"/>
        <brk id="24" max="77" man="1"/>
        <brk id="36" max="77" man="1"/>
      </colBreaks>
      <pageMargins left="0.5" right="0.5" top="0.65" bottom="0.65" header="0.5" footer="0.5"/>
      <pageSetup scale="83" orientation="portrait" horizontalDpi="4294967295" verticalDpi="4294967293" r:id="rId1"/>
      <headerFooter alignWithMargins="0">
        <oddHeader>&amp;LConfidential&amp;RPrinted on &amp;D</oddHeader>
        <oddFooter>&amp;L&amp;F&amp;R&amp;A</oddFooter>
      </headerFooter>
    </customSheetView>
    <customSheetView guid="{739C0C6D-D9C1-4FE2-A122-5222B7DEEC0B}" scale="75" showPageBreaks="1" showGridLines="0" printArea="1" view="pageBreakPreview" showRuler="0">
      <selection activeCell="F14" sqref="F14"/>
      <colBreaks count="3" manualBreakCount="3">
        <brk id="12" max="77" man="1"/>
        <brk id="24" max="77" man="1"/>
        <brk id="36" max="77" man="1"/>
      </colBreaks>
      <pageMargins left="0.5" right="0.5" top="0.65" bottom="0.65" header="0.5" footer="0.5"/>
      <pageSetup scale="83" orientation="portrait" horizontalDpi="4294967295" verticalDpi="4294967293" r:id="rId2"/>
      <headerFooter alignWithMargins="0">
        <oddHeader>&amp;LConfidential&amp;RPrinted on &amp;D</oddHeader>
        <oddFooter>&amp;L&amp;F&amp;R&amp;A</oddFooter>
      </headerFooter>
    </customSheetView>
    <customSheetView guid="{8159EB39-F45B-44D7-9261-B36679F489B9}" scale="75" showPageBreaks="1" showGridLines="0" printArea="1" view="pageBreakPreview" showRuler="0">
      <selection activeCell="P19" sqref="P19"/>
      <colBreaks count="3" manualBreakCount="3">
        <brk id="12" max="77" man="1"/>
        <brk id="24" max="77" man="1"/>
        <brk id="36" max="77" man="1"/>
      </colBreaks>
      <pageMargins left="0.5" right="0.5" top="0.65" bottom="0.65" header="0.5" footer="0.5"/>
      <pageSetup scale="83" orientation="portrait" horizontalDpi="4294967295" verticalDpi="4294967293" r:id="rId3"/>
      <headerFooter alignWithMargins="0">
        <oddHeader>&amp;LConfidential&amp;RPrinted on &amp;D</oddHeader>
        <oddFooter>&amp;L&amp;F&amp;R&amp;A</oddFooter>
      </headerFooter>
    </customSheetView>
    <customSheetView guid="{1F4807E2-CAE9-4221-B9EA-8400589536CE}" scale="75" showPageBreaks="1" showGridLines="0" showRowCol="0" printArea="1" view="pageBreakPreview" showRuler="0" topLeftCell="A3">
      <selection activeCell="A3" sqref="A3"/>
      <colBreaks count="3" manualBreakCount="3">
        <brk id="12" max="77" man="1"/>
        <brk id="24" max="77" man="1"/>
        <brk id="36" max="77" man="1"/>
      </colBreaks>
      <pageMargins left="0.5" right="0.5" top="0.65" bottom="0.65" header="0.5" footer="0.5"/>
      <pageSetup scale="83" orientation="portrait" horizontalDpi="4294967295" verticalDpi="4294967293" r:id="rId4"/>
      <headerFooter alignWithMargins="0">
        <oddHeader>&amp;LConfidential&amp;RPrinted on &amp;D</oddHeader>
        <oddFooter>&amp;L&amp;F&amp;R&amp;A</oddFooter>
      </headerFooter>
    </customSheetView>
    <customSheetView guid="{C0CA957F-6D6F-4276-8EA2-FADEEFC219DE}" showPageBreaks="1" showGridLines="0" printArea="1" view="pageBreakPreview" showRuler="0">
      <selection activeCell="M13" sqref="M13"/>
      <colBreaks count="3" manualBreakCount="3">
        <brk id="16" max="91" man="1"/>
        <brk id="25" max="91" man="1"/>
        <brk id="34" max="91" man="1"/>
      </colBreaks>
      <pageMargins left="0.5" right="0.5" top="0.65" bottom="0.65" header="0.5" footer="0.5"/>
      <pageSetup scale="58" fitToWidth="4" orientation="portrait" horizontalDpi="4294967295" verticalDpi="4294967293" r:id="rId5"/>
      <headerFooter alignWithMargins="0">
        <oddHeader>&amp;LConfidential&amp;RPrinted on &amp;D</oddHeader>
        <oddFooter>&amp;L&amp;F&amp;R&amp;A</oddFooter>
      </headerFooter>
    </customSheetView>
  </customSheetViews>
  <phoneticPr fontId="13" type="noConversion"/>
  <pageMargins left="0.31" right="0.41" top="0.73" bottom="0.75" header="0.5" footer="0.5"/>
  <pageSetup scale="95" fitToWidth="5" orientation="portrait" horizontalDpi="4294967295" verticalDpi="4294967293" r:id="rId6"/>
  <headerFooter alignWithMargins="0">
    <oddHeader>&amp;LConfidential&amp;RPrinted on &amp;D</oddHeader>
    <oddFooter>&amp;L&amp;F&amp;R&amp;A</oddFooter>
  </headerFooter>
  <colBreaks count="4" manualBreakCount="4">
    <brk id="14" max="64" man="1"/>
    <brk id="28" max="64" man="1"/>
    <brk id="37" max="64" man="1"/>
    <brk id="46" max="64" man="1"/>
  </colBreaks>
  <drawing r:id="rId7"/>
  <legacy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63"/>
    <pageSetUpPr fitToPage="1"/>
  </sheetPr>
  <dimension ref="A1:R109"/>
  <sheetViews>
    <sheetView showGridLines="0" zoomScale="96" zoomScaleNormal="96" workbookViewId="0">
      <selection activeCell="I4" sqref="I4"/>
    </sheetView>
  </sheetViews>
  <sheetFormatPr defaultRowHeight="12.75"/>
  <cols>
    <col min="1" max="1" width="13.140625" style="229" customWidth="1"/>
    <col min="2" max="2" width="10.42578125" style="229" customWidth="1"/>
    <col min="3" max="3" width="41.5703125" style="287" customWidth="1"/>
    <col min="4" max="4" width="3.7109375" style="229" customWidth="1"/>
    <col min="5" max="5" width="8.85546875" style="229" customWidth="1"/>
    <col min="6" max="6" width="16.42578125" style="229" customWidth="1"/>
    <col min="7" max="7" width="3.7109375" style="229" customWidth="1"/>
    <col min="8" max="8" width="8.85546875" style="229" customWidth="1"/>
    <col min="9" max="9" width="16.42578125" style="229" customWidth="1"/>
    <col min="10" max="10" width="3.7109375" style="229" customWidth="1"/>
    <col min="11" max="11" width="11" style="229" customWidth="1"/>
    <col min="12" max="12" width="16.42578125" style="229" customWidth="1"/>
    <col min="13" max="13" width="3.7109375" style="229" customWidth="1"/>
    <col min="14" max="14" width="8.85546875" style="229" customWidth="1"/>
    <col min="15" max="15" width="16.42578125" style="229" customWidth="1"/>
    <col min="16" max="16" width="3.7109375" style="229" customWidth="1"/>
    <col min="17" max="17" width="8.85546875" style="229" customWidth="1"/>
    <col min="18" max="18" width="16.42578125" style="229" customWidth="1"/>
    <col min="19" max="16384" width="9.140625" style="229"/>
  </cols>
  <sheetData>
    <row r="1" spans="2:18" ht="13.5" thickBot="1"/>
    <row r="2" spans="2:18" ht="23.25" thickBot="1">
      <c r="B2" s="727" t="str">
        <f>Customize!C35</f>
        <v>Master Log</v>
      </c>
      <c r="C2" s="728"/>
      <c r="E2" s="288" t="s">
        <v>69</v>
      </c>
      <c r="F2" s="289"/>
      <c r="H2" s="288" t="s">
        <v>69</v>
      </c>
      <c r="I2" s="289"/>
      <c r="K2" s="288" t="s">
        <v>69</v>
      </c>
      <c r="L2" s="289"/>
      <c r="N2" s="288" t="s">
        <v>69</v>
      </c>
      <c r="O2" s="289"/>
      <c r="Q2" s="288" t="s">
        <v>69</v>
      </c>
      <c r="R2" s="289"/>
    </row>
    <row r="3" spans="2:18" ht="13.5" thickBot="1">
      <c r="B3" s="290"/>
      <c r="C3" s="289"/>
      <c r="E3" s="291" t="s">
        <v>304</v>
      </c>
      <c r="F3" s="292"/>
      <c r="H3" s="291" t="s">
        <v>60</v>
      </c>
      <c r="I3" s="292"/>
      <c r="K3" s="293" t="s">
        <v>59</v>
      </c>
      <c r="L3" s="292"/>
      <c r="N3" s="291" t="s">
        <v>61</v>
      </c>
      <c r="O3" s="292"/>
      <c r="Q3" s="291" t="s">
        <v>71</v>
      </c>
      <c r="R3" s="292"/>
    </row>
    <row r="4" spans="2:18">
      <c r="B4" s="294" t="s">
        <v>69</v>
      </c>
      <c r="C4" s="292"/>
      <c r="E4" s="401"/>
      <c r="F4" s="402"/>
      <c r="H4" s="655" t="s">
        <v>368</v>
      </c>
      <c r="I4" s="402" t="s">
        <v>367</v>
      </c>
      <c r="K4" s="401"/>
      <c r="L4" s="405"/>
      <c r="N4" s="403" t="s">
        <v>295</v>
      </c>
      <c r="O4" s="404" t="s">
        <v>295</v>
      </c>
      <c r="Q4" s="550" t="s">
        <v>314</v>
      </c>
      <c r="R4" s="402" t="s">
        <v>310</v>
      </c>
    </row>
    <row r="5" spans="2:18" ht="12.75" customHeight="1" thickBot="1">
      <c r="B5" s="298" t="s">
        <v>70</v>
      </c>
      <c r="C5" s="299"/>
      <c r="E5" s="296"/>
      <c r="F5" s="297"/>
      <c r="H5" s="296"/>
      <c r="I5" s="297"/>
      <c r="K5" s="296"/>
      <c r="L5" s="300"/>
      <c r="N5" s="403" t="s">
        <v>296</v>
      </c>
      <c r="O5" s="404" t="s">
        <v>299</v>
      </c>
      <c r="Q5" s="551" t="s">
        <v>315</v>
      </c>
      <c r="R5" s="404" t="s">
        <v>307</v>
      </c>
    </row>
    <row r="6" spans="2:18">
      <c r="B6" s="658" t="s">
        <v>361</v>
      </c>
      <c r="C6" s="301" t="s">
        <v>362</v>
      </c>
      <c r="E6" s="296" t="s">
        <v>74</v>
      </c>
      <c r="F6" s="297"/>
      <c r="H6" s="296" t="s">
        <v>74</v>
      </c>
      <c r="I6" s="297"/>
      <c r="K6" s="296" t="s">
        <v>74</v>
      </c>
      <c r="L6" s="300"/>
      <c r="N6" s="403" t="s">
        <v>297</v>
      </c>
      <c r="O6" s="404" t="s">
        <v>300</v>
      </c>
      <c r="Q6" s="551" t="s">
        <v>316</v>
      </c>
      <c r="R6" s="404" t="s">
        <v>311</v>
      </c>
    </row>
    <row r="7" spans="2:18">
      <c r="B7" s="658" t="s">
        <v>357</v>
      </c>
      <c r="C7" s="297" t="s">
        <v>360</v>
      </c>
      <c r="E7" s="296" t="s">
        <v>74</v>
      </c>
      <c r="F7" s="297"/>
      <c r="H7" s="296" t="s">
        <v>74</v>
      </c>
      <c r="I7" s="297"/>
      <c r="K7" s="296" t="s">
        <v>74</v>
      </c>
      <c r="L7" s="300"/>
      <c r="N7" s="403" t="s">
        <v>298</v>
      </c>
      <c r="O7" s="404" t="s">
        <v>301</v>
      </c>
      <c r="Q7" s="551" t="s">
        <v>317</v>
      </c>
      <c r="R7" s="404" t="s">
        <v>308</v>
      </c>
    </row>
    <row r="8" spans="2:18">
      <c r="B8" s="658" t="s">
        <v>364</v>
      </c>
      <c r="C8" s="297" t="s">
        <v>363</v>
      </c>
      <c r="E8" s="296" t="s">
        <v>74</v>
      </c>
      <c r="F8" s="297"/>
      <c r="H8" s="296" t="s">
        <v>74</v>
      </c>
      <c r="I8" s="297"/>
      <c r="K8" s="296" t="s">
        <v>74</v>
      </c>
      <c r="L8" s="300"/>
      <c r="N8" s="403" t="s">
        <v>201</v>
      </c>
      <c r="O8" s="404" t="s">
        <v>201</v>
      </c>
      <c r="Q8" s="551" t="s">
        <v>318</v>
      </c>
      <c r="R8" s="404" t="s">
        <v>309</v>
      </c>
    </row>
    <row r="9" spans="2:18" ht="15.75" customHeight="1">
      <c r="B9" s="658" t="s">
        <v>356</v>
      </c>
      <c r="C9" s="297"/>
      <c r="E9" s="296" t="s">
        <v>74</v>
      </c>
      <c r="F9" s="297"/>
      <c r="H9" s="296" t="s">
        <v>74</v>
      </c>
      <c r="I9" s="297"/>
      <c r="K9" s="296" t="s">
        <v>74</v>
      </c>
      <c r="L9" s="300"/>
      <c r="N9" s="403" t="s">
        <v>202</v>
      </c>
      <c r="O9" s="404" t="s">
        <v>202</v>
      </c>
      <c r="Q9" s="551" t="s">
        <v>319</v>
      </c>
      <c r="R9" s="404" t="s">
        <v>312</v>
      </c>
    </row>
    <row r="10" spans="2:18">
      <c r="B10" s="400" t="s">
        <v>326</v>
      </c>
      <c r="C10" s="297" t="s">
        <v>8</v>
      </c>
      <c r="E10" s="296" t="s">
        <v>74</v>
      </c>
      <c r="F10" s="297"/>
      <c r="H10" s="296" t="s">
        <v>74</v>
      </c>
      <c r="I10" s="297"/>
      <c r="K10" s="296" t="s">
        <v>74</v>
      </c>
      <c r="L10" s="300"/>
      <c r="N10" s="403" t="s">
        <v>203</v>
      </c>
      <c r="O10" s="404" t="s">
        <v>203</v>
      </c>
      <c r="Q10" s="551" t="s">
        <v>313</v>
      </c>
      <c r="R10" s="404" t="s">
        <v>313</v>
      </c>
    </row>
    <row r="11" spans="2:18">
      <c r="B11" s="400" t="s">
        <v>327</v>
      </c>
      <c r="C11" s="297" t="s">
        <v>8</v>
      </c>
      <c r="E11" s="296" t="s">
        <v>74</v>
      </c>
      <c r="F11" s="297"/>
      <c r="H11" s="296" t="s">
        <v>74</v>
      </c>
      <c r="I11" s="297"/>
      <c r="K11" s="296" t="s">
        <v>74</v>
      </c>
      <c r="L11" s="300"/>
      <c r="N11" s="403" t="s">
        <v>204</v>
      </c>
      <c r="O11" s="404" t="s">
        <v>204</v>
      </c>
      <c r="Q11" s="551" t="s">
        <v>344</v>
      </c>
      <c r="R11" s="404" t="s">
        <v>345</v>
      </c>
    </row>
    <row r="12" spans="2:18">
      <c r="B12" s="400" t="s">
        <v>328</v>
      </c>
      <c r="C12" s="297" t="s">
        <v>8</v>
      </c>
      <c r="E12" s="296" t="s">
        <v>74</v>
      </c>
      <c r="F12" s="297"/>
      <c r="H12" s="296" t="s">
        <v>74</v>
      </c>
      <c r="I12" s="297"/>
      <c r="K12" s="296" t="s">
        <v>74</v>
      </c>
      <c r="L12" s="300"/>
      <c r="N12" s="403" t="s">
        <v>205</v>
      </c>
      <c r="O12" s="404" t="s">
        <v>200</v>
      </c>
      <c r="Q12" s="551" t="s">
        <v>346</v>
      </c>
      <c r="R12" s="404" t="s">
        <v>347</v>
      </c>
    </row>
    <row r="13" spans="2:18">
      <c r="B13" s="400" t="s">
        <v>329</v>
      </c>
      <c r="C13" s="297"/>
      <c r="E13" s="296" t="s">
        <v>74</v>
      </c>
      <c r="F13" s="297"/>
      <c r="H13" s="296" t="s">
        <v>74</v>
      </c>
      <c r="I13" s="297"/>
      <c r="K13" s="296" t="s">
        <v>74</v>
      </c>
      <c r="L13" s="300"/>
      <c r="N13" s="403" t="s">
        <v>206</v>
      </c>
      <c r="O13" s="404" t="s">
        <v>207</v>
      </c>
      <c r="Q13" s="551" t="s">
        <v>204</v>
      </c>
      <c r="R13" s="404"/>
    </row>
    <row r="14" spans="2:18">
      <c r="B14" s="400" t="s">
        <v>330</v>
      </c>
      <c r="C14" s="297" t="s">
        <v>8</v>
      </c>
      <c r="E14" s="296" t="s">
        <v>74</v>
      </c>
      <c r="F14" s="297"/>
      <c r="H14" s="296" t="s">
        <v>74</v>
      </c>
      <c r="I14" s="297"/>
      <c r="K14" s="296" t="s">
        <v>74</v>
      </c>
      <c r="L14" s="300"/>
      <c r="N14" s="403" t="s">
        <v>208</v>
      </c>
      <c r="O14" s="404" t="s">
        <v>8</v>
      </c>
      <c r="Q14" s="551" t="s">
        <v>283</v>
      </c>
      <c r="R14" s="404"/>
    </row>
    <row r="15" spans="2:18" ht="13.5" thickBot="1">
      <c r="B15" s="344" t="s">
        <v>117</v>
      </c>
      <c r="C15" s="345" t="s">
        <v>170</v>
      </c>
      <c r="E15" s="296" t="s">
        <v>74</v>
      </c>
      <c r="F15" s="297"/>
      <c r="H15" s="296" t="s">
        <v>74</v>
      </c>
      <c r="I15" s="297"/>
      <c r="K15" s="296" t="s">
        <v>74</v>
      </c>
      <c r="L15" s="300"/>
      <c r="N15" s="403" t="s">
        <v>209</v>
      </c>
      <c r="O15" s="404" t="s">
        <v>210</v>
      </c>
      <c r="Q15" s="552" t="s">
        <v>348</v>
      </c>
      <c r="R15" s="408" t="s">
        <v>349</v>
      </c>
    </row>
    <row r="16" spans="2:18">
      <c r="B16" s="390" t="s">
        <v>187</v>
      </c>
      <c r="C16" s="391" t="s">
        <v>198</v>
      </c>
      <c r="E16" s="296" t="s">
        <v>74</v>
      </c>
      <c r="F16" s="297"/>
      <c r="H16" s="296" t="s">
        <v>74</v>
      </c>
      <c r="I16" s="297"/>
      <c r="K16" s="296" t="s">
        <v>74</v>
      </c>
      <c r="L16" s="300"/>
      <c r="N16" s="403" t="s">
        <v>8</v>
      </c>
      <c r="O16" s="404"/>
      <c r="Q16" s="550" t="s">
        <v>350</v>
      </c>
      <c r="R16" s="402" t="s">
        <v>351</v>
      </c>
    </row>
    <row r="17" spans="2:18" ht="13.5" thickBot="1">
      <c r="B17" s="392" t="s">
        <v>169</v>
      </c>
      <c r="C17" s="393" t="s">
        <v>199</v>
      </c>
      <c r="E17" s="296" t="s">
        <v>74</v>
      </c>
      <c r="F17" s="297"/>
      <c r="H17" s="296" t="s">
        <v>74</v>
      </c>
      <c r="I17" s="297"/>
      <c r="K17" s="296" t="s">
        <v>74</v>
      </c>
      <c r="L17" s="300"/>
      <c r="N17" s="296" t="s">
        <v>74</v>
      </c>
      <c r="O17" s="297"/>
      <c r="Q17" s="551" t="s">
        <v>352</v>
      </c>
      <c r="R17" s="404" t="s">
        <v>353</v>
      </c>
    </row>
    <row r="18" spans="2:18">
      <c r="B18" s="729" t="s">
        <v>262</v>
      </c>
      <c r="C18" s="730"/>
      <c r="E18" s="296" t="s">
        <v>74</v>
      </c>
      <c r="F18" s="297"/>
      <c r="H18" s="296" t="s">
        <v>74</v>
      </c>
      <c r="I18" s="297"/>
      <c r="K18" s="296" t="s">
        <v>74</v>
      </c>
      <c r="L18" s="300"/>
      <c r="N18" s="296" t="s">
        <v>74</v>
      </c>
      <c r="O18" s="297"/>
      <c r="Q18" s="551" t="s">
        <v>253</v>
      </c>
      <c r="R18" s="404"/>
    </row>
    <row r="19" spans="2:18">
      <c r="B19" s="553" t="s">
        <v>321</v>
      </c>
      <c r="C19" s="554" t="s">
        <v>266</v>
      </c>
      <c r="E19" s="296" t="s">
        <v>74</v>
      </c>
      <c r="F19" s="297"/>
      <c r="H19" s="296" t="s">
        <v>74</v>
      </c>
      <c r="I19" s="297"/>
      <c r="K19" s="296" t="s">
        <v>74</v>
      </c>
      <c r="L19" s="300"/>
      <c r="N19" s="296" t="s">
        <v>74</v>
      </c>
      <c r="O19" s="297"/>
      <c r="Q19" s="551" t="s">
        <v>254</v>
      </c>
      <c r="R19" s="404"/>
    </row>
    <row r="20" spans="2:18">
      <c r="B20" s="553" t="s">
        <v>263</v>
      </c>
      <c r="C20" s="554" t="s">
        <v>269</v>
      </c>
      <c r="E20" s="296" t="s">
        <v>74</v>
      </c>
      <c r="F20" s="297"/>
      <c r="H20" s="296" t="s">
        <v>74</v>
      </c>
      <c r="I20" s="297"/>
      <c r="K20" s="296" t="s">
        <v>74</v>
      </c>
      <c r="L20" s="300"/>
      <c r="N20" s="296" t="s">
        <v>74</v>
      </c>
      <c r="O20" s="297"/>
      <c r="Q20" s="551" t="s">
        <v>255</v>
      </c>
      <c r="R20" s="297"/>
    </row>
    <row r="21" spans="2:18">
      <c r="B21" s="553" t="s">
        <v>264</v>
      </c>
      <c r="C21" s="554" t="s">
        <v>267</v>
      </c>
      <c r="E21" s="296" t="s">
        <v>74</v>
      </c>
      <c r="F21" s="297"/>
      <c r="H21" s="296" t="s">
        <v>74</v>
      </c>
      <c r="I21" s="297"/>
      <c r="K21" s="296" t="s">
        <v>74</v>
      </c>
      <c r="L21" s="300"/>
      <c r="N21" s="296" t="s">
        <v>74</v>
      </c>
      <c r="O21" s="297"/>
      <c r="Q21" s="551" t="s">
        <v>256</v>
      </c>
      <c r="R21" s="297"/>
    </row>
    <row r="22" spans="2:18">
      <c r="B22" s="553" t="s">
        <v>335</v>
      </c>
      <c r="C22" s="554" t="s">
        <v>336</v>
      </c>
      <c r="E22" s="296" t="s">
        <v>74</v>
      </c>
      <c r="F22" s="297"/>
      <c r="H22" s="296" t="s">
        <v>74</v>
      </c>
      <c r="I22" s="297"/>
      <c r="K22" s="296" t="s">
        <v>74</v>
      </c>
      <c r="L22" s="300"/>
      <c r="N22" s="296" t="s">
        <v>74</v>
      </c>
      <c r="O22" s="297"/>
      <c r="Q22" s="551" t="s">
        <v>257</v>
      </c>
      <c r="R22" s="297"/>
    </row>
    <row r="23" spans="2:18" ht="13.5" thickBot="1">
      <c r="B23" s="555" t="s">
        <v>265</v>
      </c>
      <c r="C23" s="556" t="s">
        <v>268</v>
      </c>
      <c r="E23" s="302" t="s">
        <v>75</v>
      </c>
      <c r="F23" s="303"/>
      <c r="H23" s="302" t="s">
        <v>75</v>
      </c>
      <c r="I23" s="303"/>
      <c r="K23" s="296" t="s">
        <v>74</v>
      </c>
      <c r="L23" s="300"/>
      <c r="N23" s="296" t="s">
        <v>74</v>
      </c>
      <c r="O23" s="297"/>
      <c r="Q23" s="551" t="s">
        <v>258</v>
      </c>
      <c r="R23" s="297"/>
    </row>
    <row r="24" spans="2:18">
      <c r="K24" s="296" t="s">
        <v>74</v>
      </c>
      <c r="L24" s="300"/>
      <c r="N24" s="296" t="s">
        <v>74</v>
      </c>
      <c r="O24" s="297"/>
      <c r="Q24" s="551" t="s">
        <v>259</v>
      </c>
      <c r="R24" s="297"/>
    </row>
    <row r="25" spans="2:18">
      <c r="G25" s="304"/>
      <c r="K25" s="296" t="s">
        <v>74</v>
      </c>
      <c r="L25" s="300"/>
      <c r="N25" s="296" t="s">
        <v>74</v>
      </c>
      <c r="O25" s="297"/>
      <c r="Q25" s="551" t="s">
        <v>260</v>
      </c>
      <c r="R25" s="297"/>
    </row>
    <row r="26" spans="2:18">
      <c r="G26" s="304"/>
      <c r="K26" s="296" t="s">
        <v>74</v>
      </c>
      <c r="L26" s="300"/>
      <c r="N26" s="296" t="s">
        <v>74</v>
      </c>
      <c r="O26" s="297"/>
      <c r="Q26" s="551" t="s">
        <v>252</v>
      </c>
      <c r="R26" s="297"/>
    </row>
    <row r="27" spans="2:18" ht="13.5" thickBot="1">
      <c r="K27" s="296" t="s">
        <v>74</v>
      </c>
      <c r="L27" s="300"/>
      <c r="N27" s="296" t="s">
        <v>74</v>
      </c>
      <c r="O27" s="297"/>
      <c r="Q27" s="552" t="s">
        <v>251</v>
      </c>
      <c r="R27" s="303"/>
    </row>
    <row r="28" spans="2:18">
      <c r="K28" s="296" t="s">
        <v>74</v>
      </c>
      <c r="L28" s="300"/>
      <c r="N28" s="296" t="s">
        <v>74</v>
      </c>
      <c r="O28" s="297"/>
      <c r="Q28" s="550" t="s">
        <v>250</v>
      </c>
      <c r="R28" s="295"/>
    </row>
    <row r="29" spans="2:18">
      <c r="K29" s="296" t="s">
        <v>74</v>
      </c>
      <c r="L29" s="300"/>
      <c r="N29" s="296" t="s">
        <v>74</v>
      </c>
      <c r="O29" s="297"/>
      <c r="Q29" s="551" t="s">
        <v>227</v>
      </c>
      <c r="R29" s="297"/>
    </row>
    <row r="30" spans="2:18">
      <c r="G30" s="229" t="s">
        <v>8</v>
      </c>
      <c r="K30" s="296" t="s">
        <v>74</v>
      </c>
      <c r="L30" s="300"/>
      <c r="N30" s="296" t="s">
        <v>74</v>
      </c>
      <c r="O30" s="297"/>
      <c r="Q30" s="551" t="s">
        <v>228</v>
      </c>
      <c r="R30" s="297"/>
    </row>
    <row r="31" spans="2:18">
      <c r="G31" s="304"/>
      <c r="K31" s="296" t="s">
        <v>74</v>
      </c>
      <c r="L31" s="300"/>
      <c r="N31" s="296" t="s">
        <v>74</v>
      </c>
      <c r="O31" s="297"/>
      <c r="Q31" s="551" t="s">
        <v>229</v>
      </c>
      <c r="R31" s="297"/>
    </row>
    <row r="32" spans="2:18" ht="13.5" thickBot="1">
      <c r="G32" s="304"/>
      <c r="K32" s="296" t="s">
        <v>74</v>
      </c>
      <c r="L32" s="300"/>
      <c r="N32" s="296" t="s">
        <v>74</v>
      </c>
      <c r="O32" s="297" t="s">
        <v>8</v>
      </c>
      <c r="Q32" s="551" t="s">
        <v>230</v>
      </c>
      <c r="R32" s="297"/>
    </row>
    <row r="33" spans="1:18" ht="15.75" thickBot="1">
      <c r="A33" s="305"/>
      <c r="B33" s="306" t="s">
        <v>14</v>
      </c>
      <c r="C33" s="307" t="s">
        <v>306</v>
      </c>
      <c r="D33" s="307" t="s">
        <v>305</v>
      </c>
      <c r="E33" s="338"/>
      <c r="F33" s="308"/>
      <c r="G33" s="304"/>
      <c r="H33" s="304"/>
      <c r="I33" s="304"/>
      <c r="K33" s="296" t="s">
        <v>74</v>
      </c>
      <c r="L33" s="300"/>
      <c r="N33" s="296" t="s">
        <v>74</v>
      </c>
      <c r="O33" s="297" t="s">
        <v>8</v>
      </c>
      <c r="Q33" s="551" t="s">
        <v>231</v>
      </c>
      <c r="R33" s="297"/>
    </row>
    <row r="34" spans="1:18" ht="15">
      <c r="A34" s="309"/>
      <c r="B34" s="310"/>
      <c r="C34" s="311"/>
      <c r="D34" s="311"/>
      <c r="E34" s="312"/>
      <c r="F34" s="313"/>
      <c r="G34" s="304"/>
      <c r="H34" s="304"/>
      <c r="I34" s="304"/>
      <c r="K34" s="296" t="s">
        <v>74</v>
      </c>
      <c r="L34" s="300"/>
      <c r="N34" s="296" t="s">
        <v>74</v>
      </c>
      <c r="O34" s="297" t="s">
        <v>8</v>
      </c>
      <c r="Q34" s="551" t="s">
        <v>232</v>
      </c>
      <c r="R34" s="297"/>
    </row>
    <row r="35" spans="1:18" ht="13.5" thickBot="1">
      <c r="A35" s="309"/>
      <c r="B35" s="314" t="s">
        <v>9</v>
      </c>
      <c r="C35" s="406" t="s">
        <v>365</v>
      </c>
      <c r="D35" s="315"/>
      <c r="E35" s="312"/>
      <c r="F35" s="313"/>
      <c r="G35" s="304"/>
      <c r="K35" s="296" t="s">
        <v>74</v>
      </c>
      <c r="L35" s="300"/>
      <c r="N35" s="302" t="s">
        <v>77</v>
      </c>
      <c r="O35" s="303" t="s">
        <v>8</v>
      </c>
      <c r="Q35" s="551" t="s">
        <v>233</v>
      </c>
      <c r="R35" s="297"/>
    </row>
    <row r="36" spans="1:18">
      <c r="A36" s="309"/>
      <c r="B36" s="314" t="s">
        <v>50</v>
      </c>
      <c r="C36" s="407" t="s">
        <v>366</v>
      </c>
      <c r="D36" s="316"/>
      <c r="E36" s="312"/>
      <c r="F36" s="313"/>
      <c r="G36" s="311"/>
      <c r="K36" s="296" t="s">
        <v>74</v>
      </c>
      <c r="L36" s="300"/>
      <c r="Q36" s="551" t="s">
        <v>234</v>
      </c>
      <c r="R36" s="297"/>
    </row>
    <row r="37" spans="1:18" ht="13.5" thickBot="1">
      <c r="A37" s="309"/>
      <c r="B37" s="314" t="s">
        <v>10</v>
      </c>
      <c r="C37" s="656" t="s">
        <v>367</v>
      </c>
      <c r="D37" s="315"/>
      <c r="E37" s="312"/>
      <c r="F37" s="313"/>
      <c r="G37" s="317"/>
      <c r="K37" s="296" t="s">
        <v>74</v>
      </c>
      <c r="L37" s="300"/>
      <c r="Q37" s="551" t="s">
        <v>235</v>
      </c>
      <c r="R37" s="297"/>
    </row>
    <row r="38" spans="1:18" ht="13.5" thickBot="1">
      <c r="A38" s="309"/>
      <c r="B38" s="314"/>
      <c r="C38" s="657"/>
      <c r="D38" s="315"/>
      <c r="E38" s="312"/>
      <c r="F38" s="313"/>
      <c r="G38" s="317"/>
      <c r="K38" s="296" t="s">
        <v>74</v>
      </c>
      <c r="L38" s="300"/>
      <c r="Q38" s="551" t="s">
        <v>235</v>
      </c>
      <c r="R38" s="297"/>
    </row>
    <row r="39" spans="1:18" ht="15.75" thickBot="1">
      <c r="A39" s="309"/>
      <c r="B39" s="310"/>
      <c r="C39" s="311"/>
      <c r="D39" s="311"/>
      <c r="E39" s="312"/>
      <c r="F39" s="313"/>
      <c r="G39" s="312"/>
      <c r="H39" s="304"/>
      <c r="I39" s="304"/>
      <c r="K39" s="296" t="s">
        <v>74</v>
      </c>
      <c r="L39" s="300"/>
      <c r="Q39" s="552" t="s">
        <v>236</v>
      </c>
      <c r="R39" s="303"/>
    </row>
    <row r="40" spans="1:18" ht="15">
      <c r="A40" s="309"/>
      <c r="B40" s="310"/>
      <c r="C40" s="311"/>
      <c r="D40" s="311"/>
      <c r="E40" s="312"/>
      <c r="F40" s="313"/>
      <c r="G40" s="312"/>
      <c r="H40" s="304"/>
      <c r="I40" s="304"/>
      <c r="K40" s="296" t="s">
        <v>74</v>
      </c>
      <c r="L40" s="300"/>
      <c r="Q40" s="550" t="s">
        <v>237</v>
      </c>
      <c r="R40" s="295"/>
    </row>
    <row r="41" spans="1:18" ht="15">
      <c r="A41" s="309"/>
      <c r="B41" s="310"/>
      <c r="C41" s="311"/>
      <c r="D41" s="311"/>
      <c r="E41" s="311"/>
      <c r="F41" s="318"/>
      <c r="G41" s="312"/>
      <c r="H41" s="304"/>
      <c r="I41" s="304"/>
      <c r="K41" s="296" t="s">
        <v>74</v>
      </c>
      <c r="L41" s="300"/>
      <c r="Q41" s="551" t="s">
        <v>238</v>
      </c>
      <c r="R41" s="297"/>
    </row>
    <row r="42" spans="1:18" ht="15.75" thickBot="1">
      <c r="A42" s="309"/>
      <c r="B42" s="310"/>
      <c r="C42" s="311"/>
      <c r="D42" s="311"/>
      <c r="E42" s="315"/>
      <c r="F42" s="313"/>
      <c r="G42" s="312"/>
      <c r="H42" s="304"/>
      <c r="I42" s="304"/>
      <c r="K42" s="296" t="s">
        <v>74</v>
      </c>
      <c r="L42" s="300"/>
      <c r="Q42" s="551" t="s">
        <v>239</v>
      </c>
      <c r="R42" s="297"/>
    </row>
    <row r="43" spans="1:18" ht="15.75" thickBot="1">
      <c r="A43" s="309"/>
      <c r="B43" s="310" t="s">
        <v>51</v>
      </c>
      <c r="C43" s="659" t="s">
        <v>358</v>
      </c>
      <c r="D43" s="319"/>
      <c r="E43" s="320"/>
      <c r="F43" s="313"/>
      <c r="G43" s="312"/>
      <c r="H43" s="304"/>
      <c r="I43" s="304"/>
      <c r="K43" s="296" t="s">
        <v>74</v>
      </c>
      <c r="L43" s="300"/>
      <c r="Q43" s="551" t="s">
        <v>240</v>
      </c>
      <c r="R43" s="297"/>
    </row>
    <row r="44" spans="1:18" ht="15.75" thickBot="1">
      <c r="A44" s="309"/>
      <c r="B44" s="310"/>
      <c r="C44" s="311"/>
      <c r="D44" s="311"/>
      <c r="E44" s="316"/>
      <c r="F44" s="313"/>
      <c r="G44" s="312"/>
      <c r="H44" s="321"/>
      <c r="I44" s="321"/>
      <c r="K44" s="296" t="s">
        <v>74</v>
      </c>
      <c r="L44" s="300"/>
      <c r="Q44" s="551" t="s">
        <v>241</v>
      </c>
      <c r="R44" s="297"/>
    </row>
    <row r="45" spans="1:18" ht="21.75" customHeight="1" thickBot="1">
      <c r="A45" s="322"/>
      <c r="B45" s="323" t="s">
        <v>52</v>
      </c>
      <c r="C45" s="660" t="s">
        <v>359</v>
      </c>
      <c r="D45" s="324"/>
      <c r="E45" s="325"/>
      <c r="F45" s="326"/>
      <c r="G45" s="312"/>
      <c r="H45" s="304"/>
      <c r="I45" s="304"/>
      <c r="K45" s="296" t="s">
        <v>74</v>
      </c>
      <c r="L45" s="300" t="s">
        <v>8</v>
      </c>
      <c r="Q45" s="551" t="s">
        <v>242</v>
      </c>
      <c r="R45" s="297"/>
    </row>
    <row r="46" spans="1:18">
      <c r="D46" s="312"/>
      <c r="E46" s="311"/>
      <c r="F46" s="311"/>
      <c r="G46" s="312"/>
      <c r="H46" s="317"/>
      <c r="I46" s="317"/>
      <c r="K46" s="296" t="s">
        <v>74</v>
      </c>
      <c r="L46" s="300" t="s">
        <v>8</v>
      </c>
      <c r="Q46" s="551" t="s">
        <v>243</v>
      </c>
      <c r="R46" s="297"/>
    </row>
    <row r="47" spans="1:18">
      <c r="D47" s="312"/>
      <c r="E47" s="311"/>
      <c r="F47" s="311"/>
      <c r="G47" s="312"/>
      <c r="K47" s="296" t="s">
        <v>74</v>
      </c>
      <c r="L47" s="300" t="s">
        <v>8</v>
      </c>
      <c r="Q47" s="551" t="s">
        <v>244</v>
      </c>
      <c r="R47" s="297"/>
    </row>
    <row r="48" spans="1:18">
      <c r="D48" s="312"/>
      <c r="E48" s="311"/>
      <c r="F48" s="311"/>
      <c r="G48" s="312"/>
      <c r="K48" s="296" t="s">
        <v>74</v>
      </c>
      <c r="L48" s="300" t="s">
        <v>8</v>
      </c>
      <c r="Q48" s="551" t="s">
        <v>245</v>
      </c>
      <c r="R48" s="297"/>
    </row>
    <row r="49" spans="4:18">
      <c r="D49" s="312"/>
      <c r="E49" s="311"/>
      <c r="F49" s="311"/>
      <c r="G49" s="312"/>
      <c r="K49" s="296" t="s">
        <v>74</v>
      </c>
      <c r="L49" s="300" t="s">
        <v>8</v>
      </c>
      <c r="Q49" s="551" t="s">
        <v>246</v>
      </c>
      <c r="R49" s="297"/>
    </row>
    <row r="50" spans="4:18">
      <c r="D50" s="312"/>
      <c r="E50" s="311"/>
      <c r="F50" s="311"/>
      <c r="G50" s="312"/>
      <c r="K50" s="296" t="s">
        <v>74</v>
      </c>
      <c r="L50" s="300" t="s">
        <v>8</v>
      </c>
      <c r="Q50" s="551" t="s">
        <v>247</v>
      </c>
      <c r="R50" s="297"/>
    </row>
    <row r="51" spans="4:18" ht="13.5" thickBot="1">
      <c r="D51" s="312"/>
      <c r="E51" s="321"/>
      <c r="F51" s="321"/>
      <c r="G51" s="312"/>
      <c r="K51" s="296" t="s">
        <v>74</v>
      </c>
      <c r="L51" s="300" t="s">
        <v>8</v>
      </c>
      <c r="Q51" s="552" t="s">
        <v>248</v>
      </c>
      <c r="R51" s="303"/>
    </row>
    <row r="52" spans="4:18">
      <c r="D52" s="312"/>
      <c r="E52" s="311"/>
      <c r="F52" s="311"/>
      <c r="G52" s="312"/>
      <c r="K52" s="296" t="s">
        <v>74</v>
      </c>
      <c r="L52" s="300" t="s">
        <v>8</v>
      </c>
    </row>
    <row r="53" spans="4:18">
      <c r="D53" s="312"/>
      <c r="E53" s="317"/>
      <c r="F53" s="317"/>
      <c r="G53" s="312"/>
      <c r="K53" s="296" t="s">
        <v>74</v>
      </c>
      <c r="L53" s="300" t="s">
        <v>8</v>
      </c>
    </row>
    <row r="54" spans="4:18">
      <c r="D54" s="312"/>
      <c r="E54" s="312"/>
      <c r="F54" s="312"/>
      <c r="G54" s="312"/>
      <c r="K54" s="296" t="s">
        <v>74</v>
      </c>
      <c r="L54" s="300" t="s">
        <v>8</v>
      </c>
    </row>
    <row r="55" spans="4:18">
      <c r="D55" s="312"/>
      <c r="E55" s="312"/>
      <c r="F55" s="312"/>
      <c r="G55" s="312"/>
      <c r="K55" s="296" t="s">
        <v>74</v>
      </c>
      <c r="L55" s="300" t="s">
        <v>8</v>
      </c>
    </row>
    <row r="56" spans="4:18">
      <c r="K56" s="296" t="s">
        <v>74</v>
      </c>
      <c r="L56" s="300" t="s">
        <v>8</v>
      </c>
    </row>
    <row r="57" spans="4:18">
      <c r="K57" s="296" t="s">
        <v>74</v>
      </c>
      <c r="L57" s="300" t="s">
        <v>8</v>
      </c>
    </row>
    <row r="58" spans="4:18">
      <c r="K58" s="296" t="s">
        <v>74</v>
      </c>
      <c r="L58" s="300" t="s">
        <v>8</v>
      </c>
    </row>
    <row r="59" spans="4:18">
      <c r="K59" s="296" t="s">
        <v>74</v>
      </c>
      <c r="L59" s="300" t="s">
        <v>8</v>
      </c>
    </row>
    <row r="60" spans="4:18">
      <c r="K60" s="296" t="s">
        <v>74</v>
      </c>
      <c r="L60" s="300" t="s">
        <v>8</v>
      </c>
    </row>
    <row r="61" spans="4:18">
      <c r="K61" s="296" t="s">
        <v>74</v>
      </c>
      <c r="L61" s="300" t="s">
        <v>8</v>
      </c>
    </row>
    <row r="62" spans="4:18">
      <c r="K62" s="296" t="s">
        <v>74</v>
      </c>
      <c r="L62" s="300" t="s">
        <v>8</v>
      </c>
    </row>
    <row r="63" spans="4:18">
      <c r="K63" s="296" t="s">
        <v>74</v>
      </c>
      <c r="L63" s="300" t="s">
        <v>8</v>
      </c>
    </row>
    <row r="64" spans="4:18">
      <c r="K64" s="296" t="s">
        <v>74</v>
      </c>
      <c r="L64" s="300" t="s">
        <v>8</v>
      </c>
    </row>
    <row r="65" spans="11:12">
      <c r="K65" s="296" t="s">
        <v>74</v>
      </c>
      <c r="L65" s="300" t="s">
        <v>8</v>
      </c>
    </row>
    <row r="66" spans="11:12">
      <c r="K66" s="296" t="s">
        <v>74</v>
      </c>
      <c r="L66" s="300" t="s">
        <v>8</v>
      </c>
    </row>
    <row r="67" spans="11:12">
      <c r="K67" s="296" t="s">
        <v>74</v>
      </c>
      <c r="L67" s="300" t="s">
        <v>8</v>
      </c>
    </row>
    <row r="68" spans="11:12">
      <c r="K68" s="296" t="s">
        <v>74</v>
      </c>
      <c r="L68" s="300" t="s">
        <v>8</v>
      </c>
    </row>
    <row r="69" spans="11:12">
      <c r="K69" s="296" t="s">
        <v>74</v>
      </c>
      <c r="L69" s="300" t="s">
        <v>8</v>
      </c>
    </row>
    <row r="70" spans="11:12">
      <c r="K70" s="296" t="s">
        <v>74</v>
      </c>
      <c r="L70" s="300" t="s">
        <v>8</v>
      </c>
    </row>
    <row r="71" spans="11:12">
      <c r="K71" s="296" t="s">
        <v>74</v>
      </c>
      <c r="L71" s="300" t="s">
        <v>8</v>
      </c>
    </row>
    <row r="72" spans="11:12">
      <c r="K72" s="296" t="s">
        <v>74</v>
      </c>
      <c r="L72" s="300" t="s">
        <v>8</v>
      </c>
    </row>
    <row r="73" spans="11:12">
      <c r="K73" s="296" t="s">
        <v>74</v>
      </c>
      <c r="L73" s="300" t="s">
        <v>8</v>
      </c>
    </row>
    <row r="74" spans="11:12">
      <c r="K74" s="296" t="s">
        <v>74</v>
      </c>
      <c r="L74" s="300" t="s">
        <v>8</v>
      </c>
    </row>
    <row r="75" spans="11:12">
      <c r="K75" s="296" t="s">
        <v>74</v>
      </c>
      <c r="L75" s="300" t="s">
        <v>8</v>
      </c>
    </row>
    <row r="76" spans="11:12">
      <c r="K76" s="296" t="s">
        <v>74</v>
      </c>
      <c r="L76" s="300" t="s">
        <v>8</v>
      </c>
    </row>
    <row r="77" spans="11:12">
      <c r="K77" s="296" t="s">
        <v>74</v>
      </c>
      <c r="L77" s="300" t="s">
        <v>8</v>
      </c>
    </row>
    <row r="78" spans="11:12">
      <c r="K78" s="296" t="s">
        <v>74</v>
      </c>
      <c r="L78" s="300" t="s">
        <v>8</v>
      </c>
    </row>
    <row r="79" spans="11:12">
      <c r="K79" s="296" t="s">
        <v>74</v>
      </c>
      <c r="L79" s="300" t="s">
        <v>8</v>
      </c>
    </row>
    <row r="80" spans="11:12">
      <c r="K80" s="296" t="s">
        <v>74</v>
      </c>
      <c r="L80" s="300" t="s">
        <v>8</v>
      </c>
    </row>
    <row r="81" spans="11:12">
      <c r="K81" s="296" t="s">
        <v>74</v>
      </c>
      <c r="L81" s="300" t="s">
        <v>8</v>
      </c>
    </row>
    <row r="82" spans="11:12">
      <c r="K82" s="296" t="s">
        <v>74</v>
      </c>
      <c r="L82" s="300" t="s">
        <v>8</v>
      </c>
    </row>
    <row r="83" spans="11:12">
      <c r="K83" s="296" t="s">
        <v>74</v>
      </c>
      <c r="L83" s="300" t="s">
        <v>8</v>
      </c>
    </row>
    <row r="84" spans="11:12">
      <c r="K84" s="296" t="s">
        <v>74</v>
      </c>
      <c r="L84" s="300" t="s">
        <v>8</v>
      </c>
    </row>
    <row r="85" spans="11:12">
      <c r="K85" s="296" t="s">
        <v>74</v>
      </c>
      <c r="L85" s="300" t="s">
        <v>8</v>
      </c>
    </row>
    <row r="86" spans="11:12">
      <c r="K86" s="296" t="s">
        <v>74</v>
      </c>
      <c r="L86" s="300" t="s">
        <v>8</v>
      </c>
    </row>
    <row r="87" spans="11:12">
      <c r="K87" s="296" t="s">
        <v>74</v>
      </c>
      <c r="L87" s="300" t="s">
        <v>8</v>
      </c>
    </row>
    <row r="88" spans="11:12">
      <c r="K88" s="296" t="s">
        <v>74</v>
      </c>
      <c r="L88" s="300" t="s">
        <v>8</v>
      </c>
    </row>
    <row r="89" spans="11:12">
      <c r="K89" s="296" t="s">
        <v>74</v>
      </c>
      <c r="L89" s="300" t="s">
        <v>8</v>
      </c>
    </row>
    <row r="90" spans="11:12">
      <c r="K90" s="296" t="s">
        <v>74</v>
      </c>
      <c r="L90" s="300" t="s">
        <v>8</v>
      </c>
    </row>
    <row r="91" spans="11:12">
      <c r="K91" s="296" t="s">
        <v>74</v>
      </c>
      <c r="L91" s="300" t="s">
        <v>8</v>
      </c>
    </row>
    <row r="92" spans="11:12">
      <c r="K92" s="296" t="s">
        <v>74</v>
      </c>
      <c r="L92" s="300" t="s">
        <v>8</v>
      </c>
    </row>
    <row r="93" spans="11:12">
      <c r="K93" s="296" t="s">
        <v>74</v>
      </c>
      <c r="L93" s="300" t="s">
        <v>8</v>
      </c>
    </row>
    <row r="94" spans="11:12">
      <c r="K94" s="296" t="s">
        <v>74</v>
      </c>
      <c r="L94" s="300" t="s">
        <v>8</v>
      </c>
    </row>
    <row r="95" spans="11:12">
      <c r="K95" s="296" t="s">
        <v>74</v>
      </c>
      <c r="L95" s="300" t="s">
        <v>8</v>
      </c>
    </row>
    <row r="96" spans="11:12">
      <c r="K96" s="296" t="s">
        <v>74</v>
      </c>
      <c r="L96" s="300" t="s">
        <v>8</v>
      </c>
    </row>
    <row r="97" spans="11:12">
      <c r="K97" s="296" t="s">
        <v>74</v>
      </c>
      <c r="L97" s="300" t="s">
        <v>8</v>
      </c>
    </row>
    <row r="98" spans="11:12">
      <c r="K98" s="296" t="s">
        <v>74</v>
      </c>
      <c r="L98" s="300" t="s">
        <v>8</v>
      </c>
    </row>
    <row r="99" spans="11:12">
      <c r="K99" s="296" t="s">
        <v>74</v>
      </c>
      <c r="L99" s="300" t="s">
        <v>8</v>
      </c>
    </row>
    <row r="100" spans="11:12">
      <c r="K100" s="296" t="s">
        <v>74</v>
      </c>
      <c r="L100" s="300" t="s">
        <v>8</v>
      </c>
    </row>
    <row r="101" spans="11:12">
      <c r="K101" s="296" t="s">
        <v>74</v>
      </c>
      <c r="L101" s="300" t="s">
        <v>8</v>
      </c>
    </row>
    <row r="102" spans="11:12">
      <c r="K102" s="296" t="s">
        <v>74</v>
      </c>
      <c r="L102" s="300" t="s">
        <v>8</v>
      </c>
    </row>
    <row r="103" spans="11:12">
      <c r="K103" s="296" t="s">
        <v>74</v>
      </c>
      <c r="L103" s="300" t="s">
        <v>8</v>
      </c>
    </row>
    <row r="104" spans="11:12">
      <c r="K104" s="296" t="s">
        <v>74</v>
      </c>
      <c r="L104" s="300" t="s">
        <v>8</v>
      </c>
    </row>
    <row r="105" spans="11:12">
      <c r="K105" s="296" t="s">
        <v>74</v>
      </c>
      <c r="L105" s="300" t="s">
        <v>8</v>
      </c>
    </row>
    <row r="106" spans="11:12">
      <c r="K106" s="296" t="s">
        <v>74</v>
      </c>
      <c r="L106" s="300" t="s">
        <v>8</v>
      </c>
    </row>
    <row r="107" spans="11:12">
      <c r="K107" s="296" t="s">
        <v>74</v>
      </c>
      <c r="L107" s="300" t="s">
        <v>8</v>
      </c>
    </row>
    <row r="108" spans="11:12">
      <c r="K108" s="296" t="s">
        <v>74</v>
      </c>
      <c r="L108" s="297" t="s">
        <v>8</v>
      </c>
    </row>
    <row r="109" spans="11:12" ht="13.5" thickBot="1">
      <c r="K109" s="302" t="s">
        <v>76</v>
      </c>
      <c r="L109" s="303" t="s">
        <v>8</v>
      </c>
    </row>
  </sheetData>
  <sheetProtection password="C64F" sheet="1"/>
  <customSheetViews>
    <customSheetView guid="{F9818F9F-DE50-43FC-AFD6-D3C9755B3A9E}" scale="75" showGridLines="0" fitToPage="1" showRuler="0" topLeftCell="G1">
      <selection activeCell="S14" sqref="S14"/>
      <pageMargins left="0.75" right="0.75" top="1" bottom="1" header="0.5" footer="0.5"/>
      <pageSetup scale="53" fitToHeight="2" orientation="landscape" horizontalDpi="4294967293" r:id="rId1"/>
      <headerFooter alignWithMargins="0"/>
    </customSheetView>
    <customSheetView guid="{38447832-84AC-42AB-940D-2A240A7EA71A}" scale="75" showGridLines="0" fitToPage="1" showRuler="0" topLeftCell="G1">
      <selection activeCell="T15" sqref="T15"/>
      <pageMargins left="0.75" right="0.75" top="1" bottom="1" header="0.5" footer="0.5"/>
      <pageSetup scale="53" fitToHeight="2" orientation="landscape" horizontalDpi="4294967293" r:id="rId2"/>
      <headerFooter alignWithMargins="0"/>
    </customSheetView>
    <customSheetView guid="{739C0C6D-D9C1-4FE2-A122-5222B7DEEC0B}" scale="75" showGridLines="0" fitToPage="1" showRuler="0" topLeftCell="E1">
      <selection activeCell="F14" sqref="F14"/>
      <pageMargins left="0.75" right="0.75" top="1" bottom="1" header="0.5" footer="0.5"/>
      <pageSetup scale="53" fitToHeight="2" orientation="landscape" horizontalDpi="4294967293" r:id="rId3"/>
      <headerFooter alignWithMargins="0"/>
    </customSheetView>
    <customSheetView guid="{31055AFF-C7E7-4D78-B3AB-1E44F1005FFE}" scale="75" showGridLines="0" fitToPage="1" showRuler="0" topLeftCell="G1">
      <selection activeCell="S14" sqref="S14"/>
      <pageMargins left="0.75" right="0.75" top="1" bottom="1" header="0.5" footer="0.5"/>
      <pageSetup scale="53" fitToHeight="2" orientation="landscape" horizontalDpi="4294967293" r:id="rId4"/>
      <headerFooter alignWithMargins="0"/>
    </customSheetView>
    <customSheetView guid="{8159EB39-F45B-44D7-9261-B36679F489B9}" scale="75" showGridLines="0" fitToPage="1" showRuler="0" topLeftCell="G1">
      <selection activeCell="S14" sqref="S14"/>
      <pageMargins left="0.75" right="0.75" top="1" bottom="1" header="0.5" footer="0.5"/>
      <pageSetup scale="53" fitToHeight="2" orientation="landscape" horizontalDpi="4294967293" r:id="rId5"/>
      <headerFooter alignWithMargins="0"/>
    </customSheetView>
    <customSheetView guid="{1F4807E2-CAE9-4221-B9EA-8400589536CE}" scale="75" showGridLines="0" showRowCol="0" fitToPage="1" showRuler="0">
      <selection activeCell="C38" sqref="C38"/>
      <pageMargins left="0.75" right="0.75" top="1" bottom="1" header="0.5" footer="0.5"/>
      <pageSetup scale="53" fitToHeight="2" orientation="landscape" horizontalDpi="4294967293" r:id="rId6"/>
      <headerFooter alignWithMargins="0"/>
    </customSheetView>
    <customSheetView guid="{C0CA957F-6D6F-4276-8EA2-FADEEFC219DE}" scale="75" showGridLines="0" fitToPage="1" showRuler="0">
      <selection activeCell="K38" sqref="K38:L38"/>
      <pageMargins left="0.75" right="0.75" top="0.51" bottom="0.42" header="0.35" footer="0.25"/>
      <pageSetup scale="58" fitToHeight="2" orientation="landscape" horizontalDpi="4294967293" r:id="rId7"/>
      <headerFooter alignWithMargins="0"/>
    </customSheetView>
  </customSheetViews>
  <mergeCells count="2">
    <mergeCell ref="B2:C2"/>
    <mergeCell ref="B18:C18"/>
  </mergeCells>
  <phoneticPr fontId="13" type="noConversion"/>
  <pageMargins left="0.75" right="0.75" top="0.51" bottom="0.42" header="0.35" footer="0.25"/>
  <pageSetup scale="56" fitToHeight="2" orientation="landscape" horizontalDpi="4294967293" r:id="rId8"/>
  <headerFooter alignWithMargins="0"/>
  <drawing r:id="rId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N118"/>
  <sheetViews>
    <sheetView showGridLines="0" view="pageBreakPreview" topLeftCell="A25" zoomScaleNormal="100" workbookViewId="0">
      <selection activeCell="E114" sqref="E114"/>
    </sheetView>
  </sheetViews>
  <sheetFormatPr defaultRowHeight="12.75"/>
  <cols>
    <col min="1" max="1" width="3.140625" customWidth="1"/>
    <col min="2" max="2" width="8.28515625" customWidth="1"/>
    <col min="3" max="3" width="5.5703125" customWidth="1"/>
  </cols>
  <sheetData>
    <row r="2" spans="1:13" ht="25.15" customHeight="1">
      <c r="A2" s="734" t="s">
        <v>17</v>
      </c>
      <c r="B2" s="734"/>
      <c r="C2" s="734"/>
      <c r="D2" s="734"/>
      <c r="E2" s="734"/>
      <c r="F2" s="734"/>
      <c r="G2" s="734"/>
      <c r="H2" s="734"/>
      <c r="I2" s="734"/>
      <c r="J2" s="734"/>
      <c r="K2" s="734"/>
      <c r="L2" s="734"/>
    </row>
    <row r="3" spans="1:13" ht="15.6" customHeight="1">
      <c r="A3" s="734"/>
      <c r="B3" s="734"/>
      <c r="C3" s="734"/>
      <c r="D3" s="734"/>
      <c r="E3" s="734"/>
      <c r="F3" s="734"/>
      <c r="G3" s="734"/>
      <c r="H3" s="734"/>
      <c r="I3" s="734"/>
      <c r="J3" s="734"/>
      <c r="K3" s="734"/>
      <c r="L3" s="734"/>
    </row>
    <row r="4" spans="1:13" ht="15.6" customHeight="1">
      <c r="A4" s="5"/>
      <c r="B4" s="5"/>
      <c r="C4" s="5"/>
      <c r="D4" s="5"/>
      <c r="E4" s="5"/>
      <c r="F4" s="5"/>
      <c r="G4" s="5"/>
      <c r="H4" s="5"/>
      <c r="I4" s="5"/>
      <c r="J4" s="5"/>
      <c r="K4" s="5"/>
      <c r="L4" s="5"/>
    </row>
    <row r="5" spans="1:13" ht="18.600000000000001" customHeight="1">
      <c r="A5" s="5"/>
      <c r="B5" s="76" t="s">
        <v>40</v>
      </c>
      <c r="D5" s="5"/>
      <c r="E5" s="5"/>
      <c r="F5" s="5"/>
      <c r="G5" s="5"/>
      <c r="H5" s="5"/>
      <c r="I5" s="5"/>
      <c r="J5" s="5"/>
      <c r="K5" s="5"/>
      <c r="L5" s="5"/>
    </row>
    <row r="6" spans="1:13" ht="12" customHeight="1">
      <c r="A6" s="5"/>
      <c r="B6" s="5"/>
      <c r="C6" s="13"/>
      <c r="D6" s="14" t="s">
        <v>39</v>
      </c>
      <c r="E6" s="5"/>
      <c r="F6" s="5"/>
      <c r="G6" s="5"/>
      <c r="H6" s="5"/>
      <c r="I6" s="5"/>
      <c r="J6" s="5"/>
      <c r="K6" s="5"/>
      <c r="L6" s="5"/>
    </row>
    <row r="7" spans="1:13" ht="12" customHeight="1">
      <c r="A7" s="5"/>
      <c r="B7" s="5"/>
      <c r="C7" s="13"/>
      <c r="D7" s="14" t="s">
        <v>41</v>
      </c>
      <c r="E7" s="5"/>
      <c r="F7" s="5"/>
      <c r="G7" s="5"/>
      <c r="H7" s="5"/>
      <c r="I7" s="5"/>
      <c r="J7" s="5"/>
      <c r="K7" s="5"/>
      <c r="L7" s="5"/>
    </row>
    <row r="8" spans="1:13" ht="18">
      <c r="A8" s="136"/>
      <c r="B8" s="136" t="s">
        <v>133</v>
      </c>
      <c r="C8" s="72"/>
    </row>
    <row r="9" spans="1:13" ht="18">
      <c r="A9" s="136"/>
      <c r="C9" s="72" t="s">
        <v>62</v>
      </c>
    </row>
    <row r="10" spans="1:13">
      <c r="A10" s="137" t="s">
        <v>134</v>
      </c>
      <c r="B10" s="137"/>
      <c r="D10" t="s">
        <v>355</v>
      </c>
    </row>
    <row r="11" spans="1:13">
      <c r="A11" s="137" t="s">
        <v>135</v>
      </c>
      <c r="B11" s="137"/>
      <c r="D11" t="s">
        <v>63</v>
      </c>
    </row>
    <row r="12" spans="1:13">
      <c r="D12" t="s">
        <v>64</v>
      </c>
    </row>
    <row r="13" spans="1:13">
      <c r="D13" t="s">
        <v>65</v>
      </c>
    </row>
    <row r="14" spans="1:13">
      <c r="D14" t="s">
        <v>81</v>
      </c>
    </row>
    <row r="15" spans="1:13">
      <c r="D15" t="s">
        <v>66</v>
      </c>
    </row>
    <row r="16" spans="1:13" ht="3.6" customHeight="1">
      <c r="B16" s="73"/>
      <c r="C16" s="73"/>
      <c r="D16" s="73"/>
      <c r="E16" s="73"/>
      <c r="F16" s="73"/>
      <c r="G16" s="73"/>
      <c r="H16" s="73"/>
      <c r="I16" s="73"/>
      <c r="J16" s="73"/>
      <c r="K16" s="73"/>
      <c r="L16" s="73"/>
      <c r="M16" s="73"/>
    </row>
    <row r="17" spans="2:13">
      <c r="B17" s="733" t="s">
        <v>82</v>
      </c>
      <c r="C17" s="733"/>
      <c r="D17" s="733"/>
      <c r="E17" s="733"/>
      <c r="F17" s="733"/>
      <c r="G17" s="733"/>
      <c r="H17" s="733"/>
      <c r="I17" s="733"/>
      <c r="J17" s="733"/>
      <c r="K17" s="733"/>
      <c r="L17" s="733"/>
      <c r="M17" s="733"/>
    </row>
    <row r="18" spans="2:13" ht="3.6" customHeight="1">
      <c r="B18" s="73"/>
      <c r="C18" s="73"/>
      <c r="D18" s="74"/>
      <c r="E18" s="73"/>
      <c r="F18" s="73"/>
      <c r="G18" s="73"/>
      <c r="H18" s="73"/>
      <c r="I18" s="73"/>
      <c r="J18" s="73"/>
      <c r="K18" s="73"/>
      <c r="L18" s="73"/>
      <c r="M18" s="73"/>
    </row>
    <row r="19" spans="2:13">
      <c r="B19" s="7" t="s">
        <v>144</v>
      </c>
      <c r="C19" s="7"/>
    </row>
    <row r="20" spans="2:13">
      <c r="C20" s="7" t="s">
        <v>83</v>
      </c>
    </row>
    <row r="21" spans="2:13">
      <c r="C21" s="7" t="s">
        <v>84</v>
      </c>
    </row>
    <row r="22" spans="2:13">
      <c r="C22" s="1"/>
      <c r="D22" t="s">
        <v>85</v>
      </c>
    </row>
    <row r="23" spans="2:13">
      <c r="C23" s="7" t="s">
        <v>290</v>
      </c>
    </row>
    <row r="24" spans="2:13">
      <c r="C24" s="1"/>
      <c r="D24" t="s">
        <v>291</v>
      </c>
    </row>
    <row r="25" spans="2:13">
      <c r="C25" s="1"/>
      <c r="D25" t="s">
        <v>292</v>
      </c>
    </row>
    <row r="26" spans="2:13">
      <c r="C26" s="75" t="s">
        <v>86</v>
      </c>
    </row>
    <row r="27" spans="2:13">
      <c r="D27" t="s">
        <v>18</v>
      </c>
    </row>
    <row r="28" spans="2:13">
      <c r="D28" t="s">
        <v>87</v>
      </c>
    </row>
    <row r="29" spans="2:13">
      <c r="D29" t="s">
        <v>19</v>
      </c>
    </row>
    <row r="30" spans="2:13">
      <c r="D30" t="s">
        <v>96</v>
      </c>
    </row>
    <row r="31" spans="2:13">
      <c r="C31" s="7" t="s">
        <v>97</v>
      </c>
    </row>
    <row r="32" spans="2:13">
      <c r="C32" s="7" t="s">
        <v>20</v>
      </c>
    </row>
    <row r="33" spans="3:4">
      <c r="C33" s="7" t="s">
        <v>21</v>
      </c>
    </row>
    <row r="34" spans="3:4">
      <c r="C34" s="1"/>
      <c r="D34" t="s">
        <v>88</v>
      </c>
    </row>
    <row r="35" spans="3:4">
      <c r="C35" s="75" t="s">
        <v>89</v>
      </c>
    </row>
    <row r="36" spans="3:4">
      <c r="C36" s="1"/>
      <c r="D36" t="s">
        <v>22</v>
      </c>
    </row>
    <row r="37" spans="3:4">
      <c r="C37" s="1"/>
      <c r="D37" t="s">
        <v>23</v>
      </c>
    </row>
    <row r="38" spans="3:4">
      <c r="C38" s="1"/>
      <c r="D38" t="s">
        <v>24</v>
      </c>
    </row>
    <row r="39" spans="3:4">
      <c r="C39" s="1"/>
      <c r="D39" t="s">
        <v>90</v>
      </c>
    </row>
    <row r="40" spans="3:4">
      <c r="C40" s="1"/>
      <c r="D40" t="s">
        <v>91</v>
      </c>
    </row>
    <row r="41" spans="3:4">
      <c r="C41" s="7" t="s">
        <v>15</v>
      </c>
    </row>
    <row r="42" spans="3:4">
      <c r="D42" t="s">
        <v>92</v>
      </c>
    </row>
    <row r="43" spans="3:4">
      <c r="C43" s="7" t="s">
        <v>25</v>
      </c>
    </row>
    <row r="44" spans="3:4">
      <c r="D44" t="s">
        <v>26</v>
      </c>
    </row>
    <row r="45" spans="3:4">
      <c r="D45" s="6" t="s">
        <v>98</v>
      </c>
    </row>
    <row r="46" spans="3:4">
      <c r="C46" s="7" t="s">
        <v>27</v>
      </c>
    </row>
    <row r="47" spans="3:4">
      <c r="C47" s="1"/>
      <c r="D47" s="6" t="s">
        <v>93</v>
      </c>
    </row>
    <row r="48" spans="3:4">
      <c r="D48" t="s">
        <v>28</v>
      </c>
    </row>
    <row r="49" spans="1:5">
      <c r="D49" t="s">
        <v>29</v>
      </c>
    </row>
    <row r="50" spans="1:5">
      <c r="D50" t="s">
        <v>94</v>
      </c>
    </row>
    <row r="51" spans="1:5">
      <c r="C51" s="7" t="s">
        <v>38</v>
      </c>
    </row>
    <row r="52" spans="1:5">
      <c r="C52" s="1"/>
      <c r="D52" t="s">
        <v>37</v>
      </c>
    </row>
    <row r="53" spans="1:5">
      <c r="C53" s="7" t="s">
        <v>30</v>
      </c>
    </row>
    <row r="54" spans="1:5">
      <c r="C54" s="7"/>
    </row>
    <row r="55" spans="1:5">
      <c r="A55" t="s">
        <v>119</v>
      </c>
      <c r="C55" s="7" t="s">
        <v>121</v>
      </c>
    </row>
    <row r="56" spans="1:5">
      <c r="A56" t="s">
        <v>120</v>
      </c>
      <c r="C56" s="7"/>
      <c r="D56" t="s">
        <v>122</v>
      </c>
    </row>
    <row r="57" spans="1:5">
      <c r="C57" s="7"/>
      <c r="D57" t="s">
        <v>123</v>
      </c>
    </row>
    <row r="58" spans="1:5">
      <c r="C58" s="7"/>
      <c r="D58" t="s">
        <v>125</v>
      </c>
    </row>
    <row r="59" spans="1:5">
      <c r="C59" s="7"/>
      <c r="E59" t="s">
        <v>124</v>
      </c>
    </row>
    <row r="60" spans="1:5">
      <c r="C60" s="7"/>
      <c r="E60" t="s">
        <v>126</v>
      </c>
    </row>
    <row r="61" spans="1:5" ht="14.45" customHeight="1">
      <c r="C61" s="7"/>
      <c r="D61" t="s">
        <v>127</v>
      </c>
    </row>
    <row r="62" spans="1:5" ht="14.45" customHeight="1">
      <c r="C62" s="7"/>
      <c r="E62" t="s">
        <v>128</v>
      </c>
    </row>
    <row r="63" spans="1:5" ht="14.45" customHeight="1">
      <c r="C63" s="7"/>
      <c r="D63" t="s">
        <v>129</v>
      </c>
    </row>
    <row r="64" spans="1:5" ht="14.45" customHeight="1">
      <c r="C64" s="7"/>
      <c r="E64" t="s">
        <v>130</v>
      </c>
    </row>
    <row r="65" spans="1:14" ht="6" customHeight="1">
      <c r="B65" s="73"/>
      <c r="C65" s="74"/>
      <c r="D65" s="73"/>
      <c r="E65" s="73"/>
      <c r="F65" s="73"/>
      <c r="G65" s="73"/>
      <c r="H65" s="73"/>
      <c r="I65" s="73"/>
      <c r="J65" s="73"/>
      <c r="K65" s="73"/>
      <c r="L65" s="73"/>
      <c r="M65" s="73"/>
    </row>
    <row r="66" spans="1:14" ht="14.45" customHeight="1">
      <c r="B66" s="1" t="s">
        <v>143</v>
      </c>
      <c r="C66" s="139" t="s">
        <v>145</v>
      </c>
    </row>
    <row r="67" spans="1:14" ht="14.45" customHeight="1">
      <c r="C67" s="138" t="s">
        <v>293</v>
      </c>
    </row>
    <row r="68" spans="1:14" ht="14.45" customHeight="1">
      <c r="C68" s="138" t="s">
        <v>294</v>
      </c>
    </row>
    <row r="69" spans="1:14" ht="14.45" customHeight="1">
      <c r="C69" s="138"/>
    </row>
    <row r="70" spans="1:14" ht="14.45" customHeight="1">
      <c r="C70" s="138"/>
    </row>
    <row r="71" spans="1:14" ht="14.45" customHeight="1">
      <c r="C71" s="138" t="s">
        <v>146</v>
      </c>
    </row>
    <row r="72" spans="1:14" ht="14.45" customHeight="1">
      <c r="C72" s="138" t="s">
        <v>147</v>
      </c>
    </row>
    <row r="73" spans="1:14" ht="14.45" customHeight="1">
      <c r="C73" s="7"/>
    </row>
    <row r="74" spans="1:14" ht="6" customHeight="1">
      <c r="B74" s="73"/>
      <c r="C74" s="74"/>
      <c r="D74" s="73"/>
      <c r="E74" s="73"/>
      <c r="F74" s="73"/>
      <c r="G74" s="73"/>
      <c r="H74" s="73"/>
      <c r="I74" s="73"/>
      <c r="J74" s="73"/>
      <c r="K74" s="73"/>
      <c r="L74" s="73"/>
      <c r="M74" s="73"/>
    </row>
    <row r="75" spans="1:14" ht="12" customHeight="1">
      <c r="B75" s="652" t="s">
        <v>341</v>
      </c>
      <c r="C75" s="652"/>
      <c r="D75" s="651"/>
      <c r="E75" s="651"/>
      <c r="F75" s="651"/>
      <c r="G75" s="651"/>
      <c r="H75" s="651"/>
      <c r="I75" s="651"/>
      <c r="J75" s="651"/>
      <c r="K75" s="651"/>
      <c r="L75" s="651"/>
      <c r="M75" s="651"/>
    </row>
    <row r="76" spans="1:14" ht="12" customHeight="1">
      <c r="B76" s="652"/>
      <c r="C76" s="652"/>
      <c r="D76" s="651"/>
      <c r="E76" s="651"/>
      <c r="F76" s="651"/>
      <c r="G76" s="651"/>
      <c r="H76" s="651"/>
      <c r="I76" s="651"/>
      <c r="J76" s="651"/>
      <c r="K76" s="651"/>
      <c r="L76" s="651"/>
      <c r="M76" s="651"/>
    </row>
    <row r="77" spans="1:14" ht="12" customHeight="1">
      <c r="B77" s="652" t="s">
        <v>343</v>
      </c>
      <c r="C77" s="652"/>
      <c r="D77" s="651"/>
      <c r="E77" s="651"/>
      <c r="F77" s="651"/>
      <c r="G77" s="651"/>
      <c r="H77" s="651"/>
      <c r="I77" s="651"/>
      <c r="J77" s="651"/>
      <c r="K77" s="651"/>
      <c r="L77" s="651"/>
      <c r="M77" s="651"/>
    </row>
    <row r="78" spans="1:14" ht="12" customHeight="1">
      <c r="A78" t="s">
        <v>74</v>
      </c>
      <c r="B78" s="731" t="s">
        <v>340</v>
      </c>
      <c r="C78" s="731"/>
      <c r="D78" s="731"/>
      <c r="E78" s="731"/>
      <c r="F78" s="731"/>
      <c r="G78" s="731"/>
      <c r="H78" s="731"/>
      <c r="I78" s="731"/>
      <c r="J78" s="731"/>
      <c r="K78" s="731"/>
      <c r="L78" s="731"/>
      <c r="M78" s="731"/>
      <c r="N78" s="731"/>
    </row>
    <row r="79" spans="1:14" ht="12" customHeight="1">
      <c r="B79" s="731"/>
      <c r="C79" s="731"/>
      <c r="D79" s="731"/>
      <c r="E79" s="731"/>
      <c r="F79" s="731"/>
      <c r="G79" s="731"/>
      <c r="H79" s="731"/>
      <c r="I79" s="731"/>
      <c r="J79" s="731"/>
      <c r="K79" s="731"/>
      <c r="L79" s="731"/>
      <c r="M79" s="731"/>
      <c r="N79" s="731"/>
    </row>
    <row r="80" spans="1:14" ht="12" customHeight="1">
      <c r="B80" s="731"/>
      <c r="C80" s="731"/>
      <c r="D80" s="731"/>
      <c r="E80" s="731"/>
      <c r="F80" s="731"/>
      <c r="G80" s="731"/>
      <c r="H80" s="731"/>
      <c r="I80" s="731"/>
      <c r="J80" s="731"/>
      <c r="K80" s="731"/>
      <c r="L80" s="731"/>
      <c r="M80" s="731"/>
      <c r="N80" s="731"/>
    </row>
    <row r="81" spans="1:14" ht="12" customHeight="1">
      <c r="A81" t="s">
        <v>74</v>
      </c>
      <c r="B81" s="731" t="s">
        <v>337</v>
      </c>
      <c r="C81" s="731"/>
      <c r="D81" s="731"/>
      <c r="E81" s="731"/>
      <c r="F81" s="731"/>
      <c r="G81" s="731"/>
      <c r="H81" s="731"/>
      <c r="I81" s="731"/>
      <c r="J81" s="731"/>
      <c r="K81" s="731"/>
      <c r="L81" s="731"/>
      <c r="M81" s="731"/>
      <c r="N81" s="731"/>
    </row>
    <row r="82" spans="1:14" ht="12" customHeight="1">
      <c r="B82" s="731"/>
      <c r="C82" s="731"/>
      <c r="D82" s="731"/>
      <c r="E82" s="731"/>
      <c r="F82" s="731"/>
      <c r="G82" s="731"/>
      <c r="H82" s="731"/>
      <c r="I82" s="731"/>
      <c r="J82" s="731"/>
      <c r="K82" s="731"/>
      <c r="L82" s="731"/>
      <c r="M82" s="731"/>
      <c r="N82" s="731"/>
    </row>
    <row r="83" spans="1:14" ht="12" customHeight="1">
      <c r="A83" t="s">
        <v>74</v>
      </c>
      <c r="B83" s="731" t="s">
        <v>338</v>
      </c>
      <c r="C83" s="731"/>
      <c r="D83" s="731"/>
      <c r="E83" s="731"/>
      <c r="F83" s="731"/>
      <c r="G83" s="731"/>
      <c r="H83" s="731"/>
      <c r="I83" s="731"/>
      <c r="J83" s="731"/>
      <c r="K83" s="731"/>
      <c r="L83" s="731"/>
      <c r="M83" s="731"/>
      <c r="N83" s="731"/>
    </row>
    <row r="84" spans="1:14" ht="12" customHeight="1">
      <c r="B84" s="731"/>
      <c r="C84" s="731"/>
      <c r="D84" s="731"/>
      <c r="E84" s="731"/>
      <c r="F84" s="731"/>
      <c r="G84" s="731"/>
      <c r="H84" s="731"/>
      <c r="I84" s="731"/>
      <c r="J84" s="731"/>
      <c r="K84" s="731"/>
      <c r="L84" s="731"/>
      <c r="M84" s="731"/>
      <c r="N84" s="731"/>
    </row>
    <row r="85" spans="1:14" ht="12" customHeight="1">
      <c r="B85" s="731"/>
      <c r="C85" s="731"/>
      <c r="D85" s="731"/>
      <c r="E85" s="731"/>
      <c r="F85" s="731"/>
      <c r="G85" s="731"/>
      <c r="H85" s="731"/>
      <c r="I85" s="731"/>
      <c r="J85" s="731"/>
      <c r="K85" s="731"/>
      <c r="L85" s="731"/>
      <c r="M85" s="731"/>
      <c r="N85" s="731"/>
    </row>
    <row r="86" spans="1:14" ht="12" customHeight="1">
      <c r="B86" s="731"/>
      <c r="C86" s="731"/>
      <c r="D86" s="731"/>
      <c r="E86" s="731"/>
      <c r="F86" s="731"/>
      <c r="G86" s="731"/>
      <c r="H86" s="731"/>
      <c r="I86" s="731"/>
      <c r="J86" s="731"/>
      <c r="K86" s="731"/>
      <c r="L86" s="731"/>
      <c r="M86" s="731"/>
      <c r="N86" s="731"/>
    </row>
    <row r="87" spans="1:14" ht="12" customHeight="1">
      <c r="B87" s="732" t="s">
        <v>342</v>
      </c>
      <c r="C87" s="732"/>
      <c r="D87" s="732"/>
      <c r="E87" s="732"/>
      <c r="F87" s="732"/>
      <c r="G87" s="653"/>
      <c r="H87" s="653"/>
      <c r="I87" s="653"/>
      <c r="J87" s="653"/>
      <c r="K87" s="653"/>
      <c r="L87" s="653"/>
      <c r="M87" s="653"/>
      <c r="N87" s="653"/>
    </row>
    <row r="88" spans="1:14" ht="12" customHeight="1">
      <c r="A88" t="s">
        <v>74</v>
      </c>
      <c r="B88" s="731" t="s">
        <v>339</v>
      </c>
      <c r="C88" s="731"/>
      <c r="D88" s="731"/>
      <c r="E88" s="731"/>
      <c r="F88" s="731"/>
      <c r="G88" s="731"/>
      <c r="H88" s="731"/>
      <c r="I88" s="731"/>
      <c r="J88" s="731"/>
      <c r="K88" s="731"/>
      <c r="L88" s="731"/>
      <c r="M88" s="731"/>
      <c r="N88" s="731"/>
    </row>
    <row r="89" spans="1:14" ht="12" customHeight="1">
      <c r="B89" s="731"/>
      <c r="C89" s="731"/>
      <c r="D89" s="731"/>
      <c r="E89" s="731"/>
      <c r="F89" s="731"/>
      <c r="G89" s="731"/>
      <c r="H89" s="731"/>
      <c r="I89" s="731"/>
      <c r="J89" s="731"/>
      <c r="K89" s="731"/>
      <c r="L89" s="731"/>
      <c r="M89" s="731"/>
      <c r="N89" s="731"/>
    </row>
    <row r="90" spans="1:14" ht="12" customHeight="1">
      <c r="B90" s="731"/>
      <c r="C90" s="731"/>
      <c r="D90" s="731"/>
      <c r="E90" s="731"/>
      <c r="F90" s="731"/>
      <c r="G90" s="731"/>
      <c r="H90" s="731"/>
      <c r="I90" s="731"/>
      <c r="J90" s="731"/>
      <c r="K90" s="731"/>
      <c r="L90" s="731"/>
      <c r="M90" s="731"/>
      <c r="N90" s="731"/>
    </row>
    <row r="91" spans="1:14" ht="12" customHeight="1">
      <c r="B91" s="731"/>
      <c r="C91" s="731"/>
      <c r="D91" s="731"/>
      <c r="E91" s="731"/>
      <c r="F91" s="731"/>
      <c r="G91" s="731"/>
      <c r="H91" s="731"/>
      <c r="I91" s="731"/>
      <c r="J91" s="731"/>
      <c r="K91" s="731"/>
      <c r="L91" s="731"/>
      <c r="M91" s="731"/>
      <c r="N91" s="731"/>
    </row>
    <row r="92" spans="1:14" ht="12" customHeight="1">
      <c r="B92" s="731"/>
      <c r="C92" s="731"/>
      <c r="D92" s="731"/>
      <c r="E92" s="731"/>
      <c r="F92" s="731"/>
      <c r="G92" s="731"/>
      <c r="H92" s="731"/>
      <c r="I92" s="731"/>
      <c r="J92" s="731"/>
      <c r="K92" s="731"/>
      <c r="L92" s="731"/>
      <c r="M92" s="731"/>
      <c r="N92" s="731"/>
    </row>
    <row r="93" spans="1:14" ht="4.1500000000000004" customHeight="1">
      <c r="B93" s="654"/>
      <c r="C93" s="654"/>
      <c r="D93" s="654"/>
      <c r="E93" s="654"/>
      <c r="F93" s="654"/>
      <c r="G93" s="654"/>
      <c r="H93" s="654"/>
      <c r="I93" s="654"/>
      <c r="J93" s="654"/>
      <c r="K93" s="654"/>
      <c r="L93" s="654"/>
      <c r="M93" s="654"/>
      <c r="N93" s="653"/>
    </row>
    <row r="94" spans="1:14" ht="14.45" customHeight="1">
      <c r="C94" s="7" t="s">
        <v>95</v>
      </c>
    </row>
    <row r="96" spans="1:14">
      <c r="A96" t="s">
        <v>136</v>
      </c>
      <c r="C96" s="1" t="s">
        <v>137</v>
      </c>
    </row>
    <row r="97" spans="1:4">
      <c r="A97" t="s">
        <v>118</v>
      </c>
      <c r="D97" s="1" t="s">
        <v>31</v>
      </c>
    </row>
    <row r="99" spans="1:4">
      <c r="C99" s="8" t="s">
        <v>32</v>
      </c>
    </row>
    <row r="100" spans="1:4">
      <c r="C100" s="8"/>
    </row>
    <row r="101" spans="1:4">
      <c r="A101" t="s">
        <v>131</v>
      </c>
      <c r="C101" s="9" t="s">
        <v>33</v>
      </c>
    </row>
    <row r="102" spans="1:4">
      <c r="A102" t="s">
        <v>17</v>
      </c>
      <c r="D102" t="s">
        <v>34</v>
      </c>
    </row>
    <row r="103" spans="1:4">
      <c r="D103" t="s">
        <v>35</v>
      </c>
    </row>
    <row r="105" spans="1:4" ht="15.75">
      <c r="A105" t="s">
        <v>132</v>
      </c>
      <c r="C105" s="10" t="s">
        <v>354</v>
      </c>
    </row>
    <row r="110" spans="1:4">
      <c r="B110" t="s">
        <v>270</v>
      </c>
    </row>
    <row r="111" spans="1:4">
      <c r="B111" t="s">
        <v>271</v>
      </c>
    </row>
    <row r="112" spans="1:4">
      <c r="B112" t="s">
        <v>272</v>
      </c>
    </row>
    <row r="113" spans="2:2">
      <c r="B113" t="s">
        <v>273</v>
      </c>
    </row>
    <row r="114" spans="2:2">
      <c r="B114" t="s">
        <v>274</v>
      </c>
    </row>
    <row r="115" spans="2:2">
      <c r="B115" t="s">
        <v>275</v>
      </c>
    </row>
    <row r="116" spans="2:2">
      <c r="B116" t="s">
        <v>276</v>
      </c>
    </row>
    <row r="117" spans="2:2">
      <c r="B117" t="s">
        <v>277</v>
      </c>
    </row>
    <row r="118" spans="2:2">
      <c r="B118" t="s">
        <v>278</v>
      </c>
    </row>
  </sheetData>
  <customSheetViews>
    <customSheetView guid="{F9818F9F-DE50-43FC-AFD6-D3C9755B3A9E}" showGridLines="0" fitToPage="1" showRuler="0">
      <selection activeCell="P19" sqref="P19"/>
      <pageMargins left="0.51" right="0.51" top="0.82" bottom="0.85" header="0.5" footer="0.5"/>
      <pageSetup scale="87" orientation="portrait" horizontalDpi="4294967293" verticalDpi="4294967293" r:id="rId1"/>
      <headerFooter alignWithMargins="0"/>
    </customSheetView>
    <customSheetView guid="{38447832-84AC-42AB-940D-2A240A7EA71A}" showGridLines="0" fitToPage="1" showRuler="0">
      <selection activeCell="P19" sqref="P19"/>
      <pageMargins left="0.51" right="0.51" top="0.82" bottom="0.85" header="0.5" footer="0.5"/>
      <pageSetup scale="87" orientation="portrait" horizontalDpi="4294967293" verticalDpi="4294967293" r:id="rId2"/>
      <headerFooter alignWithMargins="0"/>
    </customSheetView>
    <customSheetView guid="{739C0C6D-D9C1-4FE2-A122-5222B7DEEC0B}" showGridLines="0" fitToPage="1" showRuler="0">
      <selection activeCell="F14" sqref="F14"/>
      <pageMargins left="0.51" right="0.51" top="0.82" bottom="0.85" header="0.5" footer="0.5"/>
      <pageSetup scale="87" orientation="portrait" horizontalDpi="4294967293" verticalDpi="4294967293" r:id="rId3"/>
      <headerFooter alignWithMargins="0"/>
    </customSheetView>
    <customSheetView guid="{31055AFF-C7E7-4D78-B3AB-1E44F1005FFE}" showGridLines="0" fitToPage="1" showRuler="0">
      <selection activeCell="P19" sqref="P19"/>
      <pageMargins left="0.51" right="0.51" top="0.82" bottom="0.85" header="0.5" footer="0.5"/>
      <pageSetup scale="87" orientation="portrait" horizontalDpi="4294967293" verticalDpi="4294967293" r:id="rId4"/>
      <headerFooter alignWithMargins="0"/>
    </customSheetView>
    <customSheetView guid="{8159EB39-F45B-44D7-9261-B36679F489B9}" showGridLines="0" fitToPage="1" showRuler="0">
      <selection activeCell="P19" sqref="P19"/>
      <pageMargins left="0.51" right="0.51" top="0.82" bottom="0.85" header="0.5" footer="0.5"/>
      <pageSetup scale="87" orientation="portrait" horizontalDpi="4294967293" verticalDpi="4294967293" r:id="rId5"/>
      <headerFooter alignWithMargins="0"/>
    </customSheetView>
    <customSheetView guid="{1F4807E2-CAE9-4221-B9EA-8400589536CE}" showGridLines="0" showRowCol="0" fitToPage="1" showRuler="0">
      <selection activeCell="P19" sqref="P19"/>
      <pageMargins left="0.51" right="0.51" top="0.82" bottom="0.85" header="0.5" footer="0.5"/>
      <pageSetup scale="87" orientation="portrait" horizontalDpi="4294967293" verticalDpi="4294967293" r:id="rId6"/>
      <headerFooter alignWithMargins="0"/>
    </customSheetView>
    <customSheetView guid="{C0CA957F-6D6F-4276-8EA2-FADEEFC219DE}" showGridLines="0" fitToPage="1" showRuler="0">
      <selection activeCell="E70" sqref="E70"/>
      <pageMargins left="0.51" right="0.51" top="0.82" bottom="0.85" header="0.5" footer="0.5"/>
      <pageSetup scale="64" orientation="portrait" horizontalDpi="4294967293" verticalDpi="4294967293" r:id="rId7"/>
      <headerFooter alignWithMargins="0"/>
    </customSheetView>
  </customSheetViews>
  <mergeCells count="7">
    <mergeCell ref="B88:N92"/>
    <mergeCell ref="B87:F87"/>
    <mergeCell ref="B17:M17"/>
    <mergeCell ref="A2:L3"/>
    <mergeCell ref="B78:N80"/>
    <mergeCell ref="B81:N82"/>
    <mergeCell ref="B83:N86"/>
  </mergeCells>
  <phoneticPr fontId="13" type="noConversion"/>
  <pageMargins left="0.51" right="0.51" top="0.82" bottom="0.85" header="0.5" footer="0.5"/>
  <pageSetup scale="78" fitToHeight="2" orientation="portrait" horizontalDpi="4294967293" verticalDpi="4294967293" r:id="rId8"/>
  <headerFooter alignWithMargins="0">
    <oddHeader xml:space="preserve">&amp;LInstructions for &amp;F&amp;RCONFIDENTIAL PRIVATE INFORMATION
</oddHeader>
    <oddFooter>&amp;L&amp;F&amp;C&amp;D&amp;R&amp;A</oddFooter>
  </headerFooter>
  <rowBreaks count="1" manualBreakCount="1">
    <brk id="64" max="14" man="1"/>
  </rowBreaks>
  <drawing r:id="rId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pageSetUpPr fitToPage="1"/>
  </sheetPr>
  <dimension ref="A1:AO531"/>
  <sheetViews>
    <sheetView showGridLines="0" zoomScale="85" workbookViewId="0">
      <selection activeCell="E5" sqref="E5"/>
    </sheetView>
  </sheetViews>
  <sheetFormatPr defaultRowHeight="10.5"/>
  <cols>
    <col min="1" max="1" width="4.140625" style="170" customWidth="1"/>
    <col min="2" max="2" width="12.42578125" style="170" customWidth="1"/>
    <col min="3" max="3" width="11.5703125" style="170" customWidth="1"/>
    <col min="4" max="5" width="5.7109375" style="170" customWidth="1"/>
    <col min="6" max="6" width="4.85546875" style="170" customWidth="1"/>
    <col min="7" max="8" width="8.7109375" style="170" customWidth="1"/>
    <col min="9" max="9" width="5.7109375" style="170" customWidth="1"/>
    <col min="10" max="10" width="6.7109375" style="198" customWidth="1"/>
    <col min="11" max="11" width="18.7109375" style="170" customWidth="1"/>
    <col min="12" max="12" width="12" style="170" customWidth="1"/>
    <col min="13" max="13" width="10" style="170" customWidth="1"/>
    <col min="14" max="14" width="3.7109375" style="170" customWidth="1"/>
    <col min="15" max="15" width="10.7109375" style="170" customWidth="1"/>
    <col min="16" max="28" width="11.7109375" style="199" customWidth="1"/>
    <col min="29" max="29" width="6.7109375" style="198" customWidth="1"/>
    <col min="30" max="30" width="46" style="170" customWidth="1"/>
    <col min="31" max="32" width="14.28515625" style="199" customWidth="1"/>
    <col min="33" max="33" width="14.28515625" style="333" customWidth="1"/>
    <col min="34" max="36" width="9.140625" style="170"/>
    <col min="37" max="39" width="9.5703125" style="170" customWidth="1"/>
    <col min="40" max="40" width="13.5703125" style="170" customWidth="1"/>
    <col min="41" max="41" width="3.28515625" style="170" customWidth="1"/>
    <col min="42" max="16384" width="9.140625" style="170"/>
  </cols>
  <sheetData>
    <row r="1" spans="1:41" ht="24.75" customHeight="1" thickBot="1">
      <c r="A1" s="161"/>
      <c r="B1" s="162"/>
      <c r="C1" s="162"/>
      <c r="D1" s="162"/>
      <c r="E1" s="162"/>
      <c r="F1" s="140"/>
      <c r="G1" s="140"/>
      <c r="H1" s="163"/>
      <c r="I1" s="162"/>
      <c r="J1" s="162"/>
      <c r="K1" s="164"/>
      <c r="L1" s="165"/>
      <c r="M1" s="166"/>
      <c r="N1" s="166"/>
      <c r="O1" s="200" t="str">
        <f>Customize!C35</f>
        <v>Master Log</v>
      </c>
      <c r="P1" s="167"/>
      <c r="Q1" s="167"/>
      <c r="R1" s="167"/>
      <c r="S1" s="167"/>
      <c r="T1" s="167"/>
      <c r="U1" s="167"/>
      <c r="V1" s="167"/>
      <c r="W1" s="167"/>
      <c r="X1" s="167"/>
      <c r="Y1" s="167"/>
      <c r="Z1" s="167"/>
      <c r="AA1" s="167"/>
      <c r="AB1" s="167"/>
      <c r="AC1" s="167"/>
      <c r="AD1" s="168" t="str">
        <f>Customize!$C$36</f>
        <v>Month 2011</v>
      </c>
      <c r="AE1" s="167"/>
      <c r="AF1" s="169"/>
      <c r="AG1" s="327"/>
    </row>
    <row r="2" spans="1:41" ht="24.75" customHeight="1" thickBot="1">
      <c r="A2" s="171"/>
      <c r="B2" s="172"/>
      <c r="C2" s="172"/>
      <c r="D2" s="172"/>
      <c r="E2" s="172"/>
      <c r="F2" s="172"/>
      <c r="G2" s="172"/>
      <c r="H2" s="172"/>
      <c r="I2" s="172"/>
      <c r="J2" s="172"/>
      <c r="K2" s="661" t="str">
        <f>Customize!C37</f>
        <v>Manager Name</v>
      </c>
      <c r="L2" s="661" t="s">
        <v>0</v>
      </c>
      <c r="M2" s="661"/>
      <c r="N2" s="661"/>
      <c r="O2" s="173"/>
      <c r="P2" s="174">
        <f t="shared" ref="P2:Y2" si="0">SUM(P5:P504)</f>
        <v>0</v>
      </c>
      <c r="Q2" s="175">
        <f t="shared" si="0"/>
        <v>0</v>
      </c>
      <c r="R2" s="175">
        <f t="shared" si="0"/>
        <v>0</v>
      </c>
      <c r="S2" s="175">
        <f t="shared" si="0"/>
        <v>0</v>
      </c>
      <c r="T2" s="175">
        <f t="shared" si="0"/>
        <v>0</v>
      </c>
      <c r="U2" s="175">
        <f t="shared" si="0"/>
        <v>0</v>
      </c>
      <c r="V2" s="175">
        <f t="shared" si="0"/>
        <v>0</v>
      </c>
      <c r="W2" s="175">
        <f t="shared" si="0"/>
        <v>0</v>
      </c>
      <c r="X2" s="175">
        <f t="shared" si="0"/>
        <v>0</v>
      </c>
      <c r="Y2" s="175">
        <f t="shared" si="0"/>
        <v>0</v>
      </c>
      <c r="Z2" s="175">
        <f>SUM(Z5:Z504)</f>
        <v>0</v>
      </c>
      <c r="AA2" s="175">
        <f>SUM(AA5:AA504)</f>
        <v>0</v>
      </c>
      <c r="AB2" s="176">
        <f>ABS(SUM(AB5:AB504))</f>
        <v>0</v>
      </c>
      <c r="AC2" s="177"/>
      <c r="AD2" s="178" t="s">
        <v>1</v>
      </c>
      <c r="AE2" s="202">
        <f>SUM(AE5:AE504)</f>
        <v>0</v>
      </c>
      <c r="AF2" s="179">
        <f>SUM(AF5:AF504)</f>
        <v>0</v>
      </c>
      <c r="AG2" s="328"/>
      <c r="AH2" s="348"/>
      <c r="AI2" s="349" t="s">
        <v>178</v>
      </c>
      <c r="AJ2" s="350"/>
      <c r="AK2" s="347" t="s">
        <v>174</v>
      </c>
      <c r="AL2" s="336">
        <f>SUM(AL5:AL504)</f>
        <v>0</v>
      </c>
      <c r="AM2" s="336">
        <f>SUM(AM5:AM504)</f>
        <v>0</v>
      </c>
      <c r="AN2" s="337">
        <f>SUM(AN5:AN504)</f>
        <v>0</v>
      </c>
    </row>
    <row r="3" spans="1:41" s="182" customFormat="1" ht="19.5" customHeight="1" thickBot="1">
      <c r="A3" s="171"/>
      <c r="B3" s="563">
        <f>SUM(B5:B504)</f>
        <v>0</v>
      </c>
      <c r="C3" s="563">
        <f>SUM(C5:C504)</f>
        <v>0</v>
      </c>
      <c r="D3" s="172"/>
      <c r="E3" s="172"/>
      <c r="F3" s="172"/>
      <c r="G3" s="172"/>
      <c r="H3" s="172"/>
      <c r="I3" s="172"/>
      <c r="J3" s="172"/>
      <c r="K3" s="141" t="s">
        <v>296</v>
      </c>
      <c r="L3" s="177"/>
      <c r="M3" s="201" t="str">
        <f>Customize!$C$36</f>
        <v>Month 2011</v>
      </c>
      <c r="N3" s="181"/>
      <c r="O3" s="180"/>
      <c r="P3" s="564">
        <f t="shared" ref="P3:Y3" si="1">COUNT(P5:P504)</f>
        <v>0</v>
      </c>
      <c r="Q3" s="565">
        <f t="shared" si="1"/>
        <v>0</v>
      </c>
      <c r="R3" s="565">
        <f t="shared" si="1"/>
        <v>0</v>
      </c>
      <c r="S3" s="565">
        <f t="shared" si="1"/>
        <v>0</v>
      </c>
      <c r="T3" s="565">
        <f t="shared" si="1"/>
        <v>0</v>
      </c>
      <c r="U3" s="565">
        <f t="shared" si="1"/>
        <v>0</v>
      </c>
      <c r="V3" s="565">
        <f t="shared" si="1"/>
        <v>0</v>
      </c>
      <c r="W3" s="565">
        <f t="shared" si="1"/>
        <v>0</v>
      </c>
      <c r="X3" s="565">
        <f t="shared" si="1"/>
        <v>0</v>
      </c>
      <c r="Y3" s="565">
        <f t="shared" si="1"/>
        <v>0</v>
      </c>
      <c r="Z3" s="565">
        <f>COUNT(Z5:Z504)</f>
        <v>0</v>
      </c>
      <c r="AA3" s="565">
        <f>COUNT(AA5:AA504)</f>
        <v>0</v>
      </c>
      <c r="AB3" s="566">
        <f>COUNT(AB5:AB504)</f>
        <v>0</v>
      </c>
      <c r="AC3" s="177"/>
      <c r="AD3" s="181"/>
      <c r="AE3" s="177"/>
      <c r="AF3" s="567"/>
      <c r="AG3" s="329"/>
      <c r="AH3" s="351" t="s">
        <v>176</v>
      </c>
      <c r="AI3" s="352" t="s">
        <v>173</v>
      </c>
      <c r="AJ3" s="353" t="s">
        <v>177</v>
      </c>
      <c r="AK3" s="346" t="s">
        <v>175</v>
      </c>
      <c r="AL3" s="662">
        <f>SUM(AL2:AN2)</f>
        <v>0</v>
      </c>
      <c r="AM3" s="662"/>
      <c r="AN3" s="663"/>
    </row>
    <row r="4" spans="1:41" ht="42.75" customHeight="1" thickBot="1">
      <c r="A4" s="568"/>
      <c r="B4" s="569" t="s">
        <v>148</v>
      </c>
      <c r="C4" s="569" t="s">
        <v>171</v>
      </c>
      <c r="D4" s="569" t="s">
        <v>320</v>
      </c>
      <c r="E4" s="569" t="s">
        <v>55</v>
      </c>
      <c r="F4" s="570" t="s">
        <v>261</v>
      </c>
      <c r="G4" s="570" t="s">
        <v>68</v>
      </c>
      <c r="H4" s="570" t="s">
        <v>67</v>
      </c>
      <c r="I4" s="569" t="s">
        <v>57</v>
      </c>
      <c r="J4" s="571" t="s">
        <v>2</v>
      </c>
      <c r="K4" s="569" t="s">
        <v>3</v>
      </c>
      <c r="L4" s="569" t="s">
        <v>4</v>
      </c>
      <c r="M4" s="570" t="s">
        <v>5</v>
      </c>
      <c r="N4" s="572" t="s">
        <v>12</v>
      </c>
      <c r="O4" s="573" t="s">
        <v>150</v>
      </c>
      <c r="P4" s="574" t="s">
        <v>80</v>
      </c>
      <c r="Q4" s="575" t="str">
        <f>Customize!$B$6</f>
        <v>VSA</v>
      </c>
      <c r="R4" s="575" t="str">
        <f>Customize!$B$7</f>
        <v>ENV</v>
      </c>
      <c r="S4" s="575" t="str">
        <f>Customize!$B$8</f>
        <v>T&amp;W</v>
      </c>
      <c r="T4" s="575" t="str">
        <f>Customize!$B$9</f>
        <v>Other2</v>
      </c>
      <c r="U4" s="575" t="str">
        <f>Customize!$B$10</f>
        <v>Other3</v>
      </c>
      <c r="V4" s="575" t="str">
        <f>Customize!$B$11</f>
        <v>Other4</v>
      </c>
      <c r="W4" s="576" t="str">
        <f>Customize!$B$12</f>
        <v>Other5</v>
      </c>
      <c r="X4" s="576" t="str">
        <f>Customize!$B$13</f>
        <v>Other6</v>
      </c>
      <c r="Y4" s="576" t="str">
        <f>Customize!$B$14</f>
        <v>Other7</v>
      </c>
      <c r="Z4" s="575" t="str">
        <f>Customize!$B$15</f>
        <v>GAP</v>
      </c>
      <c r="AA4" s="575" t="str">
        <f>Customize!$B$16</f>
        <v>AH</v>
      </c>
      <c r="AB4" s="577" t="str">
        <f>Customize!$B$17</f>
        <v>CL</v>
      </c>
      <c r="AC4" s="578" t="s">
        <v>16</v>
      </c>
      <c r="AD4" s="570" t="s">
        <v>7</v>
      </c>
      <c r="AE4" s="575" t="s">
        <v>149</v>
      </c>
      <c r="AF4" s="577" t="s">
        <v>172</v>
      </c>
      <c r="AG4" s="330"/>
      <c r="AH4" s="611">
        <v>1.2500000000000001E-2</v>
      </c>
      <c r="AI4" s="612">
        <v>2.5000000000000001E-3</v>
      </c>
      <c r="AJ4" s="613">
        <v>0.12</v>
      </c>
      <c r="AK4" s="354" t="s">
        <v>78</v>
      </c>
      <c r="AL4" s="334" t="s">
        <v>167</v>
      </c>
      <c r="AM4" s="334" t="s">
        <v>173</v>
      </c>
      <c r="AN4" s="335" t="s">
        <v>168</v>
      </c>
      <c r="AO4" s="284" t="s">
        <v>79</v>
      </c>
    </row>
    <row r="5" spans="1:41" s="184" customFormat="1" ht="20.100000000000001" customHeight="1">
      <c r="A5" s="183">
        <v>1</v>
      </c>
      <c r="B5" s="342"/>
      <c r="C5" s="342"/>
      <c r="D5" s="142"/>
      <c r="E5" s="142" t="s">
        <v>368</v>
      </c>
      <c r="F5" s="142"/>
      <c r="G5" s="142"/>
      <c r="H5" s="142"/>
      <c r="I5" s="142"/>
      <c r="J5" s="143"/>
      <c r="K5" s="144"/>
      <c r="L5" s="142"/>
      <c r="M5" s="144"/>
      <c r="N5" s="145"/>
      <c r="O5" s="142"/>
      <c r="P5" s="146"/>
      <c r="Q5" s="147"/>
      <c r="R5" s="146"/>
      <c r="S5" s="146"/>
      <c r="T5" s="147"/>
      <c r="U5" s="146"/>
      <c r="V5" s="146"/>
      <c r="W5" s="147"/>
      <c r="X5" s="146"/>
      <c r="Y5" s="146"/>
      <c r="Z5" s="147"/>
      <c r="AA5" s="146"/>
      <c r="AB5" s="146"/>
      <c r="AC5" s="148"/>
      <c r="AD5" s="149"/>
      <c r="AE5" s="203">
        <f>SUM(P5:AB5)</f>
        <v>0</v>
      </c>
      <c r="AF5" s="150">
        <f>SUM(AE5+B5+C5)</f>
        <v>0</v>
      </c>
      <c r="AG5" s="331"/>
      <c r="AJ5" s="185"/>
      <c r="AK5" s="614"/>
      <c r="AL5" s="186">
        <f>SUM(AH$4*B5)</f>
        <v>0</v>
      </c>
      <c r="AM5" s="186">
        <f>SUM(AI$4*C5)</f>
        <v>0</v>
      </c>
      <c r="AN5" s="186">
        <f>SUM((AE5*AJ$4)+AK5)</f>
        <v>0</v>
      </c>
      <c r="AO5" s="615"/>
    </row>
    <row r="6" spans="1:41" ht="20.100000000000001" customHeight="1">
      <c r="A6" s="183">
        <v>2</v>
      </c>
      <c r="B6" s="342"/>
      <c r="C6" s="342"/>
      <c r="D6" s="142"/>
      <c r="E6" s="142"/>
      <c r="F6" s="142"/>
      <c r="G6" s="142"/>
      <c r="H6" s="142"/>
      <c r="I6" s="142"/>
      <c r="J6" s="143"/>
      <c r="K6" s="144"/>
      <c r="L6" s="142"/>
      <c r="M6" s="144"/>
      <c r="N6" s="145"/>
      <c r="O6" s="142"/>
      <c r="P6" s="146"/>
      <c r="Q6" s="147"/>
      <c r="R6" s="146"/>
      <c r="S6" s="146"/>
      <c r="T6" s="147"/>
      <c r="U6" s="146"/>
      <c r="V6" s="146"/>
      <c r="W6" s="147"/>
      <c r="X6" s="146"/>
      <c r="Y6" s="146"/>
      <c r="Z6" s="147"/>
      <c r="AA6" s="146"/>
      <c r="AB6" s="146"/>
      <c r="AC6" s="148"/>
      <c r="AD6" s="149"/>
      <c r="AE6" s="203">
        <f>SUM(P6:AB6)</f>
        <v>0</v>
      </c>
      <c r="AF6" s="150">
        <f>SUM(AE6+B6+C6)</f>
        <v>0</v>
      </c>
      <c r="AG6" s="331"/>
      <c r="AJ6" s="185"/>
      <c r="AK6" s="616"/>
      <c r="AL6" s="186">
        <f t="shared" ref="AL6:AL69" si="2">SUM(AH$4*B6)</f>
        <v>0</v>
      </c>
      <c r="AM6" s="186">
        <f t="shared" ref="AM6:AM69" si="3">SUM(AI$4*C6)</f>
        <v>0</v>
      </c>
      <c r="AN6" s="186">
        <f t="shared" ref="AN6:AN69" si="4">SUM((AE6*AJ$4)+AK6)</f>
        <v>0</v>
      </c>
      <c r="AO6" s="615"/>
    </row>
    <row r="7" spans="1:41" ht="20.100000000000001" customHeight="1">
      <c r="A7" s="183">
        <v>3</v>
      </c>
      <c r="B7" s="342"/>
      <c r="C7" s="342"/>
      <c r="D7" s="142"/>
      <c r="E7" s="142"/>
      <c r="F7" s="142"/>
      <c r="G7" s="142"/>
      <c r="H7" s="142"/>
      <c r="I7" s="142"/>
      <c r="J7" s="143"/>
      <c r="K7" s="144"/>
      <c r="L7" s="142"/>
      <c r="M7" s="144"/>
      <c r="N7" s="145"/>
      <c r="O7" s="142"/>
      <c r="P7" s="146"/>
      <c r="Q7" s="147"/>
      <c r="R7" s="146"/>
      <c r="S7" s="146"/>
      <c r="T7" s="147"/>
      <c r="U7" s="146"/>
      <c r="V7" s="146"/>
      <c r="W7" s="147"/>
      <c r="X7" s="146"/>
      <c r="Y7" s="146"/>
      <c r="Z7" s="147"/>
      <c r="AA7" s="146"/>
      <c r="AB7" s="146"/>
      <c r="AC7" s="148"/>
      <c r="AD7" s="149"/>
      <c r="AE7" s="203">
        <f t="shared" ref="AE7:AE70" si="5">SUM(P7:AB7)</f>
        <v>0</v>
      </c>
      <c r="AF7" s="150">
        <f t="shared" ref="AF7:AF70" si="6">SUM(AE7+B7+C7)</f>
        <v>0</v>
      </c>
      <c r="AG7" s="331"/>
      <c r="AJ7" s="185"/>
      <c r="AK7" s="616"/>
      <c r="AL7" s="186">
        <f t="shared" si="2"/>
        <v>0</v>
      </c>
      <c r="AM7" s="186">
        <f t="shared" si="3"/>
        <v>0</v>
      </c>
      <c r="AN7" s="186">
        <f t="shared" si="4"/>
        <v>0</v>
      </c>
      <c r="AO7" s="615"/>
    </row>
    <row r="8" spans="1:41" ht="20.100000000000001" customHeight="1">
      <c r="A8" s="183">
        <v>4</v>
      </c>
      <c r="B8" s="342"/>
      <c r="C8" s="342"/>
      <c r="D8" s="142"/>
      <c r="E8" s="142"/>
      <c r="F8" s="142"/>
      <c r="G8" s="142"/>
      <c r="H8" s="142"/>
      <c r="I8" s="142"/>
      <c r="J8" s="143"/>
      <c r="K8" s="144"/>
      <c r="L8" s="142"/>
      <c r="M8" s="144"/>
      <c r="N8" s="145"/>
      <c r="O8" s="142"/>
      <c r="P8" s="146"/>
      <c r="Q8" s="147"/>
      <c r="R8" s="146"/>
      <c r="S8" s="146"/>
      <c r="T8" s="147"/>
      <c r="U8" s="146"/>
      <c r="V8" s="146"/>
      <c r="W8" s="147"/>
      <c r="X8" s="146"/>
      <c r="Y8" s="146"/>
      <c r="Z8" s="147"/>
      <c r="AA8" s="146"/>
      <c r="AB8" s="146"/>
      <c r="AC8" s="148"/>
      <c r="AD8" s="149"/>
      <c r="AE8" s="203">
        <f t="shared" si="5"/>
        <v>0</v>
      </c>
      <c r="AF8" s="150">
        <f t="shared" si="6"/>
        <v>0</v>
      </c>
      <c r="AG8" s="331"/>
      <c r="AJ8" s="185"/>
      <c r="AK8" s="616"/>
      <c r="AL8" s="186">
        <f t="shared" si="2"/>
        <v>0</v>
      </c>
      <c r="AM8" s="186">
        <f t="shared" si="3"/>
        <v>0</v>
      </c>
      <c r="AN8" s="186">
        <f t="shared" si="4"/>
        <v>0</v>
      </c>
      <c r="AO8" s="615"/>
    </row>
    <row r="9" spans="1:41" ht="20.100000000000001" customHeight="1">
      <c r="A9" s="183">
        <v>5</v>
      </c>
      <c r="B9" s="342"/>
      <c r="C9" s="342"/>
      <c r="D9" s="142"/>
      <c r="E9" s="142"/>
      <c r="F9" s="142"/>
      <c r="G9" s="142"/>
      <c r="H9" s="142"/>
      <c r="I9" s="142"/>
      <c r="J9" s="143"/>
      <c r="K9" s="144"/>
      <c r="L9" s="142"/>
      <c r="M9" s="144"/>
      <c r="N9" s="145"/>
      <c r="O9" s="142"/>
      <c r="P9" s="146"/>
      <c r="Q9" s="147"/>
      <c r="R9" s="146"/>
      <c r="S9" s="146"/>
      <c r="T9" s="147"/>
      <c r="U9" s="146"/>
      <c r="V9" s="146"/>
      <c r="W9" s="147"/>
      <c r="X9" s="146"/>
      <c r="Y9" s="146"/>
      <c r="Z9" s="147"/>
      <c r="AA9" s="146"/>
      <c r="AB9" s="146"/>
      <c r="AC9" s="148"/>
      <c r="AD9" s="149"/>
      <c r="AE9" s="203">
        <f t="shared" si="5"/>
        <v>0</v>
      </c>
      <c r="AF9" s="150">
        <f t="shared" si="6"/>
        <v>0</v>
      </c>
      <c r="AG9" s="331"/>
      <c r="AJ9" s="185"/>
      <c r="AK9" s="616"/>
      <c r="AL9" s="186">
        <f t="shared" si="2"/>
        <v>0</v>
      </c>
      <c r="AM9" s="186">
        <f t="shared" si="3"/>
        <v>0</v>
      </c>
      <c r="AN9" s="186">
        <f t="shared" si="4"/>
        <v>0</v>
      </c>
      <c r="AO9" s="615"/>
    </row>
    <row r="10" spans="1:41" ht="20.100000000000001" customHeight="1">
      <c r="A10" s="183">
        <v>6</v>
      </c>
      <c r="B10" s="342"/>
      <c r="C10" s="342"/>
      <c r="D10" s="142"/>
      <c r="E10" s="142"/>
      <c r="F10" s="142"/>
      <c r="G10" s="142"/>
      <c r="H10" s="142"/>
      <c r="I10" s="142"/>
      <c r="J10" s="143"/>
      <c r="K10" s="144"/>
      <c r="L10" s="142"/>
      <c r="M10" s="144"/>
      <c r="N10" s="145"/>
      <c r="O10" s="142"/>
      <c r="P10" s="146"/>
      <c r="Q10" s="147"/>
      <c r="R10" s="146"/>
      <c r="S10" s="146"/>
      <c r="T10" s="147"/>
      <c r="U10" s="146"/>
      <c r="V10" s="146"/>
      <c r="W10" s="147"/>
      <c r="X10" s="146"/>
      <c r="Y10" s="146"/>
      <c r="Z10" s="147"/>
      <c r="AA10" s="146"/>
      <c r="AB10" s="146"/>
      <c r="AC10" s="148"/>
      <c r="AD10" s="149"/>
      <c r="AE10" s="203">
        <f t="shared" si="5"/>
        <v>0</v>
      </c>
      <c r="AF10" s="150">
        <f t="shared" si="6"/>
        <v>0</v>
      </c>
      <c r="AG10" s="331"/>
      <c r="AJ10" s="185"/>
      <c r="AK10" s="616"/>
      <c r="AL10" s="186">
        <f t="shared" si="2"/>
        <v>0</v>
      </c>
      <c r="AM10" s="186">
        <f t="shared" si="3"/>
        <v>0</v>
      </c>
      <c r="AN10" s="186">
        <f t="shared" si="4"/>
        <v>0</v>
      </c>
      <c r="AO10" s="615"/>
    </row>
    <row r="11" spans="1:41" ht="20.100000000000001" customHeight="1">
      <c r="A11" s="183">
        <v>7</v>
      </c>
      <c r="B11" s="342"/>
      <c r="C11" s="342"/>
      <c r="D11" s="142"/>
      <c r="E11" s="142"/>
      <c r="F11" s="142"/>
      <c r="G11" s="142"/>
      <c r="H11" s="142"/>
      <c r="I11" s="142"/>
      <c r="J11" s="143"/>
      <c r="K11" s="144"/>
      <c r="L11" s="142"/>
      <c r="M11" s="144"/>
      <c r="N11" s="145"/>
      <c r="O11" s="142"/>
      <c r="P11" s="146"/>
      <c r="Q11" s="147"/>
      <c r="R11" s="146"/>
      <c r="S11" s="146"/>
      <c r="T11" s="147"/>
      <c r="U11" s="146"/>
      <c r="V11" s="146"/>
      <c r="W11" s="147"/>
      <c r="X11" s="146"/>
      <c r="Y11" s="146"/>
      <c r="Z11" s="147"/>
      <c r="AA11" s="146"/>
      <c r="AB11" s="146"/>
      <c r="AC11" s="148"/>
      <c r="AD11" s="149"/>
      <c r="AE11" s="203">
        <f t="shared" si="5"/>
        <v>0</v>
      </c>
      <c r="AF11" s="150">
        <f t="shared" si="6"/>
        <v>0</v>
      </c>
      <c r="AG11" s="331"/>
      <c r="AJ11" s="185"/>
      <c r="AK11" s="616"/>
      <c r="AL11" s="186">
        <f t="shared" si="2"/>
        <v>0</v>
      </c>
      <c r="AM11" s="186">
        <f t="shared" si="3"/>
        <v>0</v>
      </c>
      <c r="AN11" s="186">
        <f t="shared" si="4"/>
        <v>0</v>
      </c>
      <c r="AO11" s="615"/>
    </row>
    <row r="12" spans="1:41" ht="20.100000000000001" customHeight="1">
      <c r="A12" s="183">
        <v>8</v>
      </c>
      <c r="B12" s="342"/>
      <c r="C12" s="342"/>
      <c r="D12" s="142"/>
      <c r="E12" s="142"/>
      <c r="F12" s="142"/>
      <c r="G12" s="142"/>
      <c r="H12" s="142"/>
      <c r="I12" s="142"/>
      <c r="J12" s="143"/>
      <c r="K12" s="144"/>
      <c r="L12" s="142"/>
      <c r="M12" s="144"/>
      <c r="N12" s="145"/>
      <c r="O12" s="142"/>
      <c r="P12" s="146"/>
      <c r="Q12" s="147"/>
      <c r="R12" s="146"/>
      <c r="S12" s="146"/>
      <c r="T12" s="147"/>
      <c r="U12" s="146"/>
      <c r="V12" s="146"/>
      <c r="W12" s="147"/>
      <c r="X12" s="146"/>
      <c r="Y12" s="146"/>
      <c r="Z12" s="147"/>
      <c r="AA12" s="146"/>
      <c r="AB12" s="146"/>
      <c r="AC12" s="148"/>
      <c r="AD12" s="149"/>
      <c r="AE12" s="203">
        <f t="shared" si="5"/>
        <v>0</v>
      </c>
      <c r="AF12" s="150">
        <f t="shared" si="6"/>
        <v>0</v>
      </c>
      <c r="AG12" s="331"/>
      <c r="AJ12" s="185"/>
      <c r="AK12" s="616"/>
      <c r="AL12" s="186">
        <f t="shared" si="2"/>
        <v>0</v>
      </c>
      <c r="AM12" s="186">
        <f t="shared" si="3"/>
        <v>0</v>
      </c>
      <c r="AN12" s="186">
        <f t="shared" si="4"/>
        <v>0</v>
      </c>
      <c r="AO12" s="615"/>
    </row>
    <row r="13" spans="1:41" ht="20.100000000000001" customHeight="1">
      <c r="A13" s="183">
        <v>9</v>
      </c>
      <c r="B13" s="342"/>
      <c r="C13" s="342"/>
      <c r="D13" s="142"/>
      <c r="E13" s="142"/>
      <c r="F13" s="142"/>
      <c r="G13" s="142"/>
      <c r="H13" s="142"/>
      <c r="I13" s="142"/>
      <c r="J13" s="143"/>
      <c r="K13" s="144"/>
      <c r="L13" s="142"/>
      <c r="M13" s="144"/>
      <c r="N13" s="145"/>
      <c r="O13" s="142"/>
      <c r="P13" s="146"/>
      <c r="Q13" s="147"/>
      <c r="R13" s="146"/>
      <c r="S13" s="146"/>
      <c r="T13" s="147"/>
      <c r="U13" s="146"/>
      <c r="V13" s="146"/>
      <c r="W13" s="147"/>
      <c r="X13" s="146"/>
      <c r="Y13" s="146"/>
      <c r="Z13" s="147"/>
      <c r="AA13" s="146"/>
      <c r="AB13" s="146"/>
      <c r="AC13" s="148"/>
      <c r="AD13" s="149"/>
      <c r="AE13" s="203">
        <f t="shared" si="5"/>
        <v>0</v>
      </c>
      <c r="AF13" s="150">
        <f t="shared" si="6"/>
        <v>0</v>
      </c>
      <c r="AG13" s="331"/>
      <c r="AJ13" s="185"/>
      <c r="AK13" s="616"/>
      <c r="AL13" s="186">
        <f t="shared" si="2"/>
        <v>0</v>
      </c>
      <c r="AM13" s="186">
        <f t="shared" si="3"/>
        <v>0</v>
      </c>
      <c r="AN13" s="186">
        <f t="shared" si="4"/>
        <v>0</v>
      </c>
      <c r="AO13" s="615"/>
    </row>
    <row r="14" spans="1:41" ht="20.100000000000001" customHeight="1">
      <c r="A14" s="183">
        <v>10</v>
      </c>
      <c r="B14" s="342"/>
      <c r="C14" s="342"/>
      <c r="D14" s="142"/>
      <c r="E14" s="142"/>
      <c r="F14" s="142"/>
      <c r="G14" s="142"/>
      <c r="H14" s="142"/>
      <c r="I14" s="142"/>
      <c r="J14" s="143"/>
      <c r="K14" s="144"/>
      <c r="L14" s="142"/>
      <c r="M14" s="144"/>
      <c r="N14" s="145"/>
      <c r="O14" s="142"/>
      <c r="P14" s="146"/>
      <c r="Q14" s="147"/>
      <c r="R14" s="146"/>
      <c r="S14" s="146"/>
      <c r="T14" s="147"/>
      <c r="U14" s="146"/>
      <c r="V14" s="146"/>
      <c r="W14" s="147"/>
      <c r="X14" s="146"/>
      <c r="Y14" s="146"/>
      <c r="Z14" s="147"/>
      <c r="AA14" s="146"/>
      <c r="AB14" s="146"/>
      <c r="AC14" s="148"/>
      <c r="AD14" s="149"/>
      <c r="AE14" s="203">
        <f t="shared" si="5"/>
        <v>0</v>
      </c>
      <c r="AF14" s="150">
        <f t="shared" si="6"/>
        <v>0</v>
      </c>
      <c r="AG14" s="331"/>
      <c r="AJ14" s="185"/>
      <c r="AK14" s="616"/>
      <c r="AL14" s="186">
        <f t="shared" si="2"/>
        <v>0</v>
      </c>
      <c r="AM14" s="186">
        <f t="shared" si="3"/>
        <v>0</v>
      </c>
      <c r="AN14" s="186">
        <f t="shared" si="4"/>
        <v>0</v>
      </c>
      <c r="AO14" s="615"/>
    </row>
    <row r="15" spans="1:41" ht="20.100000000000001" customHeight="1">
      <c r="A15" s="183">
        <v>11</v>
      </c>
      <c r="B15" s="342"/>
      <c r="C15" s="342"/>
      <c r="D15" s="142"/>
      <c r="E15" s="142"/>
      <c r="F15" s="142"/>
      <c r="G15" s="142"/>
      <c r="H15" s="142"/>
      <c r="I15" s="142"/>
      <c r="J15" s="143"/>
      <c r="K15" s="144"/>
      <c r="L15" s="142"/>
      <c r="M15" s="144"/>
      <c r="N15" s="145"/>
      <c r="O15" s="142"/>
      <c r="P15" s="146"/>
      <c r="Q15" s="147"/>
      <c r="R15" s="146"/>
      <c r="S15" s="146"/>
      <c r="T15" s="147"/>
      <c r="U15" s="146"/>
      <c r="V15" s="146"/>
      <c r="W15" s="147"/>
      <c r="X15" s="146"/>
      <c r="Y15" s="146"/>
      <c r="Z15" s="147"/>
      <c r="AA15" s="146"/>
      <c r="AB15" s="146"/>
      <c r="AC15" s="148"/>
      <c r="AD15" s="149"/>
      <c r="AE15" s="203">
        <f t="shared" si="5"/>
        <v>0</v>
      </c>
      <c r="AF15" s="150">
        <f t="shared" si="6"/>
        <v>0</v>
      </c>
      <c r="AG15" s="331"/>
      <c r="AJ15" s="185"/>
      <c r="AK15" s="616"/>
      <c r="AL15" s="186">
        <f t="shared" si="2"/>
        <v>0</v>
      </c>
      <c r="AM15" s="186">
        <f t="shared" si="3"/>
        <v>0</v>
      </c>
      <c r="AN15" s="186">
        <f t="shared" si="4"/>
        <v>0</v>
      </c>
      <c r="AO15" s="615"/>
    </row>
    <row r="16" spans="1:41" ht="20.100000000000001" customHeight="1">
      <c r="A16" s="183">
        <v>12</v>
      </c>
      <c r="B16" s="342"/>
      <c r="C16" s="342"/>
      <c r="D16" s="142"/>
      <c r="E16" s="142"/>
      <c r="F16" s="142"/>
      <c r="G16" s="142"/>
      <c r="H16" s="142"/>
      <c r="I16" s="142"/>
      <c r="J16" s="143"/>
      <c r="K16" s="144"/>
      <c r="L16" s="142"/>
      <c r="M16" s="144"/>
      <c r="N16" s="145"/>
      <c r="O16" s="142"/>
      <c r="P16" s="146"/>
      <c r="Q16" s="147"/>
      <c r="R16" s="146"/>
      <c r="S16" s="146"/>
      <c r="T16" s="147"/>
      <c r="U16" s="146"/>
      <c r="V16" s="146"/>
      <c r="W16" s="147"/>
      <c r="X16" s="146"/>
      <c r="Y16" s="146"/>
      <c r="Z16" s="147"/>
      <c r="AA16" s="146"/>
      <c r="AB16" s="146"/>
      <c r="AC16" s="148"/>
      <c r="AD16" s="149"/>
      <c r="AE16" s="203">
        <f t="shared" si="5"/>
        <v>0</v>
      </c>
      <c r="AF16" s="150">
        <f t="shared" si="6"/>
        <v>0</v>
      </c>
      <c r="AG16" s="331"/>
      <c r="AJ16" s="185"/>
      <c r="AK16" s="616"/>
      <c r="AL16" s="186">
        <f t="shared" si="2"/>
        <v>0</v>
      </c>
      <c r="AM16" s="186">
        <f t="shared" si="3"/>
        <v>0</v>
      </c>
      <c r="AN16" s="186">
        <f t="shared" si="4"/>
        <v>0</v>
      </c>
      <c r="AO16" s="615"/>
    </row>
    <row r="17" spans="1:41" ht="20.100000000000001" customHeight="1">
      <c r="A17" s="183">
        <v>13</v>
      </c>
      <c r="B17" s="342"/>
      <c r="C17" s="342"/>
      <c r="D17" s="142"/>
      <c r="E17" s="142"/>
      <c r="F17" s="142"/>
      <c r="G17" s="142"/>
      <c r="H17" s="142"/>
      <c r="I17" s="142"/>
      <c r="J17" s="143"/>
      <c r="K17" s="144"/>
      <c r="L17" s="142"/>
      <c r="M17" s="144"/>
      <c r="N17" s="145"/>
      <c r="O17" s="142"/>
      <c r="P17" s="146"/>
      <c r="Q17" s="147"/>
      <c r="R17" s="146"/>
      <c r="S17" s="146"/>
      <c r="T17" s="146"/>
      <c r="U17" s="146"/>
      <c r="V17" s="146"/>
      <c r="W17" s="146"/>
      <c r="X17" s="146"/>
      <c r="Y17" s="146"/>
      <c r="Z17" s="146"/>
      <c r="AA17" s="147"/>
      <c r="AB17" s="147"/>
      <c r="AC17" s="148"/>
      <c r="AD17" s="149"/>
      <c r="AE17" s="203">
        <f t="shared" si="5"/>
        <v>0</v>
      </c>
      <c r="AF17" s="150">
        <f t="shared" si="6"/>
        <v>0</v>
      </c>
      <c r="AG17" s="331"/>
      <c r="AJ17" s="185"/>
      <c r="AK17" s="616"/>
      <c r="AL17" s="186">
        <f t="shared" si="2"/>
        <v>0</v>
      </c>
      <c r="AM17" s="186">
        <f t="shared" si="3"/>
        <v>0</v>
      </c>
      <c r="AN17" s="186">
        <f t="shared" si="4"/>
        <v>0</v>
      </c>
      <c r="AO17" s="615"/>
    </row>
    <row r="18" spans="1:41" ht="20.100000000000001" customHeight="1">
      <c r="A18" s="183">
        <v>14</v>
      </c>
      <c r="B18" s="342"/>
      <c r="C18" s="342"/>
      <c r="D18" s="142"/>
      <c r="E18" s="142"/>
      <c r="F18" s="142"/>
      <c r="G18" s="142"/>
      <c r="H18" s="142"/>
      <c r="I18" s="142"/>
      <c r="J18" s="143"/>
      <c r="K18" s="144"/>
      <c r="L18" s="142"/>
      <c r="M18" s="144"/>
      <c r="N18" s="145"/>
      <c r="O18" s="142"/>
      <c r="P18" s="146"/>
      <c r="Q18" s="147"/>
      <c r="R18" s="146"/>
      <c r="S18" s="146"/>
      <c r="T18" s="146"/>
      <c r="U18" s="146"/>
      <c r="V18" s="146"/>
      <c r="W18" s="146"/>
      <c r="X18" s="146"/>
      <c r="Y18" s="146"/>
      <c r="Z18" s="146"/>
      <c r="AA18" s="147"/>
      <c r="AB18" s="147"/>
      <c r="AC18" s="148"/>
      <c r="AD18" s="149"/>
      <c r="AE18" s="203">
        <f t="shared" si="5"/>
        <v>0</v>
      </c>
      <c r="AF18" s="150">
        <f t="shared" si="6"/>
        <v>0</v>
      </c>
      <c r="AG18" s="331"/>
      <c r="AJ18" s="185"/>
      <c r="AK18" s="616"/>
      <c r="AL18" s="186">
        <f t="shared" si="2"/>
        <v>0</v>
      </c>
      <c r="AM18" s="186">
        <f t="shared" si="3"/>
        <v>0</v>
      </c>
      <c r="AN18" s="186">
        <f t="shared" si="4"/>
        <v>0</v>
      </c>
      <c r="AO18" s="615"/>
    </row>
    <row r="19" spans="1:41" ht="20.100000000000001" customHeight="1">
      <c r="A19" s="183">
        <v>15</v>
      </c>
      <c r="B19" s="342"/>
      <c r="C19" s="342"/>
      <c r="D19" s="142"/>
      <c r="E19" s="142"/>
      <c r="F19" s="142"/>
      <c r="G19" s="142"/>
      <c r="H19" s="142"/>
      <c r="I19" s="142"/>
      <c r="J19" s="143"/>
      <c r="K19" s="144"/>
      <c r="L19" s="142"/>
      <c r="M19" s="144"/>
      <c r="N19" s="145"/>
      <c r="O19" s="142"/>
      <c r="P19" s="146"/>
      <c r="Q19" s="147"/>
      <c r="R19" s="146"/>
      <c r="S19" s="146"/>
      <c r="T19" s="146"/>
      <c r="U19" s="146"/>
      <c r="V19" s="146"/>
      <c r="W19" s="146"/>
      <c r="X19" s="146"/>
      <c r="Y19" s="146"/>
      <c r="Z19" s="146"/>
      <c r="AA19" s="147"/>
      <c r="AB19" s="147"/>
      <c r="AC19" s="148"/>
      <c r="AD19" s="149"/>
      <c r="AE19" s="203">
        <f t="shared" si="5"/>
        <v>0</v>
      </c>
      <c r="AF19" s="150">
        <f t="shared" si="6"/>
        <v>0</v>
      </c>
      <c r="AG19" s="331"/>
      <c r="AJ19" s="185"/>
      <c r="AK19" s="616"/>
      <c r="AL19" s="186">
        <f t="shared" si="2"/>
        <v>0</v>
      </c>
      <c r="AM19" s="186">
        <f t="shared" si="3"/>
        <v>0</v>
      </c>
      <c r="AN19" s="186">
        <f t="shared" si="4"/>
        <v>0</v>
      </c>
      <c r="AO19" s="615"/>
    </row>
    <row r="20" spans="1:41" ht="20.100000000000001" customHeight="1">
      <c r="A20" s="183">
        <v>16</v>
      </c>
      <c r="B20" s="342"/>
      <c r="C20" s="342"/>
      <c r="D20" s="142"/>
      <c r="E20" s="142"/>
      <c r="F20" s="142"/>
      <c r="G20" s="142"/>
      <c r="H20" s="142"/>
      <c r="I20" s="142"/>
      <c r="J20" s="143"/>
      <c r="K20" s="144"/>
      <c r="L20" s="142"/>
      <c r="M20" s="144"/>
      <c r="N20" s="145"/>
      <c r="O20" s="142"/>
      <c r="P20" s="146"/>
      <c r="Q20" s="147"/>
      <c r="R20" s="146"/>
      <c r="S20" s="146"/>
      <c r="T20" s="146"/>
      <c r="U20" s="146"/>
      <c r="V20" s="146"/>
      <c r="W20" s="146"/>
      <c r="X20" s="146"/>
      <c r="Y20" s="146"/>
      <c r="Z20" s="146"/>
      <c r="AA20" s="147"/>
      <c r="AB20" s="147"/>
      <c r="AC20" s="148"/>
      <c r="AD20" s="149"/>
      <c r="AE20" s="203">
        <f t="shared" si="5"/>
        <v>0</v>
      </c>
      <c r="AF20" s="150">
        <f t="shared" si="6"/>
        <v>0</v>
      </c>
      <c r="AG20" s="331"/>
      <c r="AJ20" s="185"/>
      <c r="AK20" s="616"/>
      <c r="AL20" s="186">
        <f t="shared" si="2"/>
        <v>0</v>
      </c>
      <c r="AM20" s="186">
        <f t="shared" si="3"/>
        <v>0</v>
      </c>
      <c r="AN20" s="186">
        <f t="shared" si="4"/>
        <v>0</v>
      </c>
      <c r="AO20" s="615"/>
    </row>
    <row r="21" spans="1:41" ht="20.100000000000001" customHeight="1">
      <c r="A21" s="183">
        <v>17</v>
      </c>
      <c r="B21" s="342"/>
      <c r="C21" s="342"/>
      <c r="D21" s="142"/>
      <c r="E21" s="142"/>
      <c r="F21" s="142"/>
      <c r="G21" s="142"/>
      <c r="H21" s="142"/>
      <c r="I21" s="142"/>
      <c r="J21" s="143"/>
      <c r="K21" s="144"/>
      <c r="L21" s="142"/>
      <c r="M21" s="144"/>
      <c r="N21" s="145"/>
      <c r="O21" s="142"/>
      <c r="P21" s="146"/>
      <c r="Q21" s="147"/>
      <c r="R21" s="146"/>
      <c r="S21" s="146"/>
      <c r="T21" s="146"/>
      <c r="U21" s="146"/>
      <c r="V21" s="146"/>
      <c r="W21" s="146"/>
      <c r="X21" s="146"/>
      <c r="Y21" s="146"/>
      <c r="Z21" s="146"/>
      <c r="AA21" s="147"/>
      <c r="AB21" s="147"/>
      <c r="AC21" s="148"/>
      <c r="AD21" s="149"/>
      <c r="AE21" s="203">
        <f t="shared" si="5"/>
        <v>0</v>
      </c>
      <c r="AF21" s="150">
        <f t="shared" si="6"/>
        <v>0</v>
      </c>
      <c r="AG21" s="331"/>
      <c r="AJ21" s="185"/>
      <c r="AK21" s="616"/>
      <c r="AL21" s="186">
        <f t="shared" si="2"/>
        <v>0</v>
      </c>
      <c r="AM21" s="186">
        <f t="shared" si="3"/>
        <v>0</v>
      </c>
      <c r="AN21" s="186">
        <f t="shared" si="4"/>
        <v>0</v>
      </c>
      <c r="AO21" s="615"/>
    </row>
    <row r="22" spans="1:41" ht="20.100000000000001" customHeight="1">
      <c r="A22" s="183">
        <v>18</v>
      </c>
      <c r="B22" s="342"/>
      <c r="C22" s="342"/>
      <c r="D22" s="142"/>
      <c r="E22" s="142"/>
      <c r="F22" s="142"/>
      <c r="G22" s="142"/>
      <c r="H22" s="142"/>
      <c r="I22" s="142"/>
      <c r="J22" s="143"/>
      <c r="K22" s="144"/>
      <c r="L22" s="142"/>
      <c r="M22" s="144"/>
      <c r="N22" s="145"/>
      <c r="O22" s="142"/>
      <c r="P22" s="146"/>
      <c r="Q22" s="147"/>
      <c r="R22" s="146"/>
      <c r="S22" s="146"/>
      <c r="T22" s="146"/>
      <c r="U22" s="146"/>
      <c r="V22" s="146"/>
      <c r="W22" s="146"/>
      <c r="X22" s="146"/>
      <c r="Y22" s="146"/>
      <c r="Z22" s="146"/>
      <c r="AA22" s="147"/>
      <c r="AB22" s="147"/>
      <c r="AC22" s="148"/>
      <c r="AD22" s="149"/>
      <c r="AE22" s="203">
        <f t="shared" si="5"/>
        <v>0</v>
      </c>
      <c r="AF22" s="150">
        <f t="shared" si="6"/>
        <v>0</v>
      </c>
      <c r="AG22" s="331"/>
      <c r="AJ22" s="185"/>
      <c r="AK22" s="616"/>
      <c r="AL22" s="186">
        <f t="shared" si="2"/>
        <v>0</v>
      </c>
      <c r="AM22" s="186">
        <f t="shared" si="3"/>
        <v>0</v>
      </c>
      <c r="AN22" s="186">
        <f t="shared" si="4"/>
        <v>0</v>
      </c>
      <c r="AO22" s="615"/>
    </row>
    <row r="23" spans="1:41" ht="20.100000000000001" customHeight="1">
      <c r="A23" s="183">
        <v>19</v>
      </c>
      <c r="B23" s="342"/>
      <c r="C23" s="342"/>
      <c r="D23" s="142"/>
      <c r="E23" s="142"/>
      <c r="F23" s="142"/>
      <c r="G23" s="142"/>
      <c r="H23" s="142"/>
      <c r="I23" s="142"/>
      <c r="J23" s="143"/>
      <c r="K23" s="144"/>
      <c r="L23" s="144"/>
      <c r="M23" s="144"/>
      <c r="N23" s="145"/>
      <c r="O23" s="144"/>
      <c r="P23" s="146"/>
      <c r="Q23" s="146"/>
      <c r="R23" s="146"/>
      <c r="S23" s="146"/>
      <c r="T23" s="146"/>
      <c r="U23" s="146"/>
      <c r="V23" s="146"/>
      <c r="W23" s="146"/>
      <c r="X23" s="146"/>
      <c r="Y23" s="146"/>
      <c r="Z23" s="146"/>
      <c r="AA23" s="147"/>
      <c r="AB23" s="147"/>
      <c r="AC23" s="148"/>
      <c r="AD23" s="142"/>
      <c r="AE23" s="203">
        <f t="shared" si="5"/>
        <v>0</v>
      </c>
      <c r="AF23" s="150">
        <f t="shared" si="6"/>
        <v>0</v>
      </c>
      <c r="AG23" s="331"/>
      <c r="AJ23" s="185"/>
      <c r="AK23" s="616"/>
      <c r="AL23" s="186">
        <f t="shared" si="2"/>
        <v>0</v>
      </c>
      <c r="AM23" s="186">
        <f t="shared" si="3"/>
        <v>0</v>
      </c>
      <c r="AN23" s="186">
        <f t="shared" si="4"/>
        <v>0</v>
      </c>
      <c r="AO23" s="615"/>
    </row>
    <row r="24" spans="1:41" ht="20.100000000000001" customHeight="1">
      <c r="A24" s="183">
        <v>20</v>
      </c>
      <c r="B24" s="342"/>
      <c r="C24" s="342"/>
      <c r="D24" s="142"/>
      <c r="E24" s="142"/>
      <c r="F24" s="142"/>
      <c r="G24" s="142"/>
      <c r="H24" s="142"/>
      <c r="I24" s="142"/>
      <c r="J24" s="143"/>
      <c r="K24" s="151"/>
      <c r="L24" s="151"/>
      <c r="M24" s="144"/>
      <c r="N24" s="145"/>
      <c r="O24" s="151"/>
      <c r="P24" s="152"/>
      <c r="Q24" s="152"/>
      <c r="R24" s="152"/>
      <c r="S24" s="152"/>
      <c r="T24" s="152"/>
      <c r="U24" s="152"/>
      <c r="V24" s="152"/>
      <c r="W24" s="152"/>
      <c r="X24" s="152"/>
      <c r="Y24" s="152"/>
      <c r="Z24" s="146"/>
      <c r="AA24" s="147"/>
      <c r="AB24" s="147"/>
      <c r="AC24" s="148"/>
      <c r="AD24" s="142"/>
      <c r="AE24" s="203">
        <f t="shared" si="5"/>
        <v>0</v>
      </c>
      <c r="AF24" s="150">
        <f t="shared" si="6"/>
        <v>0</v>
      </c>
      <c r="AG24" s="331"/>
      <c r="AJ24" s="185"/>
      <c r="AK24" s="616"/>
      <c r="AL24" s="186">
        <f t="shared" si="2"/>
        <v>0</v>
      </c>
      <c r="AM24" s="186">
        <f t="shared" si="3"/>
        <v>0</v>
      </c>
      <c r="AN24" s="186">
        <f t="shared" si="4"/>
        <v>0</v>
      </c>
      <c r="AO24" s="615"/>
    </row>
    <row r="25" spans="1:41" ht="20.100000000000001" customHeight="1">
      <c r="A25" s="183">
        <v>21</v>
      </c>
      <c r="B25" s="342"/>
      <c r="C25" s="342"/>
      <c r="D25" s="142"/>
      <c r="E25" s="142"/>
      <c r="F25" s="142"/>
      <c r="G25" s="142"/>
      <c r="H25" s="142"/>
      <c r="I25" s="142"/>
      <c r="J25" s="143"/>
      <c r="K25" s="142"/>
      <c r="L25" s="142"/>
      <c r="M25" s="144"/>
      <c r="N25" s="145"/>
      <c r="O25" s="142"/>
      <c r="P25" s="147"/>
      <c r="Q25" s="147"/>
      <c r="R25" s="147"/>
      <c r="S25" s="147"/>
      <c r="T25" s="147"/>
      <c r="U25" s="147"/>
      <c r="V25" s="147"/>
      <c r="W25" s="147"/>
      <c r="X25" s="147"/>
      <c r="Y25" s="147"/>
      <c r="Z25" s="147"/>
      <c r="AA25" s="147"/>
      <c r="AB25" s="147"/>
      <c r="AC25" s="148"/>
      <c r="AD25" s="142"/>
      <c r="AE25" s="203">
        <f t="shared" si="5"/>
        <v>0</v>
      </c>
      <c r="AF25" s="150">
        <f t="shared" si="6"/>
        <v>0</v>
      </c>
      <c r="AG25" s="331"/>
      <c r="AJ25" s="185"/>
      <c r="AK25" s="616"/>
      <c r="AL25" s="186">
        <f t="shared" si="2"/>
        <v>0</v>
      </c>
      <c r="AM25" s="186">
        <f t="shared" si="3"/>
        <v>0</v>
      </c>
      <c r="AN25" s="186">
        <f t="shared" si="4"/>
        <v>0</v>
      </c>
      <c r="AO25" s="615"/>
    </row>
    <row r="26" spans="1:41" ht="20.100000000000001" customHeight="1">
      <c r="A26" s="183">
        <v>22</v>
      </c>
      <c r="B26" s="342"/>
      <c r="C26" s="342"/>
      <c r="D26" s="142"/>
      <c r="E26" s="142"/>
      <c r="F26" s="142"/>
      <c r="G26" s="142"/>
      <c r="H26" s="142"/>
      <c r="I26" s="142"/>
      <c r="J26" s="143"/>
      <c r="K26" s="142"/>
      <c r="L26" s="142"/>
      <c r="M26" s="144"/>
      <c r="N26" s="145"/>
      <c r="O26" s="142"/>
      <c r="P26" s="147"/>
      <c r="Q26" s="147"/>
      <c r="R26" s="147"/>
      <c r="S26" s="147"/>
      <c r="T26" s="147"/>
      <c r="U26" s="147"/>
      <c r="V26" s="147"/>
      <c r="W26" s="147"/>
      <c r="X26" s="147"/>
      <c r="Y26" s="147"/>
      <c r="Z26" s="147"/>
      <c r="AA26" s="147"/>
      <c r="AB26" s="147"/>
      <c r="AC26" s="148"/>
      <c r="AD26" s="142"/>
      <c r="AE26" s="203">
        <f t="shared" si="5"/>
        <v>0</v>
      </c>
      <c r="AF26" s="150">
        <f t="shared" si="6"/>
        <v>0</v>
      </c>
      <c r="AG26" s="331"/>
      <c r="AJ26" s="185"/>
      <c r="AK26" s="616"/>
      <c r="AL26" s="186">
        <f t="shared" si="2"/>
        <v>0</v>
      </c>
      <c r="AM26" s="186">
        <f t="shared" si="3"/>
        <v>0</v>
      </c>
      <c r="AN26" s="186">
        <f t="shared" si="4"/>
        <v>0</v>
      </c>
      <c r="AO26" s="615"/>
    </row>
    <row r="27" spans="1:41" ht="20.100000000000001" customHeight="1">
      <c r="A27" s="183">
        <v>23</v>
      </c>
      <c r="B27" s="342"/>
      <c r="C27" s="342"/>
      <c r="D27" s="142"/>
      <c r="E27" s="142"/>
      <c r="F27" s="142"/>
      <c r="G27" s="142"/>
      <c r="H27" s="142"/>
      <c r="I27" s="142"/>
      <c r="J27" s="143"/>
      <c r="K27" s="142"/>
      <c r="L27" s="142"/>
      <c r="M27" s="144"/>
      <c r="N27" s="145"/>
      <c r="O27" s="142"/>
      <c r="P27" s="147"/>
      <c r="Q27" s="147"/>
      <c r="R27" s="147"/>
      <c r="S27" s="147"/>
      <c r="T27" s="147"/>
      <c r="U27" s="147"/>
      <c r="V27" s="147"/>
      <c r="W27" s="147"/>
      <c r="X27" s="147"/>
      <c r="Y27" s="147"/>
      <c r="Z27" s="147"/>
      <c r="AA27" s="147"/>
      <c r="AB27" s="147"/>
      <c r="AC27" s="148"/>
      <c r="AD27" s="142"/>
      <c r="AE27" s="203">
        <f t="shared" si="5"/>
        <v>0</v>
      </c>
      <c r="AF27" s="150">
        <f t="shared" si="6"/>
        <v>0</v>
      </c>
      <c r="AG27" s="331"/>
      <c r="AJ27" s="185"/>
      <c r="AK27" s="616"/>
      <c r="AL27" s="186">
        <f t="shared" si="2"/>
        <v>0</v>
      </c>
      <c r="AM27" s="186">
        <f t="shared" si="3"/>
        <v>0</v>
      </c>
      <c r="AN27" s="186">
        <f t="shared" si="4"/>
        <v>0</v>
      </c>
      <c r="AO27" s="615"/>
    </row>
    <row r="28" spans="1:41" ht="20.100000000000001" customHeight="1">
      <c r="A28" s="183">
        <v>24</v>
      </c>
      <c r="B28" s="342"/>
      <c r="C28" s="342"/>
      <c r="D28" s="142"/>
      <c r="E28" s="142"/>
      <c r="F28" s="142"/>
      <c r="G28" s="142"/>
      <c r="H28" s="142"/>
      <c r="I28" s="142"/>
      <c r="J28" s="143"/>
      <c r="K28" s="142"/>
      <c r="L28" s="142"/>
      <c r="M28" s="144"/>
      <c r="N28" s="145"/>
      <c r="O28" s="142"/>
      <c r="P28" s="147"/>
      <c r="Q28" s="147"/>
      <c r="R28" s="147"/>
      <c r="S28" s="147"/>
      <c r="T28" s="147"/>
      <c r="U28" s="147"/>
      <c r="V28" s="147"/>
      <c r="W28" s="147"/>
      <c r="X28" s="147"/>
      <c r="Y28" s="147"/>
      <c r="Z28" s="147"/>
      <c r="AA28" s="147"/>
      <c r="AB28" s="147"/>
      <c r="AC28" s="148"/>
      <c r="AD28" s="142"/>
      <c r="AE28" s="203">
        <f t="shared" si="5"/>
        <v>0</v>
      </c>
      <c r="AF28" s="150">
        <f t="shared" si="6"/>
        <v>0</v>
      </c>
      <c r="AG28" s="331"/>
      <c r="AJ28" s="185"/>
      <c r="AK28" s="616"/>
      <c r="AL28" s="186">
        <f t="shared" si="2"/>
        <v>0</v>
      </c>
      <c r="AM28" s="186">
        <f t="shared" si="3"/>
        <v>0</v>
      </c>
      <c r="AN28" s="186">
        <f t="shared" si="4"/>
        <v>0</v>
      </c>
      <c r="AO28" s="615"/>
    </row>
    <row r="29" spans="1:41" ht="20.100000000000001" customHeight="1">
      <c r="A29" s="183">
        <v>25</v>
      </c>
      <c r="B29" s="342"/>
      <c r="C29" s="342"/>
      <c r="D29" s="142"/>
      <c r="E29" s="142"/>
      <c r="F29" s="142"/>
      <c r="G29" s="142"/>
      <c r="H29" s="142"/>
      <c r="I29" s="142"/>
      <c r="J29" s="143"/>
      <c r="K29" s="142"/>
      <c r="L29" s="142"/>
      <c r="M29" s="144"/>
      <c r="N29" s="145"/>
      <c r="O29" s="142"/>
      <c r="P29" s="147"/>
      <c r="Q29" s="147"/>
      <c r="R29" s="147"/>
      <c r="S29" s="147"/>
      <c r="T29" s="147"/>
      <c r="U29" s="147"/>
      <c r="V29" s="147"/>
      <c r="W29" s="147"/>
      <c r="X29" s="147"/>
      <c r="Y29" s="147"/>
      <c r="Z29" s="147"/>
      <c r="AA29" s="147"/>
      <c r="AB29" s="147"/>
      <c r="AC29" s="148"/>
      <c r="AD29" s="142"/>
      <c r="AE29" s="203">
        <f t="shared" si="5"/>
        <v>0</v>
      </c>
      <c r="AF29" s="150">
        <f t="shared" si="6"/>
        <v>0</v>
      </c>
      <c r="AG29" s="331"/>
      <c r="AJ29" s="185"/>
      <c r="AK29" s="616"/>
      <c r="AL29" s="186">
        <f t="shared" si="2"/>
        <v>0</v>
      </c>
      <c r="AM29" s="186">
        <f t="shared" si="3"/>
        <v>0</v>
      </c>
      <c r="AN29" s="186">
        <f t="shared" si="4"/>
        <v>0</v>
      </c>
      <c r="AO29" s="615"/>
    </row>
    <row r="30" spans="1:41" ht="20.100000000000001" customHeight="1">
      <c r="A30" s="183">
        <v>26</v>
      </c>
      <c r="B30" s="342"/>
      <c r="C30" s="342"/>
      <c r="D30" s="142"/>
      <c r="E30" s="142"/>
      <c r="F30" s="142"/>
      <c r="G30" s="142"/>
      <c r="H30" s="142"/>
      <c r="I30" s="142"/>
      <c r="J30" s="143"/>
      <c r="K30" s="142"/>
      <c r="L30" s="142"/>
      <c r="M30" s="144"/>
      <c r="N30" s="153"/>
      <c r="O30" s="142"/>
      <c r="P30" s="147"/>
      <c r="Q30" s="147"/>
      <c r="R30" s="147"/>
      <c r="S30" s="147"/>
      <c r="T30" s="147"/>
      <c r="U30" s="147"/>
      <c r="V30" s="147"/>
      <c r="W30" s="147"/>
      <c r="X30" s="147"/>
      <c r="Y30" s="147"/>
      <c r="Z30" s="147"/>
      <c r="AA30" s="147"/>
      <c r="AB30" s="147"/>
      <c r="AC30" s="148"/>
      <c r="AD30" s="142"/>
      <c r="AE30" s="203">
        <f t="shared" si="5"/>
        <v>0</v>
      </c>
      <c r="AF30" s="150">
        <f t="shared" si="6"/>
        <v>0</v>
      </c>
      <c r="AG30" s="331"/>
      <c r="AJ30" s="185"/>
      <c r="AK30" s="616"/>
      <c r="AL30" s="186">
        <f t="shared" si="2"/>
        <v>0</v>
      </c>
      <c r="AM30" s="186">
        <f t="shared" si="3"/>
        <v>0</v>
      </c>
      <c r="AN30" s="186">
        <f t="shared" si="4"/>
        <v>0</v>
      </c>
      <c r="AO30" s="615"/>
    </row>
    <row r="31" spans="1:41" ht="20.100000000000001" customHeight="1">
      <c r="A31" s="183">
        <v>27</v>
      </c>
      <c r="B31" s="342"/>
      <c r="C31" s="342"/>
      <c r="D31" s="142"/>
      <c r="E31" s="142"/>
      <c r="F31" s="142"/>
      <c r="G31" s="142"/>
      <c r="H31" s="142"/>
      <c r="I31" s="142"/>
      <c r="J31" s="143"/>
      <c r="K31" s="142"/>
      <c r="L31" s="142"/>
      <c r="M31" s="144"/>
      <c r="N31" s="145"/>
      <c r="O31" s="142"/>
      <c r="P31" s="147"/>
      <c r="Q31" s="147"/>
      <c r="R31" s="147"/>
      <c r="S31" s="147"/>
      <c r="T31" s="147"/>
      <c r="U31" s="147"/>
      <c r="V31" s="147"/>
      <c r="W31" s="147"/>
      <c r="X31" s="147"/>
      <c r="Y31" s="147"/>
      <c r="Z31" s="147"/>
      <c r="AA31" s="147"/>
      <c r="AB31" s="147"/>
      <c r="AC31" s="148"/>
      <c r="AD31" s="142"/>
      <c r="AE31" s="203">
        <f t="shared" si="5"/>
        <v>0</v>
      </c>
      <c r="AF31" s="150">
        <f t="shared" si="6"/>
        <v>0</v>
      </c>
      <c r="AG31" s="331"/>
      <c r="AJ31" s="185"/>
      <c r="AK31" s="616"/>
      <c r="AL31" s="186">
        <f t="shared" si="2"/>
        <v>0</v>
      </c>
      <c r="AM31" s="186">
        <f t="shared" si="3"/>
        <v>0</v>
      </c>
      <c r="AN31" s="186">
        <f t="shared" si="4"/>
        <v>0</v>
      </c>
      <c r="AO31" s="615"/>
    </row>
    <row r="32" spans="1:41" ht="20.100000000000001" customHeight="1">
      <c r="A32" s="183">
        <v>28</v>
      </c>
      <c r="B32" s="342"/>
      <c r="C32" s="342"/>
      <c r="D32" s="142"/>
      <c r="E32" s="142"/>
      <c r="F32" s="142"/>
      <c r="G32" s="142"/>
      <c r="H32" s="142"/>
      <c r="I32" s="142"/>
      <c r="J32" s="143"/>
      <c r="K32" s="142"/>
      <c r="L32" s="142"/>
      <c r="M32" s="144"/>
      <c r="N32" s="145"/>
      <c r="O32" s="142"/>
      <c r="P32" s="147"/>
      <c r="Q32" s="147"/>
      <c r="R32" s="147"/>
      <c r="S32" s="147"/>
      <c r="T32" s="147"/>
      <c r="U32" s="147"/>
      <c r="V32" s="147"/>
      <c r="W32" s="147"/>
      <c r="X32" s="147"/>
      <c r="Y32" s="147"/>
      <c r="Z32" s="147"/>
      <c r="AA32" s="147"/>
      <c r="AB32" s="147"/>
      <c r="AC32" s="148"/>
      <c r="AD32" s="142"/>
      <c r="AE32" s="203">
        <f t="shared" si="5"/>
        <v>0</v>
      </c>
      <c r="AF32" s="150">
        <f t="shared" si="6"/>
        <v>0</v>
      </c>
      <c r="AG32" s="331"/>
      <c r="AJ32" s="185"/>
      <c r="AK32" s="616"/>
      <c r="AL32" s="186">
        <f t="shared" si="2"/>
        <v>0</v>
      </c>
      <c r="AM32" s="186">
        <f t="shared" si="3"/>
        <v>0</v>
      </c>
      <c r="AN32" s="186">
        <f t="shared" si="4"/>
        <v>0</v>
      </c>
      <c r="AO32" s="615"/>
    </row>
    <row r="33" spans="1:41" ht="20.100000000000001" customHeight="1">
      <c r="A33" s="183">
        <v>29</v>
      </c>
      <c r="B33" s="342"/>
      <c r="C33" s="342"/>
      <c r="D33" s="142"/>
      <c r="E33" s="142"/>
      <c r="F33" s="142"/>
      <c r="G33" s="142"/>
      <c r="H33" s="142"/>
      <c r="I33" s="142"/>
      <c r="J33" s="143"/>
      <c r="K33" s="142"/>
      <c r="L33" s="142"/>
      <c r="M33" s="144"/>
      <c r="N33" s="145"/>
      <c r="O33" s="142"/>
      <c r="P33" s="147"/>
      <c r="Q33" s="147"/>
      <c r="R33" s="147"/>
      <c r="S33" s="147"/>
      <c r="T33" s="147"/>
      <c r="U33" s="147"/>
      <c r="V33" s="147"/>
      <c r="W33" s="147"/>
      <c r="X33" s="147"/>
      <c r="Y33" s="147"/>
      <c r="Z33" s="147"/>
      <c r="AA33" s="147"/>
      <c r="AB33" s="147"/>
      <c r="AC33" s="148"/>
      <c r="AD33" s="142"/>
      <c r="AE33" s="203">
        <f t="shared" si="5"/>
        <v>0</v>
      </c>
      <c r="AF33" s="150">
        <f t="shared" si="6"/>
        <v>0</v>
      </c>
      <c r="AG33" s="331"/>
      <c r="AJ33" s="185"/>
      <c r="AK33" s="616"/>
      <c r="AL33" s="186">
        <f t="shared" si="2"/>
        <v>0</v>
      </c>
      <c r="AM33" s="186">
        <f t="shared" si="3"/>
        <v>0</v>
      </c>
      <c r="AN33" s="186">
        <f t="shared" si="4"/>
        <v>0</v>
      </c>
      <c r="AO33" s="615"/>
    </row>
    <row r="34" spans="1:41" ht="20.100000000000001" customHeight="1">
      <c r="A34" s="183">
        <v>30</v>
      </c>
      <c r="B34" s="342"/>
      <c r="C34" s="342"/>
      <c r="D34" s="142"/>
      <c r="E34" s="142"/>
      <c r="F34" s="142"/>
      <c r="G34" s="142"/>
      <c r="H34" s="142"/>
      <c r="I34" s="142"/>
      <c r="J34" s="143"/>
      <c r="K34" s="142"/>
      <c r="L34" s="142"/>
      <c r="M34" s="144"/>
      <c r="N34" s="145"/>
      <c r="O34" s="142"/>
      <c r="P34" s="147"/>
      <c r="Q34" s="147"/>
      <c r="R34" s="147"/>
      <c r="S34" s="147"/>
      <c r="T34" s="147"/>
      <c r="U34" s="147"/>
      <c r="V34" s="147"/>
      <c r="W34" s="147"/>
      <c r="X34" s="147"/>
      <c r="Y34" s="147"/>
      <c r="Z34" s="147"/>
      <c r="AA34" s="147"/>
      <c r="AB34" s="147"/>
      <c r="AC34" s="148"/>
      <c r="AD34" s="142"/>
      <c r="AE34" s="203">
        <f t="shared" si="5"/>
        <v>0</v>
      </c>
      <c r="AF34" s="150">
        <f t="shared" si="6"/>
        <v>0</v>
      </c>
      <c r="AG34" s="331"/>
      <c r="AJ34" s="185"/>
      <c r="AK34" s="616"/>
      <c r="AL34" s="186">
        <f t="shared" si="2"/>
        <v>0</v>
      </c>
      <c r="AM34" s="186">
        <f t="shared" si="3"/>
        <v>0</v>
      </c>
      <c r="AN34" s="186">
        <f t="shared" si="4"/>
        <v>0</v>
      </c>
      <c r="AO34" s="615"/>
    </row>
    <row r="35" spans="1:41" ht="20.100000000000001" customHeight="1">
      <c r="A35" s="183">
        <v>31</v>
      </c>
      <c r="B35" s="342"/>
      <c r="C35" s="342"/>
      <c r="D35" s="142"/>
      <c r="E35" s="142"/>
      <c r="F35" s="142"/>
      <c r="G35" s="142"/>
      <c r="H35" s="142"/>
      <c r="I35" s="142"/>
      <c r="J35" s="143"/>
      <c r="K35" s="142"/>
      <c r="L35" s="142"/>
      <c r="M35" s="144"/>
      <c r="N35" s="145"/>
      <c r="O35" s="142"/>
      <c r="P35" s="147"/>
      <c r="Q35" s="147"/>
      <c r="R35" s="147"/>
      <c r="S35" s="147"/>
      <c r="T35" s="147"/>
      <c r="U35" s="147"/>
      <c r="V35" s="147"/>
      <c r="W35" s="147"/>
      <c r="X35" s="147"/>
      <c r="Y35" s="147"/>
      <c r="Z35" s="147"/>
      <c r="AA35" s="147"/>
      <c r="AB35" s="147"/>
      <c r="AC35" s="148"/>
      <c r="AD35" s="142"/>
      <c r="AE35" s="203">
        <f t="shared" si="5"/>
        <v>0</v>
      </c>
      <c r="AF35" s="150">
        <f t="shared" si="6"/>
        <v>0</v>
      </c>
      <c r="AG35" s="331"/>
      <c r="AJ35" s="185"/>
      <c r="AK35" s="616"/>
      <c r="AL35" s="186">
        <f t="shared" si="2"/>
        <v>0</v>
      </c>
      <c r="AM35" s="186">
        <f t="shared" si="3"/>
        <v>0</v>
      </c>
      <c r="AN35" s="186">
        <f t="shared" si="4"/>
        <v>0</v>
      </c>
      <c r="AO35" s="615"/>
    </row>
    <row r="36" spans="1:41" ht="20.100000000000001" customHeight="1">
      <c r="A36" s="183">
        <v>32</v>
      </c>
      <c r="B36" s="342"/>
      <c r="C36" s="342"/>
      <c r="D36" s="142"/>
      <c r="E36" s="142"/>
      <c r="F36" s="142"/>
      <c r="G36" s="142"/>
      <c r="H36" s="142"/>
      <c r="I36" s="142"/>
      <c r="J36" s="143"/>
      <c r="K36" s="142"/>
      <c r="L36" s="142"/>
      <c r="M36" s="144"/>
      <c r="N36" s="145"/>
      <c r="O36" s="142"/>
      <c r="P36" s="147"/>
      <c r="Q36" s="147"/>
      <c r="R36" s="147"/>
      <c r="S36" s="147"/>
      <c r="T36" s="147"/>
      <c r="U36" s="147"/>
      <c r="V36" s="147"/>
      <c r="W36" s="147"/>
      <c r="X36" s="147"/>
      <c r="Y36" s="147"/>
      <c r="Z36" s="147"/>
      <c r="AA36" s="147"/>
      <c r="AB36" s="147"/>
      <c r="AC36" s="148"/>
      <c r="AD36" s="142"/>
      <c r="AE36" s="203">
        <f t="shared" si="5"/>
        <v>0</v>
      </c>
      <c r="AF36" s="150">
        <f t="shared" si="6"/>
        <v>0</v>
      </c>
      <c r="AG36" s="331"/>
      <c r="AJ36" s="185"/>
      <c r="AK36" s="616"/>
      <c r="AL36" s="186">
        <f t="shared" si="2"/>
        <v>0</v>
      </c>
      <c r="AM36" s="186">
        <f t="shared" si="3"/>
        <v>0</v>
      </c>
      <c r="AN36" s="186">
        <f t="shared" si="4"/>
        <v>0</v>
      </c>
      <c r="AO36" s="615"/>
    </row>
    <row r="37" spans="1:41" ht="20.100000000000001" customHeight="1">
      <c r="A37" s="183">
        <v>33</v>
      </c>
      <c r="B37" s="342"/>
      <c r="C37" s="342"/>
      <c r="D37" s="142"/>
      <c r="E37" s="142"/>
      <c r="F37" s="142"/>
      <c r="G37" s="142"/>
      <c r="H37" s="142"/>
      <c r="I37" s="142"/>
      <c r="J37" s="143"/>
      <c r="K37" s="142"/>
      <c r="L37" s="142"/>
      <c r="M37" s="144"/>
      <c r="N37" s="145"/>
      <c r="O37" s="142"/>
      <c r="P37" s="147"/>
      <c r="Q37" s="147"/>
      <c r="R37" s="147"/>
      <c r="S37" s="147"/>
      <c r="T37" s="147"/>
      <c r="U37" s="147"/>
      <c r="V37" s="147"/>
      <c r="W37" s="147"/>
      <c r="X37" s="147"/>
      <c r="Y37" s="147"/>
      <c r="Z37" s="147"/>
      <c r="AA37" s="147"/>
      <c r="AB37" s="147"/>
      <c r="AC37" s="148"/>
      <c r="AD37" s="142"/>
      <c r="AE37" s="203">
        <f t="shared" si="5"/>
        <v>0</v>
      </c>
      <c r="AF37" s="150">
        <f t="shared" si="6"/>
        <v>0</v>
      </c>
      <c r="AG37" s="331"/>
      <c r="AJ37" s="185"/>
      <c r="AK37" s="616"/>
      <c r="AL37" s="186">
        <f t="shared" si="2"/>
        <v>0</v>
      </c>
      <c r="AM37" s="186">
        <f t="shared" si="3"/>
        <v>0</v>
      </c>
      <c r="AN37" s="186">
        <f t="shared" si="4"/>
        <v>0</v>
      </c>
      <c r="AO37" s="615"/>
    </row>
    <row r="38" spans="1:41" ht="20.100000000000001" customHeight="1">
      <c r="A38" s="183">
        <v>34</v>
      </c>
      <c r="B38" s="342"/>
      <c r="C38" s="342"/>
      <c r="D38" s="142"/>
      <c r="E38" s="142"/>
      <c r="F38" s="142"/>
      <c r="G38" s="142"/>
      <c r="H38" s="142"/>
      <c r="I38" s="142"/>
      <c r="J38" s="143"/>
      <c r="K38" s="142"/>
      <c r="L38" s="142"/>
      <c r="M38" s="144"/>
      <c r="N38" s="145"/>
      <c r="O38" s="142"/>
      <c r="P38" s="147"/>
      <c r="Q38" s="147"/>
      <c r="R38" s="147"/>
      <c r="S38" s="147"/>
      <c r="T38" s="147"/>
      <c r="U38" s="147"/>
      <c r="V38" s="147"/>
      <c r="W38" s="147"/>
      <c r="X38" s="147"/>
      <c r="Y38" s="147"/>
      <c r="Z38" s="147"/>
      <c r="AA38" s="147"/>
      <c r="AB38" s="147"/>
      <c r="AC38" s="148"/>
      <c r="AD38" s="142"/>
      <c r="AE38" s="203">
        <f t="shared" si="5"/>
        <v>0</v>
      </c>
      <c r="AF38" s="150">
        <f t="shared" si="6"/>
        <v>0</v>
      </c>
      <c r="AG38" s="331"/>
      <c r="AJ38" s="185"/>
      <c r="AK38" s="616"/>
      <c r="AL38" s="186">
        <f t="shared" si="2"/>
        <v>0</v>
      </c>
      <c r="AM38" s="186">
        <f t="shared" si="3"/>
        <v>0</v>
      </c>
      <c r="AN38" s="186">
        <f t="shared" si="4"/>
        <v>0</v>
      </c>
      <c r="AO38" s="615"/>
    </row>
    <row r="39" spans="1:41" ht="20.100000000000001" customHeight="1">
      <c r="A39" s="183">
        <v>35</v>
      </c>
      <c r="B39" s="342"/>
      <c r="C39" s="342"/>
      <c r="D39" s="142"/>
      <c r="E39" s="142"/>
      <c r="F39" s="142"/>
      <c r="G39" s="142"/>
      <c r="H39" s="142"/>
      <c r="I39" s="142"/>
      <c r="J39" s="143"/>
      <c r="K39" s="142"/>
      <c r="L39" s="142"/>
      <c r="M39" s="144"/>
      <c r="N39" s="145"/>
      <c r="O39" s="142"/>
      <c r="P39" s="147"/>
      <c r="Q39" s="147"/>
      <c r="R39" s="147"/>
      <c r="S39" s="147"/>
      <c r="T39" s="147"/>
      <c r="U39" s="147"/>
      <c r="V39" s="147"/>
      <c r="W39" s="147"/>
      <c r="X39" s="147"/>
      <c r="Y39" s="147"/>
      <c r="Z39" s="147"/>
      <c r="AA39" s="147"/>
      <c r="AB39" s="147"/>
      <c r="AC39" s="148"/>
      <c r="AD39" s="142"/>
      <c r="AE39" s="203">
        <f t="shared" si="5"/>
        <v>0</v>
      </c>
      <c r="AF39" s="150">
        <f t="shared" si="6"/>
        <v>0</v>
      </c>
      <c r="AG39" s="331"/>
      <c r="AJ39" s="185"/>
      <c r="AK39" s="616"/>
      <c r="AL39" s="186">
        <f t="shared" si="2"/>
        <v>0</v>
      </c>
      <c r="AM39" s="186">
        <f t="shared" si="3"/>
        <v>0</v>
      </c>
      <c r="AN39" s="186">
        <f t="shared" si="4"/>
        <v>0</v>
      </c>
      <c r="AO39" s="615"/>
    </row>
    <row r="40" spans="1:41" ht="20.100000000000001" customHeight="1">
      <c r="A40" s="183">
        <v>36</v>
      </c>
      <c r="B40" s="342"/>
      <c r="C40" s="342"/>
      <c r="D40" s="142"/>
      <c r="E40" s="142"/>
      <c r="F40" s="142"/>
      <c r="G40" s="142"/>
      <c r="H40" s="142"/>
      <c r="I40" s="142"/>
      <c r="J40" s="143"/>
      <c r="K40" s="142"/>
      <c r="L40" s="142"/>
      <c r="M40" s="144"/>
      <c r="N40" s="145"/>
      <c r="O40" s="142"/>
      <c r="P40" s="147"/>
      <c r="Q40" s="147"/>
      <c r="R40" s="147"/>
      <c r="S40" s="147"/>
      <c r="T40" s="147"/>
      <c r="U40" s="147"/>
      <c r="V40" s="147"/>
      <c r="W40" s="147"/>
      <c r="X40" s="147"/>
      <c r="Y40" s="147"/>
      <c r="Z40" s="147"/>
      <c r="AA40" s="147"/>
      <c r="AB40" s="147"/>
      <c r="AC40" s="148"/>
      <c r="AD40" s="142"/>
      <c r="AE40" s="203">
        <f t="shared" si="5"/>
        <v>0</v>
      </c>
      <c r="AF40" s="150">
        <f t="shared" si="6"/>
        <v>0</v>
      </c>
      <c r="AG40" s="331"/>
      <c r="AJ40" s="185"/>
      <c r="AK40" s="616"/>
      <c r="AL40" s="186">
        <f t="shared" si="2"/>
        <v>0</v>
      </c>
      <c r="AM40" s="186">
        <f t="shared" si="3"/>
        <v>0</v>
      </c>
      <c r="AN40" s="186">
        <f t="shared" si="4"/>
        <v>0</v>
      </c>
      <c r="AO40" s="615"/>
    </row>
    <row r="41" spans="1:41" ht="20.100000000000001" customHeight="1">
      <c r="A41" s="183">
        <v>37</v>
      </c>
      <c r="B41" s="342"/>
      <c r="C41" s="342"/>
      <c r="D41" s="142"/>
      <c r="E41" s="142"/>
      <c r="F41" s="142"/>
      <c r="G41" s="142"/>
      <c r="H41" s="142"/>
      <c r="I41" s="142"/>
      <c r="J41" s="143"/>
      <c r="K41" s="142"/>
      <c r="L41" s="142"/>
      <c r="M41" s="144"/>
      <c r="N41" s="145"/>
      <c r="O41" s="142"/>
      <c r="P41" s="147"/>
      <c r="Q41" s="147"/>
      <c r="R41" s="147"/>
      <c r="S41" s="147"/>
      <c r="T41" s="147"/>
      <c r="U41" s="147"/>
      <c r="V41" s="147"/>
      <c r="W41" s="147"/>
      <c r="X41" s="147"/>
      <c r="Y41" s="147"/>
      <c r="Z41" s="147"/>
      <c r="AA41" s="147"/>
      <c r="AB41" s="147"/>
      <c r="AC41" s="148"/>
      <c r="AD41" s="142"/>
      <c r="AE41" s="203">
        <f t="shared" si="5"/>
        <v>0</v>
      </c>
      <c r="AF41" s="150">
        <f t="shared" si="6"/>
        <v>0</v>
      </c>
      <c r="AG41" s="331"/>
      <c r="AJ41" s="185"/>
      <c r="AK41" s="616"/>
      <c r="AL41" s="186">
        <f t="shared" si="2"/>
        <v>0</v>
      </c>
      <c r="AM41" s="186">
        <f t="shared" si="3"/>
        <v>0</v>
      </c>
      <c r="AN41" s="186">
        <f t="shared" si="4"/>
        <v>0</v>
      </c>
      <c r="AO41" s="615"/>
    </row>
    <row r="42" spans="1:41" ht="20.100000000000001" customHeight="1">
      <c r="A42" s="183">
        <v>38</v>
      </c>
      <c r="B42" s="342"/>
      <c r="C42" s="342"/>
      <c r="D42" s="142"/>
      <c r="E42" s="142"/>
      <c r="F42" s="142"/>
      <c r="G42" s="142"/>
      <c r="H42" s="142"/>
      <c r="I42" s="142"/>
      <c r="J42" s="143"/>
      <c r="K42" s="142"/>
      <c r="L42" s="142"/>
      <c r="M42" s="144"/>
      <c r="N42" s="145"/>
      <c r="O42" s="142"/>
      <c r="P42" s="147"/>
      <c r="Q42" s="147"/>
      <c r="R42" s="147"/>
      <c r="S42" s="147"/>
      <c r="T42" s="147"/>
      <c r="U42" s="147"/>
      <c r="V42" s="147"/>
      <c r="W42" s="147"/>
      <c r="X42" s="147"/>
      <c r="Y42" s="147"/>
      <c r="Z42" s="147"/>
      <c r="AA42" s="147"/>
      <c r="AB42" s="147"/>
      <c r="AC42" s="148"/>
      <c r="AD42" s="142"/>
      <c r="AE42" s="203">
        <f t="shared" si="5"/>
        <v>0</v>
      </c>
      <c r="AF42" s="150">
        <f t="shared" si="6"/>
        <v>0</v>
      </c>
      <c r="AG42" s="331"/>
      <c r="AJ42" s="185"/>
      <c r="AK42" s="616"/>
      <c r="AL42" s="186">
        <f t="shared" si="2"/>
        <v>0</v>
      </c>
      <c r="AM42" s="186">
        <f t="shared" si="3"/>
        <v>0</v>
      </c>
      <c r="AN42" s="186">
        <f t="shared" si="4"/>
        <v>0</v>
      </c>
      <c r="AO42" s="615"/>
    </row>
    <row r="43" spans="1:41" ht="20.100000000000001" customHeight="1">
      <c r="A43" s="183">
        <v>39</v>
      </c>
      <c r="B43" s="342"/>
      <c r="C43" s="342"/>
      <c r="D43" s="142"/>
      <c r="E43" s="142"/>
      <c r="F43" s="142"/>
      <c r="G43" s="142"/>
      <c r="H43" s="142"/>
      <c r="I43" s="142"/>
      <c r="J43" s="143"/>
      <c r="K43" s="142"/>
      <c r="L43" s="142"/>
      <c r="M43" s="144"/>
      <c r="N43" s="145"/>
      <c r="O43" s="142"/>
      <c r="P43" s="147"/>
      <c r="Q43" s="147"/>
      <c r="R43" s="147"/>
      <c r="S43" s="147"/>
      <c r="T43" s="147"/>
      <c r="U43" s="147"/>
      <c r="V43" s="147"/>
      <c r="W43" s="147"/>
      <c r="X43" s="147"/>
      <c r="Y43" s="147"/>
      <c r="Z43" s="147"/>
      <c r="AA43" s="147"/>
      <c r="AB43" s="147"/>
      <c r="AC43" s="148"/>
      <c r="AD43" s="142"/>
      <c r="AE43" s="203">
        <f t="shared" si="5"/>
        <v>0</v>
      </c>
      <c r="AF43" s="150">
        <f t="shared" si="6"/>
        <v>0</v>
      </c>
      <c r="AG43" s="331"/>
      <c r="AJ43" s="185"/>
      <c r="AK43" s="616"/>
      <c r="AL43" s="186">
        <f t="shared" si="2"/>
        <v>0</v>
      </c>
      <c r="AM43" s="186">
        <f t="shared" si="3"/>
        <v>0</v>
      </c>
      <c r="AN43" s="186">
        <f t="shared" si="4"/>
        <v>0</v>
      </c>
      <c r="AO43" s="615"/>
    </row>
    <row r="44" spans="1:41" ht="20.100000000000001" customHeight="1">
      <c r="A44" s="183">
        <v>40</v>
      </c>
      <c r="B44" s="342"/>
      <c r="C44" s="342"/>
      <c r="D44" s="142"/>
      <c r="E44" s="142"/>
      <c r="F44" s="142"/>
      <c r="G44" s="142"/>
      <c r="H44" s="142"/>
      <c r="I44" s="142"/>
      <c r="J44" s="143"/>
      <c r="K44" s="142"/>
      <c r="L44" s="142"/>
      <c r="M44" s="144"/>
      <c r="N44" s="145"/>
      <c r="O44" s="142"/>
      <c r="P44" s="147"/>
      <c r="Q44" s="147"/>
      <c r="R44" s="147"/>
      <c r="S44" s="147"/>
      <c r="T44" s="147"/>
      <c r="U44" s="147"/>
      <c r="V44" s="147"/>
      <c r="W44" s="147"/>
      <c r="X44" s="147"/>
      <c r="Y44" s="147"/>
      <c r="Z44" s="147"/>
      <c r="AA44" s="147"/>
      <c r="AB44" s="147"/>
      <c r="AC44" s="148"/>
      <c r="AD44" s="142"/>
      <c r="AE44" s="203">
        <f t="shared" si="5"/>
        <v>0</v>
      </c>
      <c r="AF44" s="150">
        <f t="shared" si="6"/>
        <v>0</v>
      </c>
      <c r="AG44" s="331"/>
      <c r="AJ44" s="185"/>
      <c r="AK44" s="616"/>
      <c r="AL44" s="186">
        <f t="shared" si="2"/>
        <v>0</v>
      </c>
      <c r="AM44" s="186">
        <f t="shared" si="3"/>
        <v>0</v>
      </c>
      <c r="AN44" s="186">
        <f t="shared" si="4"/>
        <v>0</v>
      </c>
      <c r="AO44" s="615"/>
    </row>
    <row r="45" spans="1:41" ht="20.100000000000001" customHeight="1">
      <c r="A45" s="183">
        <v>41</v>
      </c>
      <c r="B45" s="342"/>
      <c r="C45" s="342"/>
      <c r="D45" s="142"/>
      <c r="E45" s="142"/>
      <c r="F45" s="142"/>
      <c r="G45" s="142"/>
      <c r="H45" s="142"/>
      <c r="I45" s="142"/>
      <c r="J45" s="143"/>
      <c r="K45" s="142"/>
      <c r="L45" s="142"/>
      <c r="M45" s="144"/>
      <c r="N45" s="145"/>
      <c r="O45" s="142"/>
      <c r="P45" s="147"/>
      <c r="Q45" s="147"/>
      <c r="R45" s="147"/>
      <c r="S45" s="147"/>
      <c r="T45" s="147"/>
      <c r="U45" s="147"/>
      <c r="V45" s="147"/>
      <c r="W45" s="147"/>
      <c r="X45" s="147"/>
      <c r="Y45" s="147"/>
      <c r="Z45" s="147"/>
      <c r="AA45" s="147"/>
      <c r="AB45" s="147"/>
      <c r="AC45" s="148"/>
      <c r="AD45" s="142"/>
      <c r="AE45" s="203">
        <f t="shared" si="5"/>
        <v>0</v>
      </c>
      <c r="AF45" s="150">
        <f t="shared" si="6"/>
        <v>0</v>
      </c>
      <c r="AG45" s="331"/>
      <c r="AJ45" s="185"/>
      <c r="AK45" s="616"/>
      <c r="AL45" s="186">
        <f t="shared" si="2"/>
        <v>0</v>
      </c>
      <c r="AM45" s="186">
        <f t="shared" si="3"/>
        <v>0</v>
      </c>
      <c r="AN45" s="186">
        <f t="shared" si="4"/>
        <v>0</v>
      </c>
      <c r="AO45" s="615"/>
    </row>
    <row r="46" spans="1:41" ht="20.100000000000001" customHeight="1">
      <c r="A46" s="183">
        <v>42</v>
      </c>
      <c r="B46" s="342"/>
      <c r="C46" s="342"/>
      <c r="D46" s="142"/>
      <c r="E46" s="142"/>
      <c r="F46" s="142"/>
      <c r="G46" s="142"/>
      <c r="H46" s="142"/>
      <c r="I46" s="142"/>
      <c r="J46" s="143"/>
      <c r="K46" s="142"/>
      <c r="L46" s="142"/>
      <c r="M46" s="144"/>
      <c r="N46" s="145"/>
      <c r="O46" s="142"/>
      <c r="P46" s="147"/>
      <c r="Q46" s="147"/>
      <c r="R46" s="147"/>
      <c r="S46" s="147"/>
      <c r="T46" s="147"/>
      <c r="U46" s="147"/>
      <c r="V46" s="147"/>
      <c r="W46" s="147"/>
      <c r="X46" s="147"/>
      <c r="Y46" s="147"/>
      <c r="Z46" s="147"/>
      <c r="AA46" s="147"/>
      <c r="AB46" s="147"/>
      <c r="AC46" s="148"/>
      <c r="AD46" s="142"/>
      <c r="AE46" s="203">
        <f t="shared" si="5"/>
        <v>0</v>
      </c>
      <c r="AF46" s="150">
        <f t="shared" si="6"/>
        <v>0</v>
      </c>
      <c r="AG46" s="331"/>
      <c r="AJ46" s="185"/>
      <c r="AK46" s="616"/>
      <c r="AL46" s="186">
        <f t="shared" si="2"/>
        <v>0</v>
      </c>
      <c r="AM46" s="186">
        <f t="shared" si="3"/>
        <v>0</v>
      </c>
      <c r="AN46" s="186">
        <f t="shared" si="4"/>
        <v>0</v>
      </c>
      <c r="AO46" s="615"/>
    </row>
    <row r="47" spans="1:41" ht="20.100000000000001" customHeight="1">
      <c r="A47" s="183">
        <v>43</v>
      </c>
      <c r="B47" s="342"/>
      <c r="C47" s="342"/>
      <c r="D47" s="142"/>
      <c r="E47" s="142"/>
      <c r="F47" s="142"/>
      <c r="G47" s="142"/>
      <c r="H47" s="142"/>
      <c r="I47" s="142"/>
      <c r="J47" s="143"/>
      <c r="K47" s="142"/>
      <c r="L47" s="142"/>
      <c r="M47" s="144"/>
      <c r="N47" s="145"/>
      <c r="O47" s="142"/>
      <c r="P47" s="147"/>
      <c r="Q47" s="147"/>
      <c r="R47" s="147"/>
      <c r="S47" s="147"/>
      <c r="T47" s="147"/>
      <c r="U47" s="147"/>
      <c r="V47" s="147"/>
      <c r="W47" s="147"/>
      <c r="X47" s="147"/>
      <c r="Y47" s="147"/>
      <c r="Z47" s="147"/>
      <c r="AA47" s="147"/>
      <c r="AB47" s="147"/>
      <c r="AC47" s="148"/>
      <c r="AD47" s="142"/>
      <c r="AE47" s="203">
        <f t="shared" si="5"/>
        <v>0</v>
      </c>
      <c r="AF47" s="150">
        <f t="shared" si="6"/>
        <v>0</v>
      </c>
      <c r="AG47" s="331"/>
      <c r="AJ47" s="185"/>
      <c r="AK47" s="616"/>
      <c r="AL47" s="186">
        <f t="shared" si="2"/>
        <v>0</v>
      </c>
      <c r="AM47" s="186">
        <f t="shared" si="3"/>
        <v>0</v>
      </c>
      <c r="AN47" s="186">
        <f t="shared" si="4"/>
        <v>0</v>
      </c>
      <c r="AO47" s="615"/>
    </row>
    <row r="48" spans="1:41" ht="20.100000000000001" customHeight="1">
      <c r="A48" s="183">
        <v>44</v>
      </c>
      <c r="B48" s="342"/>
      <c r="C48" s="342"/>
      <c r="D48" s="142"/>
      <c r="E48" s="142"/>
      <c r="F48" s="142"/>
      <c r="G48" s="142"/>
      <c r="H48" s="142"/>
      <c r="I48" s="142"/>
      <c r="J48" s="143"/>
      <c r="K48" s="142"/>
      <c r="L48" s="142"/>
      <c r="M48" s="144"/>
      <c r="N48" s="145"/>
      <c r="O48" s="142"/>
      <c r="P48" s="147"/>
      <c r="Q48" s="147"/>
      <c r="R48" s="147"/>
      <c r="S48" s="147"/>
      <c r="T48" s="147"/>
      <c r="U48" s="147"/>
      <c r="V48" s="147"/>
      <c r="W48" s="147"/>
      <c r="X48" s="147"/>
      <c r="Y48" s="147"/>
      <c r="Z48" s="147"/>
      <c r="AA48" s="147"/>
      <c r="AB48" s="147"/>
      <c r="AC48" s="148"/>
      <c r="AD48" s="142"/>
      <c r="AE48" s="203">
        <f t="shared" si="5"/>
        <v>0</v>
      </c>
      <c r="AF48" s="150">
        <f t="shared" si="6"/>
        <v>0</v>
      </c>
      <c r="AG48" s="331"/>
      <c r="AJ48" s="185"/>
      <c r="AK48" s="616"/>
      <c r="AL48" s="186">
        <f t="shared" si="2"/>
        <v>0</v>
      </c>
      <c r="AM48" s="186">
        <f t="shared" si="3"/>
        <v>0</v>
      </c>
      <c r="AN48" s="186">
        <f t="shared" si="4"/>
        <v>0</v>
      </c>
      <c r="AO48" s="615"/>
    </row>
    <row r="49" spans="1:41" ht="20.100000000000001" customHeight="1">
      <c r="A49" s="183">
        <v>45</v>
      </c>
      <c r="B49" s="342"/>
      <c r="C49" s="342"/>
      <c r="D49" s="142"/>
      <c r="E49" s="142"/>
      <c r="F49" s="142"/>
      <c r="G49" s="142"/>
      <c r="H49" s="142"/>
      <c r="I49" s="142"/>
      <c r="J49" s="143"/>
      <c r="K49" s="142"/>
      <c r="L49" s="142"/>
      <c r="M49" s="144"/>
      <c r="N49" s="145"/>
      <c r="O49" s="142"/>
      <c r="P49" s="147"/>
      <c r="Q49" s="147"/>
      <c r="R49" s="147"/>
      <c r="S49" s="147"/>
      <c r="T49" s="147"/>
      <c r="U49" s="147"/>
      <c r="V49" s="147"/>
      <c r="W49" s="147"/>
      <c r="X49" s="147"/>
      <c r="Y49" s="147"/>
      <c r="Z49" s="147"/>
      <c r="AA49" s="147"/>
      <c r="AB49" s="147"/>
      <c r="AC49" s="148"/>
      <c r="AD49" s="142"/>
      <c r="AE49" s="203">
        <f t="shared" si="5"/>
        <v>0</v>
      </c>
      <c r="AF49" s="150">
        <f t="shared" si="6"/>
        <v>0</v>
      </c>
      <c r="AG49" s="331"/>
      <c r="AJ49" s="185"/>
      <c r="AK49" s="616"/>
      <c r="AL49" s="186">
        <f t="shared" si="2"/>
        <v>0</v>
      </c>
      <c r="AM49" s="186">
        <f t="shared" si="3"/>
        <v>0</v>
      </c>
      <c r="AN49" s="186">
        <f t="shared" si="4"/>
        <v>0</v>
      </c>
      <c r="AO49" s="615"/>
    </row>
    <row r="50" spans="1:41" ht="20.100000000000001" customHeight="1">
      <c r="A50" s="183">
        <v>46</v>
      </c>
      <c r="B50" s="342"/>
      <c r="C50" s="342"/>
      <c r="D50" s="142"/>
      <c r="E50" s="142"/>
      <c r="F50" s="142"/>
      <c r="G50" s="142"/>
      <c r="H50" s="142"/>
      <c r="I50" s="142"/>
      <c r="J50" s="143"/>
      <c r="K50" s="142"/>
      <c r="L50" s="142"/>
      <c r="M50" s="144"/>
      <c r="N50" s="145"/>
      <c r="O50" s="142"/>
      <c r="P50" s="147"/>
      <c r="Q50" s="147"/>
      <c r="R50" s="147"/>
      <c r="S50" s="147"/>
      <c r="T50" s="147"/>
      <c r="U50" s="147"/>
      <c r="V50" s="147"/>
      <c r="W50" s="147"/>
      <c r="X50" s="147"/>
      <c r="Y50" s="147"/>
      <c r="Z50" s="147"/>
      <c r="AA50" s="147"/>
      <c r="AB50" s="147"/>
      <c r="AC50" s="148"/>
      <c r="AD50" s="142"/>
      <c r="AE50" s="203">
        <f t="shared" si="5"/>
        <v>0</v>
      </c>
      <c r="AF50" s="150">
        <f t="shared" si="6"/>
        <v>0</v>
      </c>
      <c r="AG50" s="331"/>
      <c r="AJ50" s="185"/>
      <c r="AK50" s="616"/>
      <c r="AL50" s="186">
        <f t="shared" si="2"/>
        <v>0</v>
      </c>
      <c r="AM50" s="186">
        <f t="shared" si="3"/>
        <v>0</v>
      </c>
      <c r="AN50" s="186">
        <f t="shared" si="4"/>
        <v>0</v>
      </c>
      <c r="AO50" s="615"/>
    </row>
    <row r="51" spans="1:41" ht="20.100000000000001" customHeight="1">
      <c r="A51" s="183">
        <v>47</v>
      </c>
      <c r="B51" s="342"/>
      <c r="C51" s="342"/>
      <c r="D51" s="142"/>
      <c r="E51" s="142"/>
      <c r="F51" s="142"/>
      <c r="G51" s="142"/>
      <c r="H51" s="142"/>
      <c r="I51" s="142"/>
      <c r="J51" s="143"/>
      <c r="K51" s="142"/>
      <c r="L51" s="142"/>
      <c r="M51" s="144"/>
      <c r="N51" s="145"/>
      <c r="O51" s="142"/>
      <c r="P51" s="147"/>
      <c r="Q51" s="147"/>
      <c r="R51" s="147"/>
      <c r="S51" s="147"/>
      <c r="T51" s="147"/>
      <c r="U51" s="147"/>
      <c r="V51" s="147"/>
      <c r="W51" s="147"/>
      <c r="X51" s="147"/>
      <c r="Y51" s="147"/>
      <c r="Z51" s="147"/>
      <c r="AA51" s="147"/>
      <c r="AB51" s="147"/>
      <c r="AC51" s="148"/>
      <c r="AD51" s="142"/>
      <c r="AE51" s="203">
        <f t="shared" si="5"/>
        <v>0</v>
      </c>
      <c r="AF51" s="150">
        <f t="shared" si="6"/>
        <v>0</v>
      </c>
      <c r="AG51" s="331"/>
      <c r="AJ51" s="185"/>
      <c r="AK51" s="616"/>
      <c r="AL51" s="186">
        <f t="shared" si="2"/>
        <v>0</v>
      </c>
      <c r="AM51" s="186">
        <f t="shared" si="3"/>
        <v>0</v>
      </c>
      <c r="AN51" s="186">
        <f t="shared" si="4"/>
        <v>0</v>
      </c>
      <c r="AO51" s="615"/>
    </row>
    <row r="52" spans="1:41" ht="20.100000000000001" customHeight="1">
      <c r="A52" s="183">
        <v>48</v>
      </c>
      <c r="B52" s="342"/>
      <c r="C52" s="342"/>
      <c r="D52" s="142"/>
      <c r="E52" s="142"/>
      <c r="F52" s="142"/>
      <c r="G52" s="142"/>
      <c r="H52" s="142"/>
      <c r="I52" s="142"/>
      <c r="J52" s="143"/>
      <c r="K52" s="142"/>
      <c r="L52" s="142"/>
      <c r="M52" s="144"/>
      <c r="N52" s="145"/>
      <c r="O52" s="142"/>
      <c r="P52" s="147"/>
      <c r="Q52" s="147"/>
      <c r="R52" s="147"/>
      <c r="S52" s="147"/>
      <c r="T52" s="147"/>
      <c r="U52" s="147"/>
      <c r="V52" s="147"/>
      <c r="W52" s="147"/>
      <c r="X52" s="147"/>
      <c r="Y52" s="147"/>
      <c r="Z52" s="147"/>
      <c r="AA52" s="147"/>
      <c r="AB52" s="147"/>
      <c r="AC52" s="148"/>
      <c r="AD52" s="142"/>
      <c r="AE52" s="203">
        <f t="shared" si="5"/>
        <v>0</v>
      </c>
      <c r="AF52" s="150">
        <f t="shared" si="6"/>
        <v>0</v>
      </c>
      <c r="AG52" s="331"/>
      <c r="AJ52" s="185"/>
      <c r="AK52" s="616"/>
      <c r="AL52" s="186">
        <f t="shared" si="2"/>
        <v>0</v>
      </c>
      <c r="AM52" s="186">
        <f t="shared" si="3"/>
        <v>0</v>
      </c>
      <c r="AN52" s="186">
        <f t="shared" si="4"/>
        <v>0</v>
      </c>
      <c r="AO52" s="615"/>
    </row>
    <row r="53" spans="1:41" ht="20.100000000000001" customHeight="1">
      <c r="A53" s="183">
        <v>49</v>
      </c>
      <c r="B53" s="342"/>
      <c r="C53" s="342"/>
      <c r="D53" s="142"/>
      <c r="E53" s="142"/>
      <c r="F53" s="142"/>
      <c r="G53" s="142"/>
      <c r="H53" s="142"/>
      <c r="I53" s="142"/>
      <c r="J53" s="143"/>
      <c r="K53" s="142"/>
      <c r="L53" s="142"/>
      <c r="M53" s="144"/>
      <c r="N53" s="145"/>
      <c r="O53" s="142"/>
      <c r="P53" s="147"/>
      <c r="Q53" s="147"/>
      <c r="R53" s="147"/>
      <c r="S53" s="147"/>
      <c r="T53" s="147"/>
      <c r="U53" s="147"/>
      <c r="V53" s="147"/>
      <c r="W53" s="147"/>
      <c r="X53" s="147"/>
      <c r="Y53" s="147"/>
      <c r="Z53" s="147"/>
      <c r="AA53" s="147"/>
      <c r="AB53" s="147"/>
      <c r="AC53" s="148"/>
      <c r="AD53" s="142"/>
      <c r="AE53" s="203">
        <f t="shared" si="5"/>
        <v>0</v>
      </c>
      <c r="AF53" s="150">
        <f t="shared" si="6"/>
        <v>0</v>
      </c>
      <c r="AG53" s="331"/>
      <c r="AJ53" s="185"/>
      <c r="AK53" s="616"/>
      <c r="AL53" s="186">
        <f t="shared" si="2"/>
        <v>0</v>
      </c>
      <c r="AM53" s="186">
        <f t="shared" si="3"/>
        <v>0</v>
      </c>
      <c r="AN53" s="186">
        <f t="shared" si="4"/>
        <v>0</v>
      </c>
      <c r="AO53" s="615"/>
    </row>
    <row r="54" spans="1:41" ht="20.100000000000001" customHeight="1">
      <c r="A54" s="183">
        <v>50</v>
      </c>
      <c r="B54" s="342"/>
      <c r="C54" s="342"/>
      <c r="D54" s="142"/>
      <c r="E54" s="142"/>
      <c r="F54" s="142"/>
      <c r="G54" s="142"/>
      <c r="H54" s="142"/>
      <c r="I54" s="142"/>
      <c r="J54" s="143"/>
      <c r="K54" s="142"/>
      <c r="L54" s="142"/>
      <c r="M54" s="144"/>
      <c r="N54" s="145"/>
      <c r="O54" s="142"/>
      <c r="P54" s="147"/>
      <c r="Q54" s="147"/>
      <c r="R54" s="147"/>
      <c r="S54" s="147"/>
      <c r="T54" s="147"/>
      <c r="U54" s="147"/>
      <c r="V54" s="147"/>
      <c r="W54" s="147"/>
      <c r="X54" s="147"/>
      <c r="Y54" s="147"/>
      <c r="Z54" s="147"/>
      <c r="AA54" s="147"/>
      <c r="AB54" s="147"/>
      <c r="AC54" s="148"/>
      <c r="AD54" s="142"/>
      <c r="AE54" s="203">
        <f t="shared" si="5"/>
        <v>0</v>
      </c>
      <c r="AF54" s="150">
        <f t="shared" si="6"/>
        <v>0</v>
      </c>
      <c r="AG54" s="331"/>
      <c r="AJ54" s="185"/>
      <c r="AK54" s="616"/>
      <c r="AL54" s="186">
        <f t="shared" si="2"/>
        <v>0</v>
      </c>
      <c r="AM54" s="186">
        <f t="shared" si="3"/>
        <v>0</v>
      </c>
      <c r="AN54" s="186">
        <f t="shared" si="4"/>
        <v>0</v>
      </c>
      <c r="AO54" s="615"/>
    </row>
    <row r="55" spans="1:41" ht="20.100000000000001" customHeight="1">
      <c r="A55" s="183">
        <v>51</v>
      </c>
      <c r="B55" s="342"/>
      <c r="C55" s="342"/>
      <c r="D55" s="142"/>
      <c r="E55" s="142"/>
      <c r="F55" s="142"/>
      <c r="G55" s="142"/>
      <c r="H55" s="142"/>
      <c r="I55" s="142"/>
      <c r="J55" s="143"/>
      <c r="K55" s="142"/>
      <c r="L55" s="142"/>
      <c r="M55" s="144"/>
      <c r="N55" s="145"/>
      <c r="O55" s="142"/>
      <c r="P55" s="147"/>
      <c r="Q55" s="147"/>
      <c r="R55" s="147"/>
      <c r="S55" s="147"/>
      <c r="T55" s="147"/>
      <c r="U55" s="147"/>
      <c r="V55" s="147"/>
      <c r="W55" s="147"/>
      <c r="X55" s="147"/>
      <c r="Y55" s="147"/>
      <c r="Z55" s="147"/>
      <c r="AA55" s="147"/>
      <c r="AB55" s="147"/>
      <c r="AC55" s="148"/>
      <c r="AD55" s="142"/>
      <c r="AE55" s="203">
        <f t="shared" si="5"/>
        <v>0</v>
      </c>
      <c r="AF55" s="150">
        <f t="shared" si="6"/>
        <v>0</v>
      </c>
      <c r="AG55" s="331"/>
      <c r="AJ55" s="185"/>
      <c r="AK55" s="616"/>
      <c r="AL55" s="186">
        <f t="shared" si="2"/>
        <v>0</v>
      </c>
      <c r="AM55" s="186">
        <f t="shared" si="3"/>
        <v>0</v>
      </c>
      <c r="AN55" s="186">
        <f t="shared" si="4"/>
        <v>0</v>
      </c>
      <c r="AO55" s="615"/>
    </row>
    <row r="56" spans="1:41" ht="20.100000000000001" customHeight="1">
      <c r="A56" s="183">
        <v>52</v>
      </c>
      <c r="B56" s="342"/>
      <c r="C56" s="342"/>
      <c r="D56" s="142"/>
      <c r="E56" s="142"/>
      <c r="F56" s="142"/>
      <c r="G56" s="142"/>
      <c r="H56" s="142"/>
      <c r="I56" s="142"/>
      <c r="J56" s="143"/>
      <c r="K56" s="142"/>
      <c r="L56" s="142"/>
      <c r="M56" s="144"/>
      <c r="N56" s="145"/>
      <c r="O56" s="142"/>
      <c r="P56" s="147"/>
      <c r="Q56" s="147"/>
      <c r="R56" s="147"/>
      <c r="S56" s="147"/>
      <c r="T56" s="147"/>
      <c r="U56" s="147"/>
      <c r="V56" s="147"/>
      <c r="W56" s="147"/>
      <c r="X56" s="147"/>
      <c r="Y56" s="147"/>
      <c r="Z56" s="147"/>
      <c r="AA56" s="147"/>
      <c r="AB56" s="147"/>
      <c r="AC56" s="148"/>
      <c r="AD56" s="142"/>
      <c r="AE56" s="203">
        <f t="shared" si="5"/>
        <v>0</v>
      </c>
      <c r="AF56" s="150">
        <f t="shared" si="6"/>
        <v>0</v>
      </c>
      <c r="AG56" s="331"/>
      <c r="AJ56" s="185"/>
      <c r="AK56" s="616"/>
      <c r="AL56" s="186">
        <f t="shared" si="2"/>
        <v>0</v>
      </c>
      <c r="AM56" s="186">
        <f t="shared" si="3"/>
        <v>0</v>
      </c>
      <c r="AN56" s="186">
        <f t="shared" si="4"/>
        <v>0</v>
      </c>
      <c r="AO56" s="615"/>
    </row>
    <row r="57" spans="1:41" ht="20.100000000000001" customHeight="1">
      <c r="A57" s="183">
        <v>53</v>
      </c>
      <c r="B57" s="342"/>
      <c r="C57" s="342"/>
      <c r="D57" s="142"/>
      <c r="E57" s="142"/>
      <c r="F57" s="142"/>
      <c r="G57" s="142"/>
      <c r="H57" s="142"/>
      <c r="I57" s="142"/>
      <c r="J57" s="143"/>
      <c r="K57" s="142"/>
      <c r="L57" s="142"/>
      <c r="M57" s="144"/>
      <c r="N57" s="145"/>
      <c r="O57" s="142"/>
      <c r="P57" s="147"/>
      <c r="Q57" s="147"/>
      <c r="R57" s="147"/>
      <c r="S57" s="147"/>
      <c r="T57" s="147"/>
      <c r="U57" s="147"/>
      <c r="V57" s="147"/>
      <c r="W57" s="147"/>
      <c r="X57" s="147"/>
      <c r="Y57" s="147"/>
      <c r="Z57" s="147"/>
      <c r="AA57" s="147"/>
      <c r="AB57" s="147"/>
      <c r="AC57" s="148"/>
      <c r="AD57" s="142"/>
      <c r="AE57" s="203">
        <f t="shared" si="5"/>
        <v>0</v>
      </c>
      <c r="AF57" s="150">
        <f t="shared" si="6"/>
        <v>0</v>
      </c>
      <c r="AG57" s="331"/>
      <c r="AJ57" s="185"/>
      <c r="AK57" s="616"/>
      <c r="AL57" s="186">
        <f t="shared" si="2"/>
        <v>0</v>
      </c>
      <c r="AM57" s="186">
        <f t="shared" si="3"/>
        <v>0</v>
      </c>
      <c r="AN57" s="186">
        <f t="shared" si="4"/>
        <v>0</v>
      </c>
      <c r="AO57" s="615"/>
    </row>
    <row r="58" spans="1:41" ht="20.100000000000001" customHeight="1">
      <c r="A58" s="183">
        <v>54</v>
      </c>
      <c r="B58" s="342"/>
      <c r="C58" s="342"/>
      <c r="D58" s="142"/>
      <c r="E58" s="142"/>
      <c r="F58" s="142"/>
      <c r="G58" s="142"/>
      <c r="H58" s="142"/>
      <c r="I58" s="142"/>
      <c r="J58" s="143"/>
      <c r="K58" s="142"/>
      <c r="L58" s="142"/>
      <c r="M58" s="144"/>
      <c r="N58" s="145"/>
      <c r="O58" s="142"/>
      <c r="P58" s="147"/>
      <c r="Q58" s="147"/>
      <c r="R58" s="147"/>
      <c r="S58" s="147"/>
      <c r="T58" s="147"/>
      <c r="U58" s="147"/>
      <c r="V58" s="147"/>
      <c r="W58" s="147"/>
      <c r="X58" s="147"/>
      <c r="Y58" s="147"/>
      <c r="Z58" s="147"/>
      <c r="AA58" s="147"/>
      <c r="AB58" s="147"/>
      <c r="AC58" s="148"/>
      <c r="AD58" s="142"/>
      <c r="AE58" s="203">
        <f t="shared" si="5"/>
        <v>0</v>
      </c>
      <c r="AF58" s="150">
        <f t="shared" si="6"/>
        <v>0</v>
      </c>
      <c r="AG58" s="331"/>
      <c r="AJ58" s="185"/>
      <c r="AK58" s="616"/>
      <c r="AL58" s="186">
        <f t="shared" si="2"/>
        <v>0</v>
      </c>
      <c r="AM58" s="186">
        <f t="shared" si="3"/>
        <v>0</v>
      </c>
      <c r="AN58" s="186">
        <f t="shared" si="4"/>
        <v>0</v>
      </c>
      <c r="AO58" s="615"/>
    </row>
    <row r="59" spans="1:41" ht="20.100000000000001" customHeight="1">
      <c r="A59" s="183">
        <v>55</v>
      </c>
      <c r="B59" s="342"/>
      <c r="C59" s="342"/>
      <c r="D59" s="142"/>
      <c r="E59" s="142"/>
      <c r="F59" s="142"/>
      <c r="G59" s="142"/>
      <c r="H59" s="142"/>
      <c r="I59" s="142"/>
      <c r="J59" s="143"/>
      <c r="K59" s="142"/>
      <c r="L59" s="142"/>
      <c r="M59" s="144"/>
      <c r="N59" s="145"/>
      <c r="O59" s="142"/>
      <c r="P59" s="147"/>
      <c r="Q59" s="147"/>
      <c r="R59" s="147"/>
      <c r="S59" s="147"/>
      <c r="T59" s="147"/>
      <c r="U59" s="147"/>
      <c r="V59" s="147"/>
      <c r="W59" s="147"/>
      <c r="X59" s="147"/>
      <c r="Y59" s="147"/>
      <c r="Z59" s="147"/>
      <c r="AA59" s="147"/>
      <c r="AB59" s="147"/>
      <c r="AC59" s="148"/>
      <c r="AD59" s="142"/>
      <c r="AE59" s="203">
        <f t="shared" si="5"/>
        <v>0</v>
      </c>
      <c r="AF59" s="150">
        <f t="shared" si="6"/>
        <v>0</v>
      </c>
      <c r="AG59" s="331"/>
      <c r="AJ59" s="185"/>
      <c r="AK59" s="616"/>
      <c r="AL59" s="186">
        <f t="shared" si="2"/>
        <v>0</v>
      </c>
      <c r="AM59" s="186">
        <f t="shared" si="3"/>
        <v>0</v>
      </c>
      <c r="AN59" s="186">
        <f t="shared" si="4"/>
        <v>0</v>
      </c>
      <c r="AO59" s="615"/>
    </row>
    <row r="60" spans="1:41" ht="20.100000000000001" customHeight="1">
      <c r="A60" s="183">
        <v>56</v>
      </c>
      <c r="B60" s="342"/>
      <c r="C60" s="342"/>
      <c r="D60" s="142"/>
      <c r="E60" s="142"/>
      <c r="F60" s="142"/>
      <c r="G60" s="142"/>
      <c r="H60" s="142"/>
      <c r="I60" s="142"/>
      <c r="J60" s="143"/>
      <c r="K60" s="142"/>
      <c r="L60" s="142"/>
      <c r="M60" s="144"/>
      <c r="N60" s="145"/>
      <c r="O60" s="142"/>
      <c r="P60" s="147"/>
      <c r="Q60" s="147"/>
      <c r="R60" s="147"/>
      <c r="S60" s="147"/>
      <c r="T60" s="147"/>
      <c r="U60" s="147"/>
      <c r="V60" s="147"/>
      <c r="W60" s="147"/>
      <c r="X60" s="147"/>
      <c r="Y60" s="147"/>
      <c r="Z60" s="147"/>
      <c r="AA60" s="147"/>
      <c r="AB60" s="147"/>
      <c r="AC60" s="148"/>
      <c r="AD60" s="142"/>
      <c r="AE60" s="203">
        <f t="shared" si="5"/>
        <v>0</v>
      </c>
      <c r="AF60" s="150">
        <f t="shared" si="6"/>
        <v>0</v>
      </c>
      <c r="AG60" s="331"/>
      <c r="AJ60" s="185"/>
      <c r="AK60" s="616"/>
      <c r="AL60" s="186">
        <f t="shared" si="2"/>
        <v>0</v>
      </c>
      <c r="AM60" s="186">
        <f t="shared" si="3"/>
        <v>0</v>
      </c>
      <c r="AN60" s="186">
        <f t="shared" si="4"/>
        <v>0</v>
      </c>
      <c r="AO60" s="615"/>
    </row>
    <row r="61" spans="1:41" ht="20.100000000000001" customHeight="1">
      <c r="A61" s="183">
        <v>57</v>
      </c>
      <c r="B61" s="342"/>
      <c r="C61" s="342"/>
      <c r="D61" s="142"/>
      <c r="E61" s="142"/>
      <c r="F61" s="142"/>
      <c r="G61" s="142"/>
      <c r="H61" s="142"/>
      <c r="I61" s="142"/>
      <c r="J61" s="143"/>
      <c r="K61" s="142"/>
      <c r="L61" s="142"/>
      <c r="M61" s="144"/>
      <c r="N61" s="145"/>
      <c r="O61" s="142"/>
      <c r="P61" s="147"/>
      <c r="Q61" s="147"/>
      <c r="R61" s="147"/>
      <c r="S61" s="147"/>
      <c r="T61" s="147"/>
      <c r="U61" s="147"/>
      <c r="V61" s="147"/>
      <c r="W61" s="147"/>
      <c r="X61" s="147"/>
      <c r="Y61" s="147"/>
      <c r="Z61" s="147"/>
      <c r="AA61" s="147"/>
      <c r="AB61" s="147"/>
      <c r="AC61" s="148"/>
      <c r="AD61" s="142"/>
      <c r="AE61" s="203">
        <f t="shared" si="5"/>
        <v>0</v>
      </c>
      <c r="AF61" s="150">
        <f t="shared" si="6"/>
        <v>0</v>
      </c>
      <c r="AG61" s="331"/>
      <c r="AJ61" s="185"/>
      <c r="AK61" s="616"/>
      <c r="AL61" s="186">
        <f t="shared" si="2"/>
        <v>0</v>
      </c>
      <c r="AM61" s="186">
        <f t="shared" si="3"/>
        <v>0</v>
      </c>
      <c r="AN61" s="186">
        <f t="shared" si="4"/>
        <v>0</v>
      </c>
      <c r="AO61" s="615"/>
    </row>
    <row r="62" spans="1:41" ht="20.100000000000001" customHeight="1">
      <c r="A62" s="183">
        <v>58</v>
      </c>
      <c r="B62" s="342"/>
      <c r="C62" s="342"/>
      <c r="D62" s="142"/>
      <c r="E62" s="142"/>
      <c r="F62" s="142"/>
      <c r="G62" s="142"/>
      <c r="H62" s="142"/>
      <c r="I62" s="142"/>
      <c r="J62" s="143"/>
      <c r="K62" s="142"/>
      <c r="L62" s="142"/>
      <c r="M62" s="144"/>
      <c r="N62" s="145"/>
      <c r="O62" s="142"/>
      <c r="P62" s="147"/>
      <c r="Q62" s="147"/>
      <c r="R62" s="147"/>
      <c r="S62" s="147"/>
      <c r="T62" s="147"/>
      <c r="U62" s="147"/>
      <c r="V62" s="147"/>
      <c r="W62" s="147"/>
      <c r="X62" s="147"/>
      <c r="Y62" s="147"/>
      <c r="Z62" s="147"/>
      <c r="AA62" s="147"/>
      <c r="AB62" s="147"/>
      <c r="AC62" s="148"/>
      <c r="AD62" s="142"/>
      <c r="AE62" s="203">
        <f t="shared" si="5"/>
        <v>0</v>
      </c>
      <c r="AF62" s="150">
        <f t="shared" si="6"/>
        <v>0</v>
      </c>
      <c r="AG62" s="331"/>
      <c r="AJ62" s="185"/>
      <c r="AK62" s="616"/>
      <c r="AL62" s="186">
        <f t="shared" si="2"/>
        <v>0</v>
      </c>
      <c r="AM62" s="186">
        <f t="shared" si="3"/>
        <v>0</v>
      </c>
      <c r="AN62" s="186">
        <f t="shared" si="4"/>
        <v>0</v>
      </c>
      <c r="AO62" s="615"/>
    </row>
    <row r="63" spans="1:41" ht="20.100000000000001" customHeight="1">
      <c r="A63" s="183">
        <v>59</v>
      </c>
      <c r="B63" s="342"/>
      <c r="C63" s="342"/>
      <c r="D63" s="142"/>
      <c r="E63" s="142"/>
      <c r="F63" s="142"/>
      <c r="G63" s="142"/>
      <c r="H63" s="142"/>
      <c r="I63" s="142"/>
      <c r="J63" s="143"/>
      <c r="K63" s="142"/>
      <c r="L63" s="142"/>
      <c r="M63" s="144"/>
      <c r="N63" s="145"/>
      <c r="O63" s="142"/>
      <c r="P63" s="147"/>
      <c r="Q63" s="147"/>
      <c r="R63" s="147"/>
      <c r="S63" s="147"/>
      <c r="T63" s="147"/>
      <c r="U63" s="147"/>
      <c r="V63" s="147"/>
      <c r="W63" s="147"/>
      <c r="X63" s="147"/>
      <c r="Y63" s="147"/>
      <c r="Z63" s="147"/>
      <c r="AA63" s="147"/>
      <c r="AB63" s="147"/>
      <c r="AC63" s="148"/>
      <c r="AD63" s="142"/>
      <c r="AE63" s="203">
        <f t="shared" si="5"/>
        <v>0</v>
      </c>
      <c r="AF63" s="150">
        <f t="shared" si="6"/>
        <v>0</v>
      </c>
      <c r="AG63" s="331"/>
      <c r="AJ63" s="185"/>
      <c r="AK63" s="616"/>
      <c r="AL63" s="186">
        <f t="shared" si="2"/>
        <v>0</v>
      </c>
      <c r="AM63" s="186">
        <f t="shared" si="3"/>
        <v>0</v>
      </c>
      <c r="AN63" s="186">
        <f t="shared" si="4"/>
        <v>0</v>
      </c>
      <c r="AO63" s="615"/>
    </row>
    <row r="64" spans="1:41" ht="20.100000000000001" customHeight="1">
      <c r="A64" s="183">
        <v>60</v>
      </c>
      <c r="B64" s="342"/>
      <c r="C64" s="342"/>
      <c r="D64" s="142"/>
      <c r="E64" s="142"/>
      <c r="F64" s="142"/>
      <c r="G64" s="142"/>
      <c r="H64" s="142"/>
      <c r="I64" s="142"/>
      <c r="J64" s="143"/>
      <c r="K64" s="142"/>
      <c r="L64" s="142"/>
      <c r="M64" s="144"/>
      <c r="N64" s="145"/>
      <c r="O64" s="142"/>
      <c r="P64" s="147"/>
      <c r="Q64" s="147"/>
      <c r="R64" s="147"/>
      <c r="S64" s="147"/>
      <c r="T64" s="147"/>
      <c r="U64" s="147"/>
      <c r="V64" s="147"/>
      <c r="W64" s="147"/>
      <c r="X64" s="147"/>
      <c r="Y64" s="147"/>
      <c r="Z64" s="147"/>
      <c r="AA64" s="147"/>
      <c r="AB64" s="147"/>
      <c r="AC64" s="148"/>
      <c r="AD64" s="142"/>
      <c r="AE64" s="203">
        <f t="shared" si="5"/>
        <v>0</v>
      </c>
      <c r="AF64" s="150">
        <f t="shared" si="6"/>
        <v>0</v>
      </c>
      <c r="AG64" s="331"/>
      <c r="AJ64" s="185"/>
      <c r="AK64" s="616"/>
      <c r="AL64" s="186">
        <f t="shared" si="2"/>
        <v>0</v>
      </c>
      <c r="AM64" s="186">
        <f t="shared" si="3"/>
        <v>0</v>
      </c>
      <c r="AN64" s="186">
        <f t="shared" si="4"/>
        <v>0</v>
      </c>
      <c r="AO64" s="615"/>
    </row>
    <row r="65" spans="1:41" ht="20.100000000000001" customHeight="1">
      <c r="A65" s="183">
        <v>61</v>
      </c>
      <c r="B65" s="342"/>
      <c r="C65" s="342"/>
      <c r="D65" s="142"/>
      <c r="E65" s="142"/>
      <c r="F65" s="142"/>
      <c r="G65" s="142"/>
      <c r="H65" s="142"/>
      <c r="I65" s="142"/>
      <c r="J65" s="143"/>
      <c r="K65" s="142"/>
      <c r="L65" s="142"/>
      <c r="M65" s="144"/>
      <c r="N65" s="145"/>
      <c r="O65" s="142"/>
      <c r="P65" s="147"/>
      <c r="Q65" s="147"/>
      <c r="R65" s="147"/>
      <c r="S65" s="147"/>
      <c r="T65" s="147"/>
      <c r="U65" s="147"/>
      <c r="V65" s="147"/>
      <c r="W65" s="147"/>
      <c r="X65" s="147"/>
      <c r="Y65" s="147"/>
      <c r="Z65" s="147"/>
      <c r="AA65" s="147"/>
      <c r="AB65" s="147"/>
      <c r="AC65" s="148"/>
      <c r="AD65" s="142"/>
      <c r="AE65" s="203">
        <f t="shared" si="5"/>
        <v>0</v>
      </c>
      <c r="AF65" s="150">
        <f t="shared" si="6"/>
        <v>0</v>
      </c>
      <c r="AG65" s="331"/>
      <c r="AJ65" s="185"/>
      <c r="AK65" s="616"/>
      <c r="AL65" s="186">
        <f t="shared" si="2"/>
        <v>0</v>
      </c>
      <c r="AM65" s="186">
        <f t="shared" si="3"/>
        <v>0</v>
      </c>
      <c r="AN65" s="186">
        <f t="shared" si="4"/>
        <v>0</v>
      </c>
      <c r="AO65" s="615"/>
    </row>
    <row r="66" spans="1:41" ht="20.100000000000001" customHeight="1">
      <c r="A66" s="183">
        <v>62</v>
      </c>
      <c r="B66" s="342"/>
      <c r="C66" s="342"/>
      <c r="D66" s="142"/>
      <c r="E66" s="142"/>
      <c r="F66" s="142"/>
      <c r="G66" s="142"/>
      <c r="H66" s="142"/>
      <c r="I66" s="142"/>
      <c r="J66" s="143"/>
      <c r="K66" s="142"/>
      <c r="L66" s="142"/>
      <c r="M66" s="144"/>
      <c r="N66" s="145"/>
      <c r="O66" s="142"/>
      <c r="P66" s="147"/>
      <c r="Q66" s="147"/>
      <c r="R66" s="147"/>
      <c r="S66" s="147"/>
      <c r="T66" s="147"/>
      <c r="U66" s="147"/>
      <c r="V66" s="147"/>
      <c r="W66" s="147"/>
      <c r="X66" s="147"/>
      <c r="Y66" s="147"/>
      <c r="Z66" s="147"/>
      <c r="AA66" s="147"/>
      <c r="AB66" s="147"/>
      <c r="AC66" s="148"/>
      <c r="AD66" s="142"/>
      <c r="AE66" s="203">
        <f t="shared" si="5"/>
        <v>0</v>
      </c>
      <c r="AF66" s="150">
        <f t="shared" si="6"/>
        <v>0</v>
      </c>
      <c r="AG66" s="331"/>
      <c r="AJ66" s="185"/>
      <c r="AK66" s="616"/>
      <c r="AL66" s="186">
        <f t="shared" si="2"/>
        <v>0</v>
      </c>
      <c r="AM66" s="186">
        <f t="shared" si="3"/>
        <v>0</v>
      </c>
      <c r="AN66" s="186">
        <f t="shared" si="4"/>
        <v>0</v>
      </c>
      <c r="AO66" s="615"/>
    </row>
    <row r="67" spans="1:41" ht="20.100000000000001" customHeight="1">
      <c r="A67" s="183">
        <v>63</v>
      </c>
      <c r="B67" s="342"/>
      <c r="C67" s="342"/>
      <c r="D67" s="142"/>
      <c r="E67" s="142"/>
      <c r="F67" s="142"/>
      <c r="G67" s="142"/>
      <c r="H67" s="142"/>
      <c r="I67" s="142"/>
      <c r="J67" s="143"/>
      <c r="K67" s="142"/>
      <c r="L67" s="142"/>
      <c r="M67" s="144"/>
      <c r="N67" s="145"/>
      <c r="O67" s="142"/>
      <c r="P67" s="147"/>
      <c r="Q67" s="147"/>
      <c r="R67" s="147"/>
      <c r="S67" s="147"/>
      <c r="T67" s="147"/>
      <c r="U67" s="147"/>
      <c r="V67" s="147"/>
      <c r="W67" s="147"/>
      <c r="X67" s="147"/>
      <c r="Y67" s="147"/>
      <c r="Z67" s="147"/>
      <c r="AA67" s="147"/>
      <c r="AB67" s="147"/>
      <c r="AC67" s="148"/>
      <c r="AD67" s="142"/>
      <c r="AE67" s="203">
        <f t="shared" si="5"/>
        <v>0</v>
      </c>
      <c r="AF67" s="150">
        <f t="shared" si="6"/>
        <v>0</v>
      </c>
      <c r="AG67" s="331"/>
      <c r="AJ67" s="185"/>
      <c r="AK67" s="616"/>
      <c r="AL67" s="186">
        <f t="shared" si="2"/>
        <v>0</v>
      </c>
      <c r="AM67" s="186">
        <f t="shared" si="3"/>
        <v>0</v>
      </c>
      <c r="AN67" s="186">
        <f t="shared" si="4"/>
        <v>0</v>
      </c>
      <c r="AO67" s="615"/>
    </row>
    <row r="68" spans="1:41" ht="20.100000000000001" customHeight="1">
      <c r="A68" s="183">
        <v>64</v>
      </c>
      <c r="B68" s="342"/>
      <c r="C68" s="342"/>
      <c r="D68" s="142"/>
      <c r="E68" s="142"/>
      <c r="F68" s="142"/>
      <c r="G68" s="142"/>
      <c r="H68" s="142"/>
      <c r="I68" s="142"/>
      <c r="J68" s="143"/>
      <c r="K68" s="142"/>
      <c r="L68" s="142"/>
      <c r="M68" s="144"/>
      <c r="N68" s="145"/>
      <c r="O68" s="142"/>
      <c r="P68" s="147"/>
      <c r="Q68" s="147"/>
      <c r="R68" s="147"/>
      <c r="S68" s="147"/>
      <c r="T68" s="147"/>
      <c r="U68" s="147"/>
      <c r="V68" s="147"/>
      <c r="W68" s="147"/>
      <c r="X68" s="147"/>
      <c r="Y68" s="147"/>
      <c r="Z68" s="147"/>
      <c r="AA68" s="147"/>
      <c r="AB68" s="147"/>
      <c r="AC68" s="148"/>
      <c r="AD68" s="142"/>
      <c r="AE68" s="203">
        <f t="shared" si="5"/>
        <v>0</v>
      </c>
      <c r="AF68" s="150">
        <f t="shared" si="6"/>
        <v>0</v>
      </c>
      <c r="AG68" s="331"/>
      <c r="AJ68" s="185"/>
      <c r="AK68" s="616"/>
      <c r="AL68" s="186">
        <f t="shared" si="2"/>
        <v>0</v>
      </c>
      <c r="AM68" s="186">
        <f t="shared" si="3"/>
        <v>0</v>
      </c>
      <c r="AN68" s="186">
        <f t="shared" si="4"/>
        <v>0</v>
      </c>
      <c r="AO68" s="615"/>
    </row>
    <row r="69" spans="1:41" ht="20.100000000000001" customHeight="1">
      <c r="A69" s="183">
        <v>65</v>
      </c>
      <c r="B69" s="342"/>
      <c r="C69" s="342"/>
      <c r="D69" s="142"/>
      <c r="E69" s="142"/>
      <c r="F69" s="142"/>
      <c r="G69" s="142"/>
      <c r="H69" s="142"/>
      <c r="I69" s="142"/>
      <c r="J69" s="143"/>
      <c r="K69" s="142"/>
      <c r="L69" s="142"/>
      <c r="M69" s="144"/>
      <c r="N69" s="145"/>
      <c r="O69" s="142"/>
      <c r="P69" s="147"/>
      <c r="Q69" s="147"/>
      <c r="R69" s="147"/>
      <c r="S69" s="147"/>
      <c r="T69" s="147"/>
      <c r="U69" s="147"/>
      <c r="V69" s="147"/>
      <c r="W69" s="147"/>
      <c r="X69" s="147"/>
      <c r="Y69" s="147"/>
      <c r="Z69" s="147"/>
      <c r="AA69" s="147"/>
      <c r="AB69" s="147"/>
      <c r="AC69" s="148"/>
      <c r="AD69" s="142"/>
      <c r="AE69" s="203">
        <f t="shared" si="5"/>
        <v>0</v>
      </c>
      <c r="AF69" s="150">
        <f t="shared" si="6"/>
        <v>0</v>
      </c>
      <c r="AG69" s="331"/>
      <c r="AJ69" s="185"/>
      <c r="AK69" s="616"/>
      <c r="AL69" s="186">
        <f t="shared" si="2"/>
        <v>0</v>
      </c>
      <c r="AM69" s="186">
        <f t="shared" si="3"/>
        <v>0</v>
      </c>
      <c r="AN69" s="186">
        <f t="shared" si="4"/>
        <v>0</v>
      </c>
      <c r="AO69" s="615"/>
    </row>
    <row r="70" spans="1:41" ht="20.100000000000001" customHeight="1">
      <c r="A70" s="183">
        <v>66</v>
      </c>
      <c r="B70" s="342"/>
      <c r="C70" s="342"/>
      <c r="D70" s="142"/>
      <c r="E70" s="142"/>
      <c r="F70" s="142"/>
      <c r="G70" s="142"/>
      <c r="H70" s="142"/>
      <c r="I70" s="142"/>
      <c r="J70" s="143"/>
      <c r="K70" s="142"/>
      <c r="L70" s="142"/>
      <c r="M70" s="144"/>
      <c r="N70" s="145"/>
      <c r="O70" s="142"/>
      <c r="P70" s="147"/>
      <c r="Q70" s="147"/>
      <c r="R70" s="147"/>
      <c r="S70" s="147"/>
      <c r="T70" s="147"/>
      <c r="U70" s="147"/>
      <c r="V70" s="147"/>
      <c r="W70" s="147"/>
      <c r="X70" s="147"/>
      <c r="Y70" s="147"/>
      <c r="Z70" s="147"/>
      <c r="AA70" s="147"/>
      <c r="AB70" s="147"/>
      <c r="AC70" s="148"/>
      <c r="AD70" s="142"/>
      <c r="AE70" s="203">
        <f t="shared" si="5"/>
        <v>0</v>
      </c>
      <c r="AF70" s="150">
        <f t="shared" si="6"/>
        <v>0</v>
      </c>
      <c r="AG70" s="331"/>
      <c r="AJ70" s="185"/>
      <c r="AK70" s="616"/>
      <c r="AL70" s="186">
        <f t="shared" ref="AL70:AL133" si="7">SUM(AH$4*B70)</f>
        <v>0</v>
      </c>
      <c r="AM70" s="186">
        <f t="shared" ref="AM70:AM133" si="8">SUM(AI$4*C70)</f>
        <v>0</v>
      </c>
      <c r="AN70" s="186">
        <f t="shared" ref="AN70:AN133" si="9">SUM((AE70*AJ$4)+AK70)</f>
        <v>0</v>
      </c>
      <c r="AO70" s="615"/>
    </row>
    <row r="71" spans="1:41" ht="20.100000000000001" customHeight="1">
      <c r="A71" s="183">
        <v>67</v>
      </c>
      <c r="B71" s="342"/>
      <c r="C71" s="342"/>
      <c r="D71" s="142"/>
      <c r="E71" s="142"/>
      <c r="F71" s="142"/>
      <c r="G71" s="142"/>
      <c r="H71" s="142"/>
      <c r="I71" s="142"/>
      <c r="J71" s="143"/>
      <c r="K71" s="142"/>
      <c r="L71" s="142"/>
      <c r="M71" s="144"/>
      <c r="N71" s="145"/>
      <c r="O71" s="142"/>
      <c r="P71" s="147"/>
      <c r="Q71" s="147"/>
      <c r="R71" s="147"/>
      <c r="S71" s="147"/>
      <c r="T71" s="147"/>
      <c r="U71" s="147"/>
      <c r="V71" s="147"/>
      <c r="W71" s="147"/>
      <c r="X71" s="147"/>
      <c r="Y71" s="147"/>
      <c r="Z71" s="147"/>
      <c r="AA71" s="147"/>
      <c r="AB71" s="147"/>
      <c r="AC71" s="148"/>
      <c r="AD71" s="142"/>
      <c r="AE71" s="203">
        <f t="shared" ref="AE71:AE134" si="10">SUM(P71:AB71)</f>
        <v>0</v>
      </c>
      <c r="AF71" s="150">
        <f t="shared" ref="AF71:AF134" si="11">SUM(AE71+B71+C71)</f>
        <v>0</v>
      </c>
      <c r="AG71" s="331"/>
      <c r="AJ71" s="185"/>
      <c r="AK71" s="616"/>
      <c r="AL71" s="186">
        <f t="shared" si="7"/>
        <v>0</v>
      </c>
      <c r="AM71" s="186">
        <f t="shared" si="8"/>
        <v>0</v>
      </c>
      <c r="AN71" s="186">
        <f t="shared" si="9"/>
        <v>0</v>
      </c>
      <c r="AO71" s="615"/>
    </row>
    <row r="72" spans="1:41" ht="20.100000000000001" customHeight="1">
      <c r="A72" s="183">
        <v>68</v>
      </c>
      <c r="B72" s="342"/>
      <c r="C72" s="342"/>
      <c r="D72" s="142"/>
      <c r="E72" s="142"/>
      <c r="F72" s="142"/>
      <c r="G72" s="142"/>
      <c r="H72" s="142"/>
      <c r="I72" s="142"/>
      <c r="J72" s="143"/>
      <c r="K72" s="142"/>
      <c r="L72" s="142"/>
      <c r="M72" s="144"/>
      <c r="N72" s="145"/>
      <c r="O72" s="142"/>
      <c r="P72" s="147"/>
      <c r="Q72" s="147"/>
      <c r="R72" s="147"/>
      <c r="S72" s="147"/>
      <c r="T72" s="147"/>
      <c r="U72" s="147"/>
      <c r="V72" s="147"/>
      <c r="W72" s="147"/>
      <c r="X72" s="147"/>
      <c r="Y72" s="147"/>
      <c r="Z72" s="147"/>
      <c r="AA72" s="147"/>
      <c r="AB72" s="147"/>
      <c r="AC72" s="148"/>
      <c r="AD72" s="142"/>
      <c r="AE72" s="203">
        <f t="shared" si="10"/>
        <v>0</v>
      </c>
      <c r="AF72" s="150">
        <f t="shared" si="11"/>
        <v>0</v>
      </c>
      <c r="AG72" s="331"/>
      <c r="AJ72" s="185"/>
      <c r="AK72" s="616"/>
      <c r="AL72" s="186">
        <f t="shared" si="7"/>
        <v>0</v>
      </c>
      <c r="AM72" s="186">
        <f t="shared" si="8"/>
        <v>0</v>
      </c>
      <c r="AN72" s="186">
        <f t="shared" si="9"/>
        <v>0</v>
      </c>
      <c r="AO72" s="615"/>
    </row>
    <row r="73" spans="1:41" ht="20.100000000000001" customHeight="1">
      <c r="A73" s="183">
        <v>69</v>
      </c>
      <c r="B73" s="342"/>
      <c r="C73" s="342"/>
      <c r="D73" s="142"/>
      <c r="E73" s="142"/>
      <c r="F73" s="142"/>
      <c r="G73" s="142"/>
      <c r="H73" s="142"/>
      <c r="I73" s="142"/>
      <c r="J73" s="143"/>
      <c r="K73" s="142"/>
      <c r="L73" s="142"/>
      <c r="M73" s="144"/>
      <c r="N73" s="145"/>
      <c r="O73" s="142"/>
      <c r="P73" s="147"/>
      <c r="Q73" s="147"/>
      <c r="R73" s="147"/>
      <c r="S73" s="147"/>
      <c r="T73" s="147"/>
      <c r="U73" s="147"/>
      <c r="V73" s="147"/>
      <c r="W73" s="147"/>
      <c r="X73" s="147"/>
      <c r="Y73" s="147"/>
      <c r="Z73" s="147"/>
      <c r="AA73" s="147"/>
      <c r="AB73" s="147"/>
      <c r="AC73" s="148"/>
      <c r="AD73" s="142"/>
      <c r="AE73" s="203">
        <f t="shared" si="10"/>
        <v>0</v>
      </c>
      <c r="AF73" s="150">
        <f t="shared" si="11"/>
        <v>0</v>
      </c>
      <c r="AG73" s="331"/>
      <c r="AJ73" s="185"/>
      <c r="AK73" s="616"/>
      <c r="AL73" s="186">
        <f t="shared" si="7"/>
        <v>0</v>
      </c>
      <c r="AM73" s="186">
        <f t="shared" si="8"/>
        <v>0</v>
      </c>
      <c r="AN73" s="186">
        <f t="shared" si="9"/>
        <v>0</v>
      </c>
      <c r="AO73" s="615"/>
    </row>
    <row r="74" spans="1:41" ht="20.100000000000001" customHeight="1">
      <c r="A74" s="183">
        <v>70</v>
      </c>
      <c r="B74" s="342"/>
      <c r="C74" s="342"/>
      <c r="D74" s="142"/>
      <c r="E74" s="142"/>
      <c r="F74" s="142"/>
      <c r="G74" s="142"/>
      <c r="H74" s="142"/>
      <c r="I74" s="142"/>
      <c r="J74" s="143"/>
      <c r="K74" s="142"/>
      <c r="L74" s="142"/>
      <c r="M74" s="144"/>
      <c r="N74" s="145"/>
      <c r="O74" s="142"/>
      <c r="P74" s="147"/>
      <c r="Q74" s="147"/>
      <c r="R74" s="147"/>
      <c r="S74" s="147"/>
      <c r="T74" s="147"/>
      <c r="U74" s="147"/>
      <c r="V74" s="147"/>
      <c r="W74" s="147"/>
      <c r="X74" s="147"/>
      <c r="Y74" s="147"/>
      <c r="Z74" s="147"/>
      <c r="AA74" s="147"/>
      <c r="AB74" s="147"/>
      <c r="AC74" s="148"/>
      <c r="AD74" s="142"/>
      <c r="AE74" s="203">
        <f t="shared" si="10"/>
        <v>0</v>
      </c>
      <c r="AF74" s="150">
        <f t="shared" si="11"/>
        <v>0</v>
      </c>
      <c r="AG74" s="331"/>
      <c r="AJ74" s="185"/>
      <c r="AK74" s="616"/>
      <c r="AL74" s="186">
        <f t="shared" si="7"/>
        <v>0</v>
      </c>
      <c r="AM74" s="186">
        <f t="shared" si="8"/>
        <v>0</v>
      </c>
      <c r="AN74" s="186">
        <f t="shared" si="9"/>
        <v>0</v>
      </c>
      <c r="AO74" s="615"/>
    </row>
    <row r="75" spans="1:41" ht="20.100000000000001" customHeight="1">
      <c r="A75" s="183">
        <v>71</v>
      </c>
      <c r="B75" s="342"/>
      <c r="C75" s="342"/>
      <c r="D75" s="142"/>
      <c r="E75" s="142"/>
      <c r="F75" s="142"/>
      <c r="G75" s="142"/>
      <c r="H75" s="142"/>
      <c r="I75" s="142"/>
      <c r="J75" s="143"/>
      <c r="K75" s="142"/>
      <c r="L75" s="142"/>
      <c r="M75" s="144"/>
      <c r="N75" s="145"/>
      <c r="O75" s="142"/>
      <c r="P75" s="147"/>
      <c r="Q75" s="147"/>
      <c r="R75" s="147"/>
      <c r="S75" s="147"/>
      <c r="T75" s="147"/>
      <c r="U75" s="147"/>
      <c r="V75" s="147"/>
      <c r="W75" s="147"/>
      <c r="X75" s="147"/>
      <c r="Y75" s="147"/>
      <c r="Z75" s="147"/>
      <c r="AA75" s="147"/>
      <c r="AB75" s="147"/>
      <c r="AC75" s="148"/>
      <c r="AD75" s="142"/>
      <c r="AE75" s="203">
        <f t="shared" si="10"/>
        <v>0</v>
      </c>
      <c r="AF75" s="150">
        <f t="shared" si="11"/>
        <v>0</v>
      </c>
      <c r="AG75" s="331"/>
      <c r="AJ75" s="185"/>
      <c r="AK75" s="616"/>
      <c r="AL75" s="186">
        <f t="shared" si="7"/>
        <v>0</v>
      </c>
      <c r="AM75" s="186">
        <f t="shared" si="8"/>
        <v>0</v>
      </c>
      <c r="AN75" s="186">
        <f t="shared" si="9"/>
        <v>0</v>
      </c>
      <c r="AO75" s="615"/>
    </row>
    <row r="76" spans="1:41" ht="20.100000000000001" customHeight="1">
      <c r="A76" s="183">
        <v>72</v>
      </c>
      <c r="B76" s="342"/>
      <c r="C76" s="342"/>
      <c r="D76" s="142"/>
      <c r="E76" s="142"/>
      <c r="F76" s="142"/>
      <c r="G76" s="142"/>
      <c r="H76" s="142"/>
      <c r="I76" s="142"/>
      <c r="J76" s="143"/>
      <c r="K76" s="142"/>
      <c r="L76" s="142"/>
      <c r="M76" s="144"/>
      <c r="N76" s="145"/>
      <c r="O76" s="142"/>
      <c r="P76" s="147"/>
      <c r="Q76" s="147"/>
      <c r="R76" s="147"/>
      <c r="S76" s="147"/>
      <c r="T76" s="147"/>
      <c r="U76" s="147"/>
      <c r="V76" s="147"/>
      <c r="W76" s="147"/>
      <c r="X76" s="147"/>
      <c r="Y76" s="147"/>
      <c r="Z76" s="147"/>
      <c r="AA76" s="147"/>
      <c r="AB76" s="147"/>
      <c r="AC76" s="148"/>
      <c r="AD76" s="142"/>
      <c r="AE76" s="203">
        <f t="shared" si="10"/>
        <v>0</v>
      </c>
      <c r="AF76" s="150">
        <f t="shared" si="11"/>
        <v>0</v>
      </c>
      <c r="AG76" s="331"/>
      <c r="AJ76" s="185"/>
      <c r="AK76" s="616"/>
      <c r="AL76" s="186">
        <f t="shared" si="7"/>
        <v>0</v>
      </c>
      <c r="AM76" s="186">
        <f t="shared" si="8"/>
        <v>0</v>
      </c>
      <c r="AN76" s="186">
        <f t="shared" si="9"/>
        <v>0</v>
      </c>
      <c r="AO76" s="615"/>
    </row>
    <row r="77" spans="1:41" ht="20.100000000000001" customHeight="1">
      <c r="A77" s="183">
        <v>73</v>
      </c>
      <c r="B77" s="342"/>
      <c r="C77" s="342"/>
      <c r="D77" s="142"/>
      <c r="E77" s="142"/>
      <c r="F77" s="142"/>
      <c r="G77" s="142"/>
      <c r="H77" s="142"/>
      <c r="I77" s="142"/>
      <c r="J77" s="143"/>
      <c r="K77" s="142"/>
      <c r="L77" s="142"/>
      <c r="M77" s="144"/>
      <c r="N77" s="145"/>
      <c r="O77" s="142"/>
      <c r="P77" s="147"/>
      <c r="Q77" s="147"/>
      <c r="R77" s="147"/>
      <c r="S77" s="147"/>
      <c r="T77" s="147"/>
      <c r="U77" s="147"/>
      <c r="V77" s="147"/>
      <c r="W77" s="147"/>
      <c r="X77" s="147"/>
      <c r="Y77" s="147"/>
      <c r="Z77" s="147"/>
      <c r="AA77" s="147"/>
      <c r="AB77" s="147"/>
      <c r="AC77" s="148"/>
      <c r="AD77" s="142"/>
      <c r="AE77" s="203">
        <f t="shared" si="10"/>
        <v>0</v>
      </c>
      <c r="AF77" s="150">
        <f t="shared" si="11"/>
        <v>0</v>
      </c>
      <c r="AG77" s="331"/>
      <c r="AJ77" s="185"/>
      <c r="AK77" s="616"/>
      <c r="AL77" s="186">
        <f t="shared" si="7"/>
        <v>0</v>
      </c>
      <c r="AM77" s="186">
        <f t="shared" si="8"/>
        <v>0</v>
      </c>
      <c r="AN77" s="186">
        <f t="shared" si="9"/>
        <v>0</v>
      </c>
      <c r="AO77" s="615"/>
    </row>
    <row r="78" spans="1:41" ht="20.100000000000001" customHeight="1">
      <c r="A78" s="183">
        <v>74</v>
      </c>
      <c r="B78" s="342"/>
      <c r="C78" s="342"/>
      <c r="D78" s="142"/>
      <c r="E78" s="142"/>
      <c r="F78" s="142"/>
      <c r="G78" s="142"/>
      <c r="H78" s="142"/>
      <c r="I78" s="142"/>
      <c r="J78" s="143"/>
      <c r="K78" s="142"/>
      <c r="L78" s="142"/>
      <c r="M78" s="144"/>
      <c r="N78" s="145"/>
      <c r="O78" s="142"/>
      <c r="P78" s="147"/>
      <c r="Q78" s="147"/>
      <c r="R78" s="147"/>
      <c r="S78" s="147"/>
      <c r="T78" s="147"/>
      <c r="U78" s="147"/>
      <c r="V78" s="147"/>
      <c r="W78" s="147"/>
      <c r="X78" s="147"/>
      <c r="Y78" s="147"/>
      <c r="Z78" s="147"/>
      <c r="AA78" s="147"/>
      <c r="AB78" s="147"/>
      <c r="AC78" s="148"/>
      <c r="AD78" s="142"/>
      <c r="AE78" s="203">
        <f t="shared" si="10"/>
        <v>0</v>
      </c>
      <c r="AF78" s="150">
        <f t="shared" si="11"/>
        <v>0</v>
      </c>
      <c r="AG78" s="331"/>
      <c r="AJ78" s="185"/>
      <c r="AK78" s="616"/>
      <c r="AL78" s="186">
        <f t="shared" si="7"/>
        <v>0</v>
      </c>
      <c r="AM78" s="186">
        <f t="shared" si="8"/>
        <v>0</v>
      </c>
      <c r="AN78" s="186">
        <f t="shared" si="9"/>
        <v>0</v>
      </c>
      <c r="AO78" s="615"/>
    </row>
    <row r="79" spans="1:41" ht="20.100000000000001" customHeight="1">
      <c r="A79" s="183">
        <v>75</v>
      </c>
      <c r="B79" s="342"/>
      <c r="C79" s="342"/>
      <c r="D79" s="142"/>
      <c r="E79" s="142"/>
      <c r="F79" s="142"/>
      <c r="G79" s="142"/>
      <c r="H79" s="142"/>
      <c r="I79" s="142"/>
      <c r="J79" s="143"/>
      <c r="K79" s="142"/>
      <c r="L79" s="142"/>
      <c r="M79" s="144"/>
      <c r="N79" s="145"/>
      <c r="O79" s="142"/>
      <c r="P79" s="147"/>
      <c r="Q79" s="147"/>
      <c r="R79" s="147"/>
      <c r="S79" s="147"/>
      <c r="T79" s="147"/>
      <c r="U79" s="147"/>
      <c r="V79" s="147"/>
      <c r="W79" s="147"/>
      <c r="X79" s="147"/>
      <c r="Y79" s="147"/>
      <c r="Z79" s="147"/>
      <c r="AA79" s="147"/>
      <c r="AB79" s="147"/>
      <c r="AC79" s="148"/>
      <c r="AD79" s="142"/>
      <c r="AE79" s="203">
        <f t="shared" si="10"/>
        <v>0</v>
      </c>
      <c r="AF79" s="150">
        <f t="shared" si="11"/>
        <v>0</v>
      </c>
      <c r="AG79" s="331"/>
      <c r="AJ79" s="185"/>
      <c r="AK79" s="616"/>
      <c r="AL79" s="186">
        <f t="shared" si="7"/>
        <v>0</v>
      </c>
      <c r="AM79" s="186">
        <f t="shared" si="8"/>
        <v>0</v>
      </c>
      <c r="AN79" s="186">
        <f t="shared" si="9"/>
        <v>0</v>
      </c>
      <c r="AO79" s="615"/>
    </row>
    <row r="80" spans="1:41" ht="20.100000000000001" customHeight="1">
      <c r="A80" s="183">
        <v>76</v>
      </c>
      <c r="B80" s="342"/>
      <c r="C80" s="342"/>
      <c r="D80" s="142"/>
      <c r="E80" s="142"/>
      <c r="F80" s="142"/>
      <c r="G80" s="142"/>
      <c r="H80" s="142"/>
      <c r="I80" s="142"/>
      <c r="J80" s="143"/>
      <c r="K80" s="142"/>
      <c r="L80" s="142"/>
      <c r="M80" s="144"/>
      <c r="N80" s="145"/>
      <c r="O80" s="142"/>
      <c r="P80" s="147"/>
      <c r="Q80" s="147"/>
      <c r="R80" s="147"/>
      <c r="S80" s="147"/>
      <c r="T80" s="147"/>
      <c r="U80" s="147"/>
      <c r="V80" s="147"/>
      <c r="W80" s="147"/>
      <c r="X80" s="147"/>
      <c r="Y80" s="147"/>
      <c r="Z80" s="147"/>
      <c r="AA80" s="147"/>
      <c r="AB80" s="147"/>
      <c r="AC80" s="148"/>
      <c r="AD80" s="142"/>
      <c r="AE80" s="203">
        <f t="shared" si="10"/>
        <v>0</v>
      </c>
      <c r="AF80" s="150">
        <f t="shared" si="11"/>
        <v>0</v>
      </c>
      <c r="AG80" s="331"/>
      <c r="AJ80" s="185"/>
      <c r="AK80" s="616"/>
      <c r="AL80" s="186">
        <f t="shared" si="7"/>
        <v>0</v>
      </c>
      <c r="AM80" s="186">
        <f t="shared" si="8"/>
        <v>0</v>
      </c>
      <c r="AN80" s="186">
        <f t="shared" si="9"/>
        <v>0</v>
      </c>
      <c r="AO80" s="615"/>
    </row>
    <row r="81" spans="1:41" ht="20.100000000000001" customHeight="1">
      <c r="A81" s="183">
        <v>77</v>
      </c>
      <c r="B81" s="342"/>
      <c r="C81" s="342"/>
      <c r="D81" s="142"/>
      <c r="E81" s="142"/>
      <c r="F81" s="142"/>
      <c r="G81" s="142"/>
      <c r="H81" s="142"/>
      <c r="I81" s="142"/>
      <c r="J81" s="143"/>
      <c r="K81" s="142"/>
      <c r="L81" s="142"/>
      <c r="M81" s="144"/>
      <c r="N81" s="145"/>
      <c r="O81" s="142"/>
      <c r="P81" s="147"/>
      <c r="Q81" s="147"/>
      <c r="R81" s="147"/>
      <c r="S81" s="147"/>
      <c r="T81" s="147"/>
      <c r="U81" s="147"/>
      <c r="V81" s="147"/>
      <c r="W81" s="147"/>
      <c r="X81" s="147"/>
      <c r="Y81" s="147"/>
      <c r="Z81" s="147"/>
      <c r="AA81" s="147"/>
      <c r="AB81" s="147"/>
      <c r="AC81" s="148"/>
      <c r="AD81" s="142"/>
      <c r="AE81" s="203">
        <f t="shared" si="10"/>
        <v>0</v>
      </c>
      <c r="AF81" s="150">
        <f t="shared" si="11"/>
        <v>0</v>
      </c>
      <c r="AG81" s="331"/>
      <c r="AJ81" s="185"/>
      <c r="AK81" s="616"/>
      <c r="AL81" s="186">
        <f t="shared" si="7"/>
        <v>0</v>
      </c>
      <c r="AM81" s="186">
        <f t="shared" si="8"/>
        <v>0</v>
      </c>
      <c r="AN81" s="186">
        <f t="shared" si="9"/>
        <v>0</v>
      </c>
      <c r="AO81" s="615"/>
    </row>
    <row r="82" spans="1:41" ht="20.100000000000001" customHeight="1">
      <c r="A82" s="183">
        <v>78</v>
      </c>
      <c r="B82" s="342"/>
      <c r="C82" s="342"/>
      <c r="D82" s="142"/>
      <c r="E82" s="142"/>
      <c r="F82" s="142"/>
      <c r="G82" s="142"/>
      <c r="H82" s="142"/>
      <c r="I82" s="142"/>
      <c r="J82" s="143"/>
      <c r="K82" s="142"/>
      <c r="L82" s="142"/>
      <c r="M82" s="144"/>
      <c r="N82" s="145"/>
      <c r="O82" s="142"/>
      <c r="P82" s="147"/>
      <c r="Q82" s="147"/>
      <c r="R82" s="147"/>
      <c r="S82" s="147"/>
      <c r="T82" s="147"/>
      <c r="U82" s="147"/>
      <c r="V82" s="147"/>
      <c r="W82" s="147"/>
      <c r="X82" s="147"/>
      <c r="Y82" s="147"/>
      <c r="Z82" s="147"/>
      <c r="AA82" s="147"/>
      <c r="AB82" s="147"/>
      <c r="AC82" s="148"/>
      <c r="AD82" s="142"/>
      <c r="AE82" s="203">
        <f t="shared" si="10"/>
        <v>0</v>
      </c>
      <c r="AF82" s="150">
        <f t="shared" si="11"/>
        <v>0</v>
      </c>
      <c r="AG82" s="331"/>
      <c r="AJ82" s="185"/>
      <c r="AK82" s="616"/>
      <c r="AL82" s="186">
        <f t="shared" si="7"/>
        <v>0</v>
      </c>
      <c r="AM82" s="186">
        <f t="shared" si="8"/>
        <v>0</v>
      </c>
      <c r="AN82" s="186">
        <f t="shared" si="9"/>
        <v>0</v>
      </c>
      <c r="AO82" s="615"/>
    </row>
    <row r="83" spans="1:41" ht="20.100000000000001" customHeight="1">
      <c r="A83" s="183">
        <v>79</v>
      </c>
      <c r="B83" s="342"/>
      <c r="C83" s="342"/>
      <c r="D83" s="142"/>
      <c r="E83" s="142"/>
      <c r="F83" s="142"/>
      <c r="G83" s="142"/>
      <c r="H83" s="142"/>
      <c r="I83" s="142"/>
      <c r="J83" s="143"/>
      <c r="K83" s="142"/>
      <c r="L83" s="142"/>
      <c r="M83" s="144"/>
      <c r="N83" s="145"/>
      <c r="O83" s="142"/>
      <c r="P83" s="147"/>
      <c r="Q83" s="147"/>
      <c r="R83" s="147"/>
      <c r="S83" s="147"/>
      <c r="T83" s="147"/>
      <c r="U83" s="147"/>
      <c r="V83" s="147"/>
      <c r="W83" s="147"/>
      <c r="X83" s="147"/>
      <c r="Y83" s="147"/>
      <c r="Z83" s="147"/>
      <c r="AA83" s="147"/>
      <c r="AB83" s="147"/>
      <c r="AC83" s="148"/>
      <c r="AD83" s="142"/>
      <c r="AE83" s="203">
        <f t="shared" si="10"/>
        <v>0</v>
      </c>
      <c r="AF83" s="150">
        <f t="shared" si="11"/>
        <v>0</v>
      </c>
      <c r="AG83" s="331"/>
      <c r="AJ83" s="185"/>
      <c r="AK83" s="616"/>
      <c r="AL83" s="186">
        <f t="shared" si="7"/>
        <v>0</v>
      </c>
      <c r="AM83" s="186">
        <f t="shared" si="8"/>
        <v>0</v>
      </c>
      <c r="AN83" s="186">
        <f t="shared" si="9"/>
        <v>0</v>
      </c>
      <c r="AO83" s="615"/>
    </row>
    <row r="84" spans="1:41" ht="20.100000000000001" customHeight="1">
      <c r="A84" s="183">
        <v>80</v>
      </c>
      <c r="B84" s="342"/>
      <c r="C84" s="342"/>
      <c r="D84" s="142"/>
      <c r="E84" s="142"/>
      <c r="F84" s="142"/>
      <c r="G84" s="142"/>
      <c r="H84" s="142"/>
      <c r="I84" s="142"/>
      <c r="J84" s="143"/>
      <c r="K84" s="142"/>
      <c r="L84" s="142"/>
      <c r="M84" s="144"/>
      <c r="N84" s="145"/>
      <c r="O84" s="142"/>
      <c r="P84" s="147"/>
      <c r="Q84" s="147"/>
      <c r="R84" s="147"/>
      <c r="S84" s="147"/>
      <c r="T84" s="147"/>
      <c r="U84" s="147"/>
      <c r="V84" s="147"/>
      <c r="W84" s="147"/>
      <c r="X84" s="147"/>
      <c r="Y84" s="147"/>
      <c r="Z84" s="147"/>
      <c r="AA84" s="147"/>
      <c r="AB84" s="147"/>
      <c r="AC84" s="148"/>
      <c r="AD84" s="142"/>
      <c r="AE84" s="203">
        <f t="shared" si="10"/>
        <v>0</v>
      </c>
      <c r="AF84" s="150">
        <f t="shared" si="11"/>
        <v>0</v>
      </c>
      <c r="AG84" s="331"/>
      <c r="AJ84" s="185"/>
      <c r="AK84" s="616"/>
      <c r="AL84" s="186">
        <f t="shared" si="7"/>
        <v>0</v>
      </c>
      <c r="AM84" s="186">
        <f t="shared" si="8"/>
        <v>0</v>
      </c>
      <c r="AN84" s="186">
        <f t="shared" si="9"/>
        <v>0</v>
      </c>
      <c r="AO84" s="615"/>
    </row>
    <row r="85" spans="1:41" ht="20.100000000000001" customHeight="1">
      <c r="A85" s="183">
        <v>81</v>
      </c>
      <c r="B85" s="342"/>
      <c r="C85" s="342"/>
      <c r="D85" s="142"/>
      <c r="E85" s="142"/>
      <c r="F85" s="142"/>
      <c r="G85" s="142"/>
      <c r="H85" s="142"/>
      <c r="I85" s="142"/>
      <c r="J85" s="143"/>
      <c r="K85" s="142"/>
      <c r="L85" s="142"/>
      <c r="M85" s="144"/>
      <c r="N85" s="145"/>
      <c r="O85" s="142"/>
      <c r="P85" s="147"/>
      <c r="Q85" s="147"/>
      <c r="R85" s="147"/>
      <c r="S85" s="147"/>
      <c r="T85" s="147"/>
      <c r="U85" s="147"/>
      <c r="V85" s="147"/>
      <c r="W85" s="147"/>
      <c r="X85" s="147"/>
      <c r="Y85" s="147"/>
      <c r="Z85" s="147"/>
      <c r="AA85" s="147"/>
      <c r="AB85" s="147"/>
      <c r="AC85" s="148"/>
      <c r="AD85" s="142"/>
      <c r="AE85" s="203">
        <f t="shared" si="10"/>
        <v>0</v>
      </c>
      <c r="AF85" s="150">
        <f t="shared" si="11"/>
        <v>0</v>
      </c>
      <c r="AG85" s="331"/>
      <c r="AJ85" s="185"/>
      <c r="AK85" s="616"/>
      <c r="AL85" s="186">
        <f t="shared" si="7"/>
        <v>0</v>
      </c>
      <c r="AM85" s="186">
        <f t="shared" si="8"/>
        <v>0</v>
      </c>
      <c r="AN85" s="186">
        <f t="shared" si="9"/>
        <v>0</v>
      </c>
      <c r="AO85" s="615"/>
    </row>
    <row r="86" spans="1:41" ht="20.100000000000001" customHeight="1">
      <c r="A86" s="183">
        <v>82</v>
      </c>
      <c r="B86" s="342"/>
      <c r="C86" s="342"/>
      <c r="D86" s="142"/>
      <c r="E86" s="142"/>
      <c r="F86" s="142"/>
      <c r="G86" s="142"/>
      <c r="H86" s="142"/>
      <c r="I86" s="142"/>
      <c r="J86" s="143"/>
      <c r="K86" s="142"/>
      <c r="L86" s="142"/>
      <c r="M86" s="144"/>
      <c r="N86" s="145"/>
      <c r="O86" s="142"/>
      <c r="P86" s="147"/>
      <c r="Q86" s="147"/>
      <c r="R86" s="147"/>
      <c r="S86" s="147"/>
      <c r="T86" s="147"/>
      <c r="U86" s="147"/>
      <c r="V86" s="147"/>
      <c r="W86" s="147"/>
      <c r="X86" s="147"/>
      <c r="Y86" s="147"/>
      <c r="Z86" s="147"/>
      <c r="AA86" s="147"/>
      <c r="AB86" s="147"/>
      <c r="AC86" s="148"/>
      <c r="AD86" s="142"/>
      <c r="AE86" s="203">
        <f t="shared" si="10"/>
        <v>0</v>
      </c>
      <c r="AF86" s="150">
        <f t="shared" si="11"/>
        <v>0</v>
      </c>
      <c r="AG86" s="331"/>
      <c r="AJ86" s="185"/>
      <c r="AK86" s="616"/>
      <c r="AL86" s="186">
        <f t="shared" si="7"/>
        <v>0</v>
      </c>
      <c r="AM86" s="186">
        <f t="shared" si="8"/>
        <v>0</v>
      </c>
      <c r="AN86" s="186">
        <f t="shared" si="9"/>
        <v>0</v>
      </c>
      <c r="AO86" s="615"/>
    </row>
    <row r="87" spans="1:41" ht="20.100000000000001" customHeight="1">
      <c r="A87" s="183">
        <v>83</v>
      </c>
      <c r="B87" s="342"/>
      <c r="C87" s="342"/>
      <c r="D87" s="142"/>
      <c r="E87" s="142"/>
      <c r="F87" s="142"/>
      <c r="G87" s="142"/>
      <c r="H87" s="142"/>
      <c r="I87" s="142"/>
      <c r="J87" s="143"/>
      <c r="K87" s="142"/>
      <c r="L87" s="142"/>
      <c r="M87" s="144"/>
      <c r="N87" s="145"/>
      <c r="O87" s="142"/>
      <c r="P87" s="147"/>
      <c r="Q87" s="147"/>
      <c r="R87" s="147"/>
      <c r="S87" s="147"/>
      <c r="T87" s="147"/>
      <c r="U87" s="147"/>
      <c r="V87" s="147"/>
      <c r="W87" s="147"/>
      <c r="X87" s="147"/>
      <c r="Y87" s="147"/>
      <c r="Z87" s="147"/>
      <c r="AA87" s="147"/>
      <c r="AB87" s="147"/>
      <c r="AC87" s="148"/>
      <c r="AD87" s="142"/>
      <c r="AE87" s="203">
        <f t="shared" si="10"/>
        <v>0</v>
      </c>
      <c r="AF87" s="150">
        <f t="shared" si="11"/>
        <v>0</v>
      </c>
      <c r="AG87" s="331"/>
      <c r="AJ87" s="185"/>
      <c r="AK87" s="616"/>
      <c r="AL87" s="186">
        <f t="shared" si="7"/>
        <v>0</v>
      </c>
      <c r="AM87" s="186">
        <f t="shared" si="8"/>
        <v>0</v>
      </c>
      <c r="AN87" s="186">
        <f t="shared" si="9"/>
        <v>0</v>
      </c>
      <c r="AO87" s="615"/>
    </row>
    <row r="88" spans="1:41" ht="20.100000000000001" customHeight="1">
      <c r="A88" s="183">
        <v>84</v>
      </c>
      <c r="B88" s="342"/>
      <c r="C88" s="342"/>
      <c r="D88" s="142"/>
      <c r="E88" s="142"/>
      <c r="F88" s="142"/>
      <c r="G88" s="142"/>
      <c r="H88" s="142"/>
      <c r="I88" s="142"/>
      <c r="J88" s="143"/>
      <c r="K88" s="142"/>
      <c r="L88" s="142"/>
      <c r="M88" s="144"/>
      <c r="N88" s="145"/>
      <c r="O88" s="142"/>
      <c r="P88" s="147"/>
      <c r="Q88" s="147"/>
      <c r="R88" s="147"/>
      <c r="S88" s="147"/>
      <c r="T88" s="147"/>
      <c r="U88" s="147"/>
      <c r="V88" s="147"/>
      <c r="W88" s="147"/>
      <c r="X88" s="147"/>
      <c r="Y88" s="147"/>
      <c r="Z88" s="147"/>
      <c r="AA88" s="147"/>
      <c r="AB88" s="147"/>
      <c r="AC88" s="148"/>
      <c r="AD88" s="142"/>
      <c r="AE88" s="203">
        <f t="shared" si="10"/>
        <v>0</v>
      </c>
      <c r="AF88" s="150">
        <f t="shared" si="11"/>
        <v>0</v>
      </c>
      <c r="AG88" s="331"/>
      <c r="AJ88" s="185"/>
      <c r="AK88" s="616"/>
      <c r="AL88" s="186">
        <f t="shared" si="7"/>
        <v>0</v>
      </c>
      <c r="AM88" s="186">
        <f t="shared" si="8"/>
        <v>0</v>
      </c>
      <c r="AN88" s="186">
        <f t="shared" si="9"/>
        <v>0</v>
      </c>
      <c r="AO88" s="615"/>
    </row>
    <row r="89" spans="1:41" ht="20.100000000000001" customHeight="1">
      <c r="A89" s="183">
        <v>85</v>
      </c>
      <c r="B89" s="342"/>
      <c r="C89" s="342"/>
      <c r="D89" s="142"/>
      <c r="E89" s="142"/>
      <c r="F89" s="142"/>
      <c r="G89" s="142"/>
      <c r="H89" s="142"/>
      <c r="I89" s="142"/>
      <c r="J89" s="143"/>
      <c r="K89" s="142"/>
      <c r="L89" s="142"/>
      <c r="M89" s="144"/>
      <c r="N89" s="145"/>
      <c r="O89" s="142"/>
      <c r="P89" s="147"/>
      <c r="Q89" s="147"/>
      <c r="R89" s="147"/>
      <c r="S89" s="147"/>
      <c r="T89" s="147"/>
      <c r="U89" s="147"/>
      <c r="V89" s="147"/>
      <c r="W89" s="147"/>
      <c r="X89" s="147"/>
      <c r="Y89" s="147"/>
      <c r="Z89" s="147"/>
      <c r="AA89" s="147"/>
      <c r="AB89" s="147"/>
      <c r="AC89" s="148"/>
      <c r="AD89" s="142"/>
      <c r="AE89" s="203">
        <f t="shared" si="10"/>
        <v>0</v>
      </c>
      <c r="AF89" s="150">
        <f t="shared" si="11"/>
        <v>0</v>
      </c>
      <c r="AG89" s="331"/>
      <c r="AJ89" s="185"/>
      <c r="AK89" s="616"/>
      <c r="AL89" s="186">
        <f t="shared" si="7"/>
        <v>0</v>
      </c>
      <c r="AM89" s="186">
        <f t="shared" si="8"/>
        <v>0</v>
      </c>
      <c r="AN89" s="186">
        <f t="shared" si="9"/>
        <v>0</v>
      </c>
      <c r="AO89" s="615"/>
    </row>
    <row r="90" spans="1:41" ht="20.100000000000001" customHeight="1">
      <c r="A90" s="183">
        <v>86</v>
      </c>
      <c r="B90" s="342"/>
      <c r="C90" s="342"/>
      <c r="D90" s="142"/>
      <c r="E90" s="142"/>
      <c r="F90" s="142"/>
      <c r="G90" s="142"/>
      <c r="H90" s="142"/>
      <c r="I90" s="142"/>
      <c r="J90" s="143"/>
      <c r="K90" s="142"/>
      <c r="L90" s="142"/>
      <c r="M90" s="144"/>
      <c r="N90" s="145"/>
      <c r="O90" s="142"/>
      <c r="P90" s="147"/>
      <c r="Q90" s="147"/>
      <c r="R90" s="147"/>
      <c r="S90" s="147"/>
      <c r="T90" s="147"/>
      <c r="U90" s="147"/>
      <c r="V90" s="147"/>
      <c r="W90" s="147"/>
      <c r="X90" s="147"/>
      <c r="Y90" s="147"/>
      <c r="Z90" s="147"/>
      <c r="AA90" s="147"/>
      <c r="AB90" s="147"/>
      <c r="AC90" s="148"/>
      <c r="AD90" s="142"/>
      <c r="AE90" s="203">
        <f t="shared" si="10"/>
        <v>0</v>
      </c>
      <c r="AF90" s="150">
        <f t="shared" si="11"/>
        <v>0</v>
      </c>
      <c r="AG90" s="331"/>
      <c r="AJ90" s="185"/>
      <c r="AK90" s="616"/>
      <c r="AL90" s="186">
        <f t="shared" si="7"/>
        <v>0</v>
      </c>
      <c r="AM90" s="186">
        <f t="shared" si="8"/>
        <v>0</v>
      </c>
      <c r="AN90" s="186">
        <f t="shared" si="9"/>
        <v>0</v>
      </c>
      <c r="AO90" s="615"/>
    </row>
    <row r="91" spans="1:41" ht="20.100000000000001" customHeight="1">
      <c r="A91" s="183">
        <v>87</v>
      </c>
      <c r="B91" s="342"/>
      <c r="C91" s="342"/>
      <c r="D91" s="142"/>
      <c r="E91" s="142"/>
      <c r="F91" s="142"/>
      <c r="G91" s="142"/>
      <c r="H91" s="142"/>
      <c r="I91" s="142"/>
      <c r="J91" s="143"/>
      <c r="K91" s="142"/>
      <c r="L91" s="142"/>
      <c r="M91" s="144"/>
      <c r="N91" s="145"/>
      <c r="O91" s="142"/>
      <c r="P91" s="147"/>
      <c r="Q91" s="147"/>
      <c r="R91" s="147"/>
      <c r="S91" s="147"/>
      <c r="T91" s="147"/>
      <c r="U91" s="147"/>
      <c r="V91" s="147"/>
      <c r="W91" s="147"/>
      <c r="X91" s="147"/>
      <c r="Y91" s="147"/>
      <c r="Z91" s="147"/>
      <c r="AA91" s="147"/>
      <c r="AB91" s="147"/>
      <c r="AC91" s="148"/>
      <c r="AD91" s="142"/>
      <c r="AE91" s="203">
        <f t="shared" si="10"/>
        <v>0</v>
      </c>
      <c r="AF91" s="150">
        <f t="shared" si="11"/>
        <v>0</v>
      </c>
      <c r="AG91" s="331"/>
      <c r="AJ91" s="185"/>
      <c r="AK91" s="616"/>
      <c r="AL91" s="186">
        <f t="shared" si="7"/>
        <v>0</v>
      </c>
      <c r="AM91" s="186">
        <f t="shared" si="8"/>
        <v>0</v>
      </c>
      <c r="AN91" s="186">
        <f t="shared" si="9"/>
        <v>0</v>
      </c>
      <c r="AO91" s="615"/>
    </row>
    <row r="92" spans="1:41" ht="20.100000000000001" customHeight="1">
      <c r="A92" s="183">
        <v>88</v>
      </c>
      <c r="B92" s="342"/>
      <c r="C92" s="342"/>
      <c r="D92" s="142"/>
      <c r="E92" s="142"/>
      <c r="F92" s="142"/>
      <c r="G92" s="142"/>
      <c r="H92" s="142"/>
      <c r="I92" s="142"/>
      <c r="J92" s="143"/>
      <c r="K92" s="142"/>
      <c r="L92" s="142"/>
      <c r="M92" s="144"/>
      <c r="N92" s="145"/>
      <c r="O92" s="142"/>
      <c r="P92" s="147"/>
      <c r="Q92" s="147"/>
      <c r="R92" s="147"/>
      <c r="S92" s="147"/>
      <c r="T92" s="147"/>
      <c r="U92" s="147"/>
      <c r="V92" s="147"/>
      <c r="W92" s="147"/>
      <c r="X92" s="147"/>
      <c r="Y92" s="147"/>
      <c r="Z92" s="147"/>
      <c r="AA92" s="147"/>
      <c r="AB92" s="147"/>
      <c r="AC92" s="148"/>
      <c r="AD92" s="142"/>
      <c r="AE92" s="203">
        <f t="shared" si="10"/>
        <v>0</v>
      </c>
      <c r="AF92" s="150">
        <f t="shared" si="11"/>
        <v>0</v>
      </c>
      <c r="AG92" s="331"/>
      <c r="AJ92" s="185"/>
      <c r="AK92" s="616"/>
      <c r="AL92" s="186">
        <f t="shared" si="7"/>
        <v>0</v>
      </c>
      <c r="AM92" s="186">
        <f t="shared" si="8"/>
        <v>0</v>
      </c>
      <c r="AN92" s="186">
        <f t="shared" si="9"/>
        <v>0</v>
      </c>
      <c r="AO92" s="615"/>
    </row>
    <row r="93" spans="1:41" ht="20.100000000000001" customHeight="1">
      <c r="A93" s="183">
        <v>89</v>
      </c>
      <c r="B93" s="342"/>
      <c r="C93" s="342"/>
      <c r="D93" s="142"/>
      <c r="E93" s="142"/>
      <c r="F93" s="142"/>
      <c r="G93" s="142"/>
      <c r="H93" s="142"/>
      <c r="I93" s="142"/>
      <c r="J93" s="143"/>
      <c r="K93" s="142"/>
      <c r="L93" s="142"/>
      <c r="M93" s="144"/>
      <c r="N93" s="145"/>
      <c r="O93" s="142"/>
      <c r="P93" s="147"/>
      <c r="Q93" s="147"/>
      <c r="R93" s="147"/>
      <c r="S93" s="147"/>
      <c r="T93" s="147"/>
      <c r="U93" s="147"/>
      <c r="V93" s="147"/>
      <c r="W93" s="147"/>
      <c r="X93" s="147"/>
      <c r="Y93" s="147"/>
      <c r="Z93" s="147"/>
      <c r="AA93" s="147"/>
      <c r="AB93" s="147"/>
      <c r="AC93" s="148"/>
      <c r="AD93" s="142"/>
      <c r="AE93" s="203">
        <f t="shared" si="10"/>
        <v>0</v>
      </c>
      <c r="AF93" s="150">
        <f t="shared" si="11"/>
        <v>0</v>
      </c>
      <c r="AG93" s="331"/>
      <c r="AJ93" s="185"/>
      <c r="AK93" s="616"/>
      <c r="AL93" s="186">
        <f t="shared" si="7"/>
        <v>0</v>
      </c>
      <c r="AM93" s="186">
        <f t="shared" si="8"/>
        <v>0</v>
      </c>
      <c r="AN93" s="186">
        <f t="shared" si="9"/>
        <v>0</v>
      </c>
      <c r="AO93" s="615"/>
    </row>
    <row r="94" spans="1:41" ht="20.100000000000001" customHeight="1">
      <c r="A94" s="183">
        <v>90</v>
      </c>
      <c r="B94" s="342"/>
      <c r="C94" s="342"/>
      <c r="D94" s="142"/>
      <c r="E94" s="142"/>
      <c r="F94" s="142"/>
      <c r="G94" s="142"/>
      <c r="H94" s="142"/>
      <c r="I94" s="142"/>
      <c r="J94" s="143"/>
      <c r="K94" s="142"/>
      <c r="L94" s="142"/>
      <c r="M94" s="144"/>
      <c r="N94" s="145"/>
      <c r="O94" s="142"/>
      <c r="P94" s="147"/>
      <c r="Q94" s="147"/>
      <c r="R94" s="147"/>
      <c r="S94" s="147"/>
      <c r="T94" s="147"/>
      <c r="U94" s="147"/>
      <c r="V94" s="147"/>
      <c r="W94" s="147"/>
      <c r="X94" s="147"/>
      <c r="Y94" s="147"/>
      <c r="Z94" s="147"/>
      <c r="AA94" s="147"/>
      <c r="AB94" s="147"/>
      <c r="AC94" s="148"/>
      <c r="AD94" s="142"/>
      <c r="AE94" s="203">
        <f t="shared" si="10"/>
        <v>0</v>
      </c>
      <c r="AF94" s="150">
        <f t="shared" si="11"/>
        <v>0</v>
      </c>
      <c r="AG94" s="331"/>
      <c r="AJ94" s="185"/>
      <c r="AK94" s="616"/>
      <c r="AL94" s="186">
        <f t="shared" si="7"/>
        <v>0</v>
      </c>
      <c r="AM94" s="186">
        <f t="shared" si="8"/>
        <v>0</v>
      </c>
      <c r="AN94" s="186">
        <f t="shared" si="9"/>
        <v>0</v>
      </c>
      <c r="AO94" s="615"/>
    </row>
    <row r="95" spans="1:41" ht="20.100000000000001" customHeight="1">
      <c r="A95" s="183">
        <v>91</v>
      </c>
      <c r="B95" s="342"/>
      <c r="C95" s="342"/>
      <c r="D95" s="142"/>
      <c r="E95" s="142"/>
      <c r="F95" s="142"/>
      <c r="G95" s="142"/>
      <c r="H95" s="142"/>
      <c r="I95" s="142"/>
      <c r="J95" s="143"/>
      <c r="K95" s="142"/>
      <c r="L95" s="142"/>
      <c r="M95" s="144"/>
      <c r="N95" s="145"/>
      <c r="O95" s="142"/>
      <c r="P95" s="147"/>
      <c r="Q95" s="147"/>
      <c r="R95" s="147"/>
      <c r="S95" s="147"/>
      <c r="T95" s="147"/>
      <c r="U95" s="147"/>
      <c r="V95" s="147"/>
      <c r="W95" s="147"/>
      <c r="X95" s="147"/>
      <c r="Y95" s="147"/>
      <c r="Z95" s="147"/>
      <c r="AA95" s="147"/>
      <c r="AB95" s="147"/>
      <c r="AC95" s="148"/>
      <c r="AD95" s="142"/>
      <c r="AE95" s="203">
        <f t="shared" si="10"/>
        <v>0</v>
      </c>
      <c r="AF95" s="150">
        <f t="shared" si="11"/>
        <v>0</v>
      </c>
      <c r="AG95" s="331"/>
      <c r="AJ95" s="185"/>
      <c r="AK95" s="616"/>
      <c r="AL95" s="186">
        <f t="shared" si="7"/>
        <v>0</v>
      </c>
      <c r="AM95" s="186">
        <f t="shared" si="8"/>
        <v>0</v>
      </c>
      <c r="AN95" s="186">
        <f t="shared" si="9"/>
        <v>0</v>
      </c>
      <c r="AO95" s="615"/>
    </row>
    <row r="96" spans="1:41" ht="20.100000000000001" customHeight="1">
      <c r="A96" s="183">
        <v>92</v>
      </c>
      <c r="B96" s="342"/>
      <c r="C96" s="342"/>
      <c r="D96" s="142"/>
      <c r="E96" s="142"/>
      <c r="F96" s="142"/>
      <c r="G96" s="142"/>
      <c r="H96" s="142"/>
      <c r="I96" s="142"/>
      <c r="J96" s="143"/>
      <c r="K96" s="142"/>
      <c r="L96" s="142"/>
      <c r="M96" s="144"/>
      <c r="N96" s="145"/>
      <c r="O96" s="142"/>
      <c r="P96" s="147"/>
      <c r="Q96" s="147"/>
      <c r="R96" s="147"/>
      <c r="S96" s="147"/>
      <c r="T96" s="147"/>
      <c r="U96" s="147"/>
      <c r="V96" s="147"/>
      <c r="W96" s="147"/>
      <c r="X96" s="147"/>
      <c r="Y96" s="147"/>
      <c r="Z96" s="147"/>
      <c r="AA96" s="147"/>
      <c r="AB96" s="147"/>
      <c r="AC96" s="148"/>
      <c r="AD96" s="142"/>
      <c r="AE96" s="203">
        <f t="shared" si="10"/>
        <v>0</v>
      </c>
      <c r="AF96" s="150">
        <f t="shared" si="11"/>
        <v>0</v>
      </c>
      <c r="AG96" s="331"/>
      <c r="AJ96" s="185"/>
      <c r="AK96" s="616"/>
      <c r="AL96" s="186">
        <f t="shared" si="7"/>
        <v>0</v>
      </c>
      <c r="AM96" s="186">
        <f t="shared" si="8"/>
        <v>0</v>
      </c>
      <c r="AN96" s="186">
        <f t="shared" si="9"/>
        <v>0</v>
      </c>
      <c r="AO96" s="615"/>
    </row>
    <row r="97" spans="1:41" ht="20.100000000000001" customHeight="1">
      <c r="A97" s="183">
        <v>93</v>
      </c>
      <c r="B97" s="342"/>
      <c r="C97" s="342"/>
      <c r="D97" s="142"/>
      <c r="E97" s="142"/>
      <c r="F97" s="142"/>
      <c r="G97" s="142"/>
      <c r="H97" s="142"/>
      <c r="I97" s="142"/>
      <c r="J97" s="143"/>
      <c r="K97" s="142"/>
      <c r="L97" s="142"/>
      <c r="M97" s="144"/>
      <c r="N97" s="145"/>
      <c r="O97" s="142"/>
      <c r="P97" s="147"/>
      <c r="Q97" s="147"/>
      <c r="R97" s="147"/>
      <c r="S97" s="147"/>
      <c r="T97" s="147"/>
      <c r="U97" s="147"/>
      <c r="V97" s="147"/>
      <c r="W97" s="147"/>
      <c r="X97" s="147"/>
      <c r="Y97" s="147"/>
      <c r="Z97" s="147"/>
      <c r="AA97" s="147"/>
      <c r="AB97" s="147"/>
      <c r="AC97" s="148"/>
      <c r="AD97" s="142"/>
      <c r="AE97" s="203">
        <f t="shared" si="10"/>
        <v>0</v>
      </c>
      <c r="AF97" s="150">
        <f t="shared" si="11"/>
        <v>0</v>
      </c>
      <c r="AG97" s="331"/>
      <c r="AJ97" s="185"/>
      <c r="AK97" s="616"/>
      <c r="AL97" s="186">
        <f t="shared" si="7"/>
        <v>0</v>
      </c>
      <c r="AM97" s="186">
        <f t="shared" si="8"/>
        <v>0</v>
      </c>
      <c r="AN97" s="186">
        <f t="shared" si="9"/>
        <v>0</v>
      </c>
      <c r="AO97" s="615"/>
    </row>
    <row r="98" spans="1:41" ht="20.100000000000001" customHeight="1">
      <c r="A98" s="183">
        <v>94</v>
      </c>
      <c r="B98" s="342"/>
      <c r="C98" s="342"/>
      <c r="D98" s="142"/>
      <c r="E98" s="142"/>
      <c r="F98" s="142"/>
      <c r="G98" s="142"/>
      <c r="H98" s="142"/>
      <c r="I98" s="142"/>
      <c r="J98" s="143"/>
      <c r="K98" s="142"/>
      <c r="L98" s="142"/>
      <c r="M98" s="144"/>
      <c r="N98" s="145"/>
      <c r="O98" s="142"/>
      <c r="P98" s="147"/>
      <c r="Q98" s="147"/>
      <c r="R98" s="147"/>
      <c r="S98" s="147"/>
      <c r="T98" s="147"/>
      <c r="U98" s="147"/>
      <c r="V98" s="147"/>
      <c r="W98" s="147"/>
      <c r="X98" s="147"/>
      <c r="Y98" s="147"/>
      <c r="Z98" s="147"/>
      <c r="AA98" s="147"/>
      <c r="AB98" s="147"/>
      <c r="AC98" s="148"/>
      <c r="AD98" s="142"/>
      <c r="AE98" s="203">
        <f t="shared" si="10"/>
        <v>0</v>
      </c>
      <c r="AF98" s="150">
        <f t="shared" si="11"/>
        <v>0</v>
      </c>
      <c r="AG98" s="331"/>
      <c r="AJ98" s="185"/>
      <c r="AK98" s="616"/>
      <c r="AL98" s="186">
        <f t="shared" si="7"/>
        <v>0</v>
      </c>
      <c r="AM98" s="186">
        <f t="shared" si="8"/>
        <v>0</v>
      </c>
      <c r="AN98" s="186">
        <f t="shared" si="9"/>
        <v>0</v>
      </c>
      <c r="AO98" s="615"/>
    </row>
    <row r="99" spans="1:41" ht="20.100000000000001" customHeight="1">
      <c r="A99" s="183">
        <v>95</v>
      </c>
      <c r="B99" s="342"/>
      <c r="C99" s="342"/>
      <c r="D99" s="142"/>
      <c r="E99" s="142"/>
      <c r="F99" s="142"/>
      <c r="G99" s="142"/>
      <c r="H99" s="142"/>
      <c r="I99" s="142"/>
      <c r="J99" s="143"/>
      <c r="K99" s="142"/>
      <c r="L99" s="142"/>
      <c r="M99" s="144"/>
      <c r="N99" s="145"/>
      <c r="O99" s="142"/>
      <c r="P99" s="147"/>
      <c r="Q99" s="147"/>
      <c r="R99" s="147"/>
      <c r="S99" s="147"/>
      <c r="T99" s="147"/>
      <c r="U99" s="147"/>
      <c r="V99" s="147"/>
      <c r="W99" s="147"/>
      <c r="X99" s="147"/>
      <c r="Y99" s="147"/>
      <c r="Z99" s="147"/>
      <c r="AA99" s="147"/>
      <c r="AB99" s="147"/>
      <c r="AC99" s="148"/>
      <c r="AD99" s="142"/>
      <c r="AE99" s="203">
        <f t="shared" si="10"/>
        <v>0</v>
      </c>
      <c r="AF99" s="150">
        <f t="shared" si="11"/>
        <v>0</v>
      </c>
      <c r="AG99" s="331"/>
      <c r="AJ99" s="185"/>
      <c r="AK99" s="616"/>
      <c r="AL99" s="186">
        <f t="shared" si="7"/>
        <v>0</v>
      </c>
      <c r="AM99" s="186">
        <f t="shared" si="8"/>
        <v>0</v>
      </c>
      <c r="AN99" s="186">
        <f t="shared" si="9"/>
        <v>0</v>
      </c>
      <c r="AO99" s="615"/>
    </row>
    <row r="100" spans="1:41" ht="20.100000000000001" customHeight="1">
      <c r="A100" s="183">
        <v>96</v>
      </c>
      <c r="B100" s="342"/>
      <c r="C100" s="342"/>
      <c r="D100" s="142"/>
      <c r="E100" s="142"/>
      <c r="F100" s="142"/>
      <c r="G100" s="142"/>
      <c r="H100" s="142"/>
      <c r="I100" s="142"/>
      <c r="J100" s="143"/>
      <c r="K100" s="142"/>
      <c r="L100" s="142"/>
      <c r="M100" s="144"/>
      <c r="N100" s="145"/>
      <c r="O100" s="142"/>
      <c r="P100" s="147"/>
      <c r="Q100" s="147"/>
      <c r="R100" s="147"/>
      <c r="S100" s="147"/>
      <c r="T100" s="147"/>
      <c r="U100" s="147"/>
      <c r="V100" s="147"/>
      <c r="W100" s="147"/>
      <c r="X100" s="147"/>
      <c r="Y100" s="147"/>
      <c r="Z100" s="147"/>
      <c r="AA100" s="147"/>
      <c r="AB100" s="147"/>
      <c r="AC100" s="148"/>
      <c r="AD100" s="142"/>
      <c r="AE100" s="203">
        <f t="shared" si="10"/>
        <v>0</v>
      </c>
      <c r="AF100" s="150">
        <f t="shared" si="11"/>
        <v>0</v>
      </c>
      <c r="AG100" s="331"/>
      <c r="AJ100" s="185"/>
      <c r="AK100" s="616"/>
      <c r="AL100" s="186">
        <f t="shared" si="7"/>
        <v>0</v>
      </c>
      <c r="AM100" s="186">
        <f t="shared" si="8"/>
        <v>0</v>
      </c>
      <c r="AN100" s="186">
        <f t="shared" si="9"/>
        <v>0</v>
      </c>
      <c r="AO100" s="615"/>
    </row>
    <row r="101" spans="1:41" ht="20.100000000000001" customHeight="1">
      <c r="A101" s="183">
        <v>97</v>
      </c>
      <c r="B101" s="342"/>
      <c r="C101" s="342"/>
      <c r="D101" s="142"/>
      <c r="E101" s="142"/>
      <c r="F101" s="142"/>
      <c r="G101" s="142"/>
      <c r="H101" s="142"/>
      <c r="I101" s="142"/>
      <c r="J101" s="143"/>
      <c r="K101" s="142"/>
      <c r="L101" s="142"/>
      <c r="M101" s="144"/>
      <c r="N101" s="145"/>
      <c r="O101" s="142"/>
      <c r="P101" s="147"/>
      <c r="Q101" s="147"/>
      <c r="R101" s="147"/>
      <c r="S101" s="147"/>
      <c r="T101" s="147"/>
      <c r="U101" s="147"/>
      <c r="V101" s="147"/>
      <c r="W101" s="147"/>
      <c r="X101" s="147"/>
      <c r="Y101" s="147"/>
      <c r="Z101" s="147"/>
      <c r="AA101" s="147"/>
      <c r="AB101" s="147"/>
      <c r="AC101" s="148"/>
      <c r="AD101" s="142"/>
      <c r="AE101" s="203">
        <f t="shared" si="10"/>
        <v>0</v>
      </c>
      <c r="AF101" s="150">
        <f t="shared" si="11"/>
        <v>0</v>
      </c>
      <c r="AG101" s="331"/>
      <c r="AJ101" s="185"/>
      <c r="AK101" s="616"/>
      <c r="AL101" s="186">
        <f t="shared" si="7"/>
        <v>0</v>
      </c>
      <c r="AM101" s="186">
        <f t="shared" si="8"/>
        <v>0</v>
      </c>
      <c r="AN101" s="186">
        <f t="shared" si="9"/>
        <v>0</v>
      </c>
      <c r="AO101" s="615"/>
    </row>
    <row r="102" spans="1:41" ht="20.100000000000001" customHeight="1">
      <c r="A102" s="183">
        <v>98</v>
      </c>
      <c r="B102" s="342"/>
      <c r="C102" s="342"/>
      <c r="D102" s="142"/>
      <c r="E102" s="142"/>
      <c r="F102" s="142"/>
      <c r="G102" s="142"/>
      <c r="H102" s="142"/>
      <c r="I102" s="142"/>
      <c r="J102" s="143"/>
      <c r="K102" s="142"/>
      <c r="L102" s="142"/>
      <c r="M102" s="144"/>
      <c r="N102" s="145"/>
      <c r="O102" s="142"/>
      <c r="P102" s="147"/>
      <c r="Q102" s="147"/>
      <c r="R102" s="147"/>
      <c r="S102" s="147"/>
      <c r="T102" s="147"/>
      <c r="U102" s="147"/>
      <c r="V102" s="147"/>
      <c r="W102" s="147"/>
      <c r="X102" s="147"/>
      <c r="Y102" s="147"/>
      <c r="Z102" s="147"/>
      <c r="AA102" s="147"/>
      <c r="AB102" s="147"/>
      <c r="AC102" s="148"/>
      <c r="AD102" s="142"/>
      <c r="AE102" s="203">
        <f t="shared" si="10"/>
        <v>0</v>
      </c>
      <c r="AF102" s="150">
        <f t="shared" si="11"/>
        <v>0</v>
      </c>
      <c r="AG102" s="331"/>
      <c r="AJ102" s="185"/>
      <c r="AK102" s="616"/>
      <c r="AL102" s="186">
        <f t="shared" si="7"/>
        <v>0</v>
      </c>
      <c r="AM102" s="186">
        <f t="shared" si="8"/>
        <v>0</v>
      </c>
      <c r="AN102" s="186">
        <f t="shared" si="9"/>
        <v>0</v>
      </c>
      <c r="AO102" s="615"/>
    </row>
    <row r="103" spans="1:41" ht="20.100000000000001" customHeight="1">
      <c r="A103" s="183">
        <v>99</v>
      </c>
      <c r="B103" s="342"/>
      <c r="C103" s="342"/>
      <c r="D103" s="142"/>
      <c r="E103" s="142"/>
      <c r="F103" s="142"/>
      <c r="G103" s="142"/>
      <c r="H103" s="142"/>
      <c r="I103" s="142"/>
      <c r="J103" s="143"/>
      <c r="K103" s="142"/>
      <c r="L103" s="142"/>
      <c r="M103" s="144"/>
      <c r="N103" s="145"/>
      <c r="O103" s="142"/>
      <c r="P103" s="147"/>
      <c r="Q103" s="147"/>
      <c r="R103" s="147"/>
      <c r="S103" s="147"/>
      <c r="T103" s="147"/>
      <c r="U103" s="147"/>
      <c r="V103" s="147"/>
      <c r="W103" s="147"/>
      <c r="X103" s="147"/>
      <c r="Y103" s="147"/>
      <c r="Z103" s="147"/>
      <c r="AA103" s="147"/>
      <c r="AB103" s="147"/>
      <c r="AC103" s="148"/>
      <c r="AD103" s="142"/>
      <c r="AE103" s="203">
        <f t="shared" si="10"/>
        <v>0</v>
      </c>
      <c r="AF103" s="150">
        <f t="shared" si="11"/>
        <v>0</v>
      </c>
      <c r="AG103" s="331"/>
      <c r="AJ103" s="185"/>
      <c r="AK103" s="616"/>
      <c r="AL103" s="186">
        <f t="shared" si="7"/>
        <v>0</v>
      </c>
      <c r="AM103" s="186">
        <f t="shared" si="8"/>
        <v>0</v>
      </c>
      <c r="AN103" s="186">
        <f t="shared" si="9"/>
        <v>0</v>
      </c>
      <c r="AO103" s="615"/>
    </row>
    <row r="104" spans="1:41" ht="20.100000000000001" customHeight="1">
      <c r="A104" s="183">
        <v>100</v>
      </c>
      <c r="B104" s="342"/>
      <c r="C104" s="342"/>
      <c r="D104" s="142"/>
      <c r="E104" s="142"/>
      <c r="F104" s="142"/>
      <c r="G104" s="142"/>
      <c r="H104" s="142"/>
      <c r="I104" s="142"/>
      <c r="J104" s="143"/>
      <c r="K104" s="142"/>
      <c r="L104" s="142"/>
      <c r="M104" s="144"/>
      <c r="N104" s="145"/>
      <c r="O104" s="142"/>
      <c r="P104" s="147"/>
      <c r="Q104" s="147"/>
      <c r="R104" s="147"/>
      <c r="S104" s="147"/>
      <c r="T104" s="147"/>
      <c r="U104" s="147"/>
      <c r="V104" s="147"/>
      <c r="W104" s="147"/>
      <c r="X104" s="147"/>
      <c r="Y104" s="147"/>
      <c r="Z104" s="147"/>
      <c r="AA104" s="147"/>
      <c r="AB104" s="147"/>
      <c r="AC104" s="148"/>
      <c r="AD104" s="142"/>
      <c r="AE104" s="203">
        <f t="shared" si="10"/>
        <v>0</v>
      </c>
      <c r="AF104" s="150">
        <f t="shared" si="11"/>
        <v>0</v>
      </c>
      <c r="AG104" s="331"/>
      <c r="AJ104" s="185"/>
      <c r="AK104" s="616"/>
      <c r="AL104" s="186">
        <f t="shared" si="7"/>
        <v>0</v>
      </c>
      <c r="AM104" s="186">
        <f t="shared" si="8"/>
        <v>0</v>
      </c>
      <c r="AN104" s="186">
        <f t="shared" si="9"/>
        <v>0</v>
      </c>
      <c r="AO104" s="615"/>
    </row>
    <row r="105" spans="1:41" ht="20.100000000000001" customHeight="1">
      <c r="A105" s="183">
        <v>101</v>
      </c>
      <c r="B105" s="342"/>
      <c r="C105" s="342"/>
      <c r="D105" s="142"/>
      <c r="E105" s="142"/>
      <c r="F105" s="142"/>
      <c r="G105" s="142"/>
      <c r="H105" s="142"/>
      <c r="I105" s="142"/>
      <c r="J105" s="143"/>
      <c r="K105" s="142"/>
      <c r="L105" s="142"/>
      <c r="M105" s="144"/>
      <c r="N105" s="145"/>
      <c r="O105" s="142"/>
      <c r="P105" s="147"/>
      <c r="Q105" s="147"/>
      <c r="R105" s="147"/>
      <c r="S105" s="147"/>
      <c r="T105" s="147"/>
      <c r="U105" s="147"/>
      <c r="V105" s="147"/>
      <c r="W105" s="147"/>
      <c r="X105" s="147"/>
      <c r="Y105" s="147"/>
      <c r="Z105" s="147"/>
      <c r="AA105" s="147"/>
      <c r="AB105" s="147"/>
      <c r="AC105" s="148"/>
      <c r="AD105" s="142"/>
      <c r="AE105" s="203">
        <f t="shared" si="10"/>
        <v>0</v>
      </c>
      <c r="AF105" s="150">
        <f t="shared" si="11"/>
        <v>0</v>
      </c>
      <c r="AG105" s="331"/>
      <c r="AJ105" s="185"/>
      <c r="AK105" s="616"/>
      <c r="AL105" s="186">
        <f t="shared" si="7"/>
        <v>0</v>
      </c>
      <c r="AM105" s="186">
        <f t="shared" si="8"/>
        <v>0</v>
      </c>
      <c r="AN105" s="186">
        <f t="shared" si="9"/>
        <v>0</v>
      </c>
      <c r="AO105" s="615"/>
    </row>
    <row r="106" spans="1:41" ht="20.100000000000001" customHeight="1">
      <c r="A106" s="183">
        <v>102</v>
      </c>
      <c r="B106" s="342"/>
      <c r="C106" s="342"/>
      <c r="D106" s="142"/>
      <c r="E106" s="142"/>
      <c r="F106" s="142"/>
      <c r="G106" s="142"/>
      <c r="H106" s="142"/>
      <c r="I106" s="142"/>
      <c r="J106" s="143"/>
      <c r="K106" s="142"/>
      <c r="L106" s="142"/>
      <c r="M106" s="144"/>
      <c r="N106" s="145"/>
      <c r="O106" s="142"/>
      <c r="P106" s="147"/>
      <c r="Q106" s="147"/>
      <c r="R106" s="147"/>
      <c r="S106" s="147"/>
      <c r="T106" s="147"/>
      <c r="U106" s="147"/>
      <c r="V106" s="147"/>
      <c r="W106" s="147"/>
      <c r="X106" s="147"/>
      <c r="Y106" s="147"/>
      <c r="Z106" s="147"/>
      <c r="AA106" s="147"/>
      <c r="AB106" s="147"/>
      <c r="AC106" s="148"/>
      <c r="AD106" s="142"/>
      <c r="AE106" s="203">
        <f t="shared" si="10"/>
        <v>0</v>
      </c>
      <c r="AF106" s="150">
        <f t="shared" si="11"/>
        <v>0</v>
      </c>
      <c r="AG106" s="331"/>
      <c r="AJ106" s="185"/>
      <c r="AK106" s="616"/>
      <c r="AL106" s="186">
        <f t="shared" si="7"/>
        <v>0</v>
      </c>
      <c r="AM106" s="186">
        <f t="shared" si="8"/>
        <v>0</v>
      </c>
      <c r="AN106" s="186">
        <f t="shared" si="9"/>
        <v>0</v>
      </c>
      <c r="AO106" s="615"/>
    </row>
    <row r="107" spans="1:41" ht="20.100000000000001" customHeight="1">
      <c r="A107" s="183">
        <v>103</v>
      </c>
      <c r="B107" s="342"/>
      <c r="C107" s="342"/>
      <c r="D107" s="142"/>
      <c r="E107" s="142"/>
      <c r="F107" s="142"/>
      <c r="G107" s="142"/>
      <c r="H107" s="142"/>
      <c r="I107" s="142"/>
      <c r="J107" s="143"/>
      <c r="K107" s="142"/>
      <c r="L107" s="142"/>
      <c r="M107" s="144"/>
      <c r="N107" s="145"/>
      <c r="O107" s="142"/>
      <c r="P107" s="147"/>
      <c r="Q107" s="147"/>
      <c r="R107" s="147"/>
      <c r="S107" s="147"/>
      <c r="T107" s="147"/>
      <c r="U107" s="147"/>
      <c r="V107" s="147"/>
      <c r="W107" s="147"/>
      <c r="X107" s="147"/>
      <c r="Y107" s="147"/>
      <c r="Z107" s="147"/>
      <c r="AA107" s="147"/>
      <c r="AB107" s="147"/>
      <c r="AC107" s="148"/>
      <c r="AD107" s="142"/>
      <c r="AE107" s="203">
        <f t="shared" si="10"/>
        <v>0</v>
      </c>
      <c r="AF107" s="150">
        <f t="shared" si="11"/>
        <v>0</v>
      </c>
      <c r="AG107" s="331"/>
      <c r="AJ107" s="185"/>
      <c r="AK107" s="616"/>
      <c r="AL107" s="186">
        <f t="shared" si="7"/>
        <v>0</v>
      </c>
      <c r="AM107" s="186">
        <f t="shared" si="8"/>
        <v>0</v>
      </c>
      <c r="AN107" s="186">
        <f t="shared" si="9"/>
        <v>0</v>
      </c>
      <c r="AO107" s="615"/>
    </row>
    <row r="108" spans="1:41" ht="20.100000000000001" customHeight="1">
      <c r="A108" s="183">
        <v>104</v>
      </c>
      <c r="B108" s="342"/>
      <c r="C108" s="342"/>
      <c r="D108" s="142"/>
      <c r="E108" s="142"/>
      <c r="F108" s="142"/>
      <c r="G108" s="142"/>
      <c r="H108" s="142"/>
      <c r="I108" s="142"/>
      <c r="J108" s="143"/>
      <c r="K108" s="142"/>
      <c r="L108" s="142"/>
      <c r="M108" s="144"/>
      <c r="N108" s="145"/>
      <c r="O108" s="142"/>
      <c r="P108" s="147"/>
      <c r="Q108" s="147"/>
      <c r="R108" s="147"/>
      <c r="S108" s="147"/>
      <c r="T108" s="147"/>
      <c r="U108" s="147"/>
      <c r="V108" s="147"/>
      <c r="W108" s="147"/>
      <c r="X108" s="147"/>
      <c r="Y108" s="147"/>
      <c r="Z108" s="147"/>
      <c r="AA108" s="147"/>
      <c r="AB108" s="147"/>
      <c r="AC108" s="148"/>
      <c r="AD108" s="142"/>
      <c r="AE108" s="203">
        <f t="shared" si="10"/>
        <v>0</v>
      </c>
      <c r="AF108" s="150">
        <f t="shared" si="11"/>
        <v>0</v>
      </c>
      <c r="AG108" s="331"/>
      <c r="AJ108" s="185"/>
      <c r="AK108" s="616"/>
      <c r="AL108" s="186">
        <f t="shared" si="7"/>
        <v>0</v>
      </c>
      <c r="AM108" s="186">
        <f t="shared" si="8"/>
        <v>0</v>
      </c>
      <c r="AN108" s="186">
        <f t="shared" si="9"/>
        <v>0</v>
      </c>
      <c r="AO108" s="615"/>
    </row>
    <row r="109" spans="1:41" ht="20.100000000000001" customHeight="1">
      <c r="A109" s="183">
        <v>105</v>
      </c>
      <c r="B109" s="342"/>
      <c r="C109" s="342"/>
      <c r="D109" s="142"/>
      <c r="E109" s="142"/>
      <c r="F109" s="142"/>
      <c r="G109" s="142"/>
      <c r="H109" s="142"/>
      <c r="I109" s="142"/>
      <c r="J109" s="143"/>
      <c r="K109" s="142"/>
      <c r="L109" s="142"/>
      <c r="M109" s="144"/>
      <c r="N109" s="145"/>
      <c r="O109" s="142"/>
      <c r="P109" s="147"/>
      <c r="Q109" s="147"/>
      <c r="R109" s="147"/>
      <c r="S109" s="147"/>
      <c r="T109" s="147"/>
      <c r="U109" s="147"/>
      <c r="V109" s="147"/>
      <c r="W109" s="147"/>
      <c r="X109" s="147"/>
      <c r="Y109" s="147"/>
      <c r="Z109" s="147"/>
      <c r="AA109" s="147"/>
      <c r="AB109" s="147"/>
      <c r="AC109" s="148"/>
      <c r="AD109" s="142"/>
      <c r="AE109" s="203">
        <f t="shared" si="10"/>
        <v>0</v>
      </c>
      <c r="AF109" s="150">
        <f t="shared" si="11"/>
        <v>0</v>
      </c>
      <c r="AG109" s="331"/>
      <c r="AJ109" s="185"/>
      <c r="AK109" s="616"/>
      <c r="AL109" s="186">
        <f t="shared" si="7"/>
        <v>0</v>
      </c>
      <c r="AM109" s="186">
        <f t="shared" si="8"/>
        <v>0</v>
      </c>
      <c r="AN109" s="186">
        <f t="shared" si="9"/>
        <v>0</v>
      </c>
      <c r="AO109" s="615"/>
    </row>
    <row r="110" spans="1:41" ht="20.100000000000001" customHeight="1">
      <c r="A110" s="183">
        <v>106</v>
      </c>
      <c r="B110" s="342"/>
      <c r="C110" s="342"/>
      <c r="D110" s="142"/>
      <c r="E110" s="142"/>
      <c r="F110" s="142"/>
      <c r="G110" s="142"/>
      <c r="H110" s="142"/>
      <c r="I110" s="142"/>
      <c r="J110" s="143"/>
      <c r="K110" s="142"/>
      <c r="L110" s="142"/>
      <c r="M110" s="144"/>
      <c r="N110" s="145"/>
      <c r="O110" s="142"/>
      <c r="P110" s="147"/>
      <c r="Q110" s="147"/>
      <c r="R110" s="147"/>
      <c r="S110" s="147"/>
      <c r="T110" s="147"/>
      <c r="U110" s="147"/>
      <c r="V110" s="147"/>
      <c r="W110" s="147"/>
      <c r="X110" s="147"/>
      <c r="Y110" s="147"/>
      <c r="Z110" s="147"/>
      <c r="AA110" s="147"/>
      <c r="AB110" s="147"/>
      <c r="AC110" s="148"/>
      <c r="AD110" s="142"/>
      <c r="AE110" s="203">
        <f t="shared" si="10"/>
        <v>0</v>
      </c>
      <c r="AF110" s="150">
        <f t="shared" si="11"/>
        <v>0</v>
      </c>
      <c r="AG110" s="331"/>
      <c r="AJ110" s="185"/>
      <c r="AK110" s="616"/>
      <c r="AL110" s="186">
        <f t="shared" si="7"/>
        <v>0</v>
      </c>
      <c r="AM110" s="186">
        <f t="shared" si="8"/>
        <v>0</v>
      </c>
      <c r="AN110" s="186">
        <f t="shared" si="9"/>
        <v>0</v>
      </c>
      <c r="AO110" s="615"/>
    </row>
    <row r="111" spans="1:41" ht="20.100000000000001" customHeight="1">
      <c r="A111" s="183">
        <v>107</v>
      </c>
      <c r="B111" s="342"/>
      <c r="C111" s="342"/>
      <c r="D111" s="142"/>
      <c r="E111" s="142"/>
      <c r="F111" s="142"/>
      <c r="G111" s="142"/>
      <c r="H111" s="142"/>
      <c r="I111" s="142"/>
      <c r="J111" s="143"/>
      <c r="K111" s="142"/>
      <c r="L111" s="142"/>
      <c r="M111" s="144"/>
      <c r="N111" s="145"/>
      <c r="O111" s="142"/>
      <c r="P111" s="147"/>
      <c r="Q111" s="147"/>
      <c r="R111" s="147"/>
      <c r="S111" s="147"/>
      <c r="T111" s="147"/>
      <c r="U111" s="147"/>
      <c r="V111" s="147"/>
      <c r="W111" s="147"/>
      <c r="X111" s="147"/>
      <c r="Y111" s="147"/>
      <c r="Z111" s="147"/>
      <c r="AA111" s="147"/>
      <c r="AB111" s="147"/>
      <c r="AC111" s="148"/>
      <c r="AD111" s="142"/>
      <c r="AE111" s="203">
        <f t="shared" si="10"/>
        <v>0</v>
      </c>
      <c r="AF111" s="150">
        <f t="shared" si="11"/>
        <v>0</v>
      </c>
      <c r="AG111" s="331"/>
      <c r="AJ111" s="185"/>
      <c r="AK111" s="616"/>
      <c r="AL111" s="186">
        <f t="shared" si="7"/>
        <v>0</v>
      </c>
      <c r="AM111" s="186">
        <f t="shared" si="8"/>
        <v>0</v>
      </c>
      <c r="AN111" s="186">
        <f t="shared" si="9"/>
        <v>0</v>
      </c>
      <c r="AO111" s="615"/>
    </row>
    <row r="112" spans="1:41" ht="20.100000000000001" customHeight="1">
      <c r="A112" s="183">
        <v>108</v>
      </c>
      <c r="B112" s="342"/>
      <c r="C112" s="342"/>
      <c r="D112" s="142"/>
      <c r="E112" s="142"/>
      <c r="F112" s="142"/>
      <c r="G112" s="142"/>
      <c r="H112" s="142"/>
      <c r="I112" s="142"/>
      <c r="J112" s="143"/>
      <c r="K112" s="142"/>
      <c r="L112" s="142"/>
      <c r="M112" s="144"/>
      <c r="N112" s="145"/>
      <c r="O112" s="142"/>
      <c r="P112" s="147"/>
      <c r="Q112" s="147"/>
      <c r="R112" s="147"/>
      <c r="S112" s="147"/>
      <c r="T112" s="147"/>
      <c r="U112" s="147"/>
      <c r="V112" s="147"/>
      <c r="W112" s="147"/>
      <c r="X112" s="147"/>
      <c r="Y112" s="147"/>
      <c r="Z112" s="147"/>
      <c r="AA112" s="147"/>
      <c r="AB112" s="147"/>
      <c r="AC112" s="148"/>
      <c r="AD112" s="142"/>
      <c r="AE112" s="203">
        <f t="shared" si="10"/>
        <v>0</v>
      </c>
      <c r="AF112" s="150">
        <f t="shared" si="11"/>
        <v>0</v>
      </c>
      <c r="AG112" s="331"/>
      <c r="AJ112" s="185"/>
      <c r="AK112" s="616"/>
      <c r="AL112" s="186">
        <f t="shared" si="7"/>
        <v>0</v>
      </c>
      <c r="AM112" s="186">
        <f t="shared" si="8"/>
        <v>0</v>
      </c>
      <c r="AN112" s="186">
        <f t="shared" si="9"/>
        <v>0</v>
      </c>
      <c r="AO112" s="615"/>
    </row>
    <row r="113" spans="1:41" ht="20.100000000000001" customHeight="1">
      <c r="A113" s="183">
        <v>109</v>
      </c>
      <c r="B113" s="342"/>
      <c r="C113" s="342"/>
      <c r="D113" s="142"/>
      <c r="E113" s="142"/>
      <c r="F113" s="142"/>
      <c r="G113" s="142"/>
      <c r="H113" s="142"/>
      <c r="I113" s="142"/>
      <c r="J113" s="143"/>
      <c r="K113" s="142"/>
      <c r="L113" s="142"/>
      <c r="M113" s="144"/>
      <c r="N113" s="145"/>
      <c r="O113" s="142"/>
      <c r="P113" s="147"/>
      <c r="Q113" s="147"/>
      <c r="R113" s="147"/>
      <c r="S113" s="147"/>
      <c r="T113" s="147"/>
      <c r="U113" s="147"/>
      <c r="V113" s="147"/>
      <c r="W113" s="147"/>
      <c r="X113" s="147"/>
      <c r="Y113" s="147"/>
      <c r="Z113" s="147"/>
      <c r="AA113" s="147"/>
      <c r="AB113" s="147"/>
      <c r="AC113" s="148"/>
      <c r="AD113" s="142"/>
      <c r="AE113" s="203">
        <f t="shared" si="10"/>
        <v>0</v>
      </c>
      <c r="AF113" s="150">
        <f t="shared" si="11"/>
        <v>0</v>
      </c>
      <c r="AG113" s="331"/>
      <c r="AJ113" s="185"/>
      <c r="AK113" s="616"/>
      <c r="AL113" s="186">
        <f t="shared" si="7"/>
        <v>0</v>
      </c>
      <c r="AM113" s="186">
        <f t="shared" si="8"/>
        <v>0</v>
      </c>
      <c r="AN113" s="186">
        <f t="shared" si="9"/>
        <v>0</v>
      </c>
      <c r="AO113" s="615"/>
    </row>
    <row r="114" spans="1:41" ht="20.100000000000001" customHeight="1">
      <c r="A114" s="183">
        <v>110</v>
      </c>
      <c r="B114" s="342"/>
      <c r="C114" s="342"/>
      <c r="D114" s="142"/>
      <c r="E114" s="142"/>
      <c r="F114" s="142"/>
      <c r="G114" s="142"/>
      <c r="H114" s="142"/>
      <c r="I114" s="142"/>
      <c r="J114" s="143"/>
      <c r="K114" s="142"/>
      <c r="L114" s="142"/>
      <c r="M114" s="144"/>
      <c r="N114" s="145"/>
      <c r="O114" s="142"/>
      <c r="P114" s="147"/>
      <c r="Q114" s="147"/>
      <c r="R114" s="147"/>
      <c r="S114" s="147"/>
      <c r="T114" s="147"/>
      <c r="U114" s="147"/>
      <c r="V114" s="147"/>
      <c r="W114" s="147"/>
      <c r="X114" s="147"/>
      <c r="Y114" s="147"/>
      <c r="Z114" s="147"/>
      <c r="AA114" s="147"/>
      <c r="AB114" s="147"/>
      <c r="AC114" s="148"/>
      <c r="AD114" s="142"/>
      <c r="AE114" s="203">
        <f t="shared" si="10"/>
        <v>0</v>
      </c>
      <c r="AF114" s="150">
        <f t="shared" si="11"/>
        <v>0</v>
      </c>
      <c r="AG114" s="331"/>
      <c r="AJ114" s="185"/>
      <c r="AK114" s="616"/>
      <c r="AL114" s="186">
        <f t="shared" si="7"/>
        <v>0</v>
      </c>
      <c r="AM114" s="186">
        <f t="shared" si="8"/>
        <v>0</v>
      </c>
      <c r="AN114" s="186">
        <f t="shared" si="9"/>
        <v>0</v>
      </c>
      <c r="AO114" s="615"/>
    </row>
    <row r="115" spans="1:41" ht="20.100000000000001" customHeight="1">
      <c r="A115" s="183">
        <v>111</v>
      </c>
      <c r="B115" s="342"/>
      <c r="C115" s="342"/>
      <c r="D115" s="142"/>
      <c r="E115" s="142"/>
      <c r="F115" s="142"/>
      <c r="G115" s="142"/>
      <c r="H115" s="142"/>
      <c r="I115" s="142"/>
      <c r="J115" s="143"/>
      <c r="K115" s="142"/>
      <c r="L115" s="142"/>
      <c r="M115" s="144"/>
      <c r="N115" s="145"/>
      <c r="O115" s="142"/>
      <c r="P115" s="147"/>
      <c r="Q115" s="147"/>
      <c r="R115" s="147"/>
      <c r="S115" s="147"/>
      <c r="T115" s="147"/>
      <c r="U115" s="147"/>
      <c r="V115" s="147"/>
      <c r="W115" s="147"/>
      <c r="X115" s="147"/>
      <c r="Y115" s="147"/>
      <c r="Z115" s="147"/>
      <c r="AA115" s="147"/>
      <c r="AB115" s="147"/>
      <c r="AC115" s="148"/>
      <c r="AD115" s="142"/>
      <c r="AE115" s="203">
        <f t="shared" si="10"/>
        <v>0</v>
      </c>
      <c r="AF115" s="150">
        <f t="shared" si="11"/>
        <v>0</v>
      </c>
      <c r="AG115" s="331"/>
      <c r="AJ115" s="185"/>
      <c r="AK115" s="616"/>
      <c r="AL115" s="186">
        <f t="shared" si="7"/>
        <v>0</v>
      </c>
      <c r="AM115" s="186">
        <f t="shared" si="8"/>
        <v>0</v>
      </c>
      <c r="AN115" s="186">
        <f t="shared" si="9"/>
        <v>0</v>
      </c>
      <c r="AO115" s="615"/>
    </row>
    <row r="116" spans="1:41" ht="20.100000000000001" customHeight="1">
      <c r="A116" s="183">
        <v>112</v>
      </c>
      <c r="B116" s="342"/>
      <c r="C116" s="342"/>
      <c r="D116" s="142"/>
      <c r="E116" s="142"/>
      <c r="F116" s="142"/>
      <c r="G116" s="142"/>
      <c r="H116" s="142"/>
      <c r="I116" s="142"/>
      <c r="J116" s="143"/>
      <c r="K116" s="142"/>
      <c r="L116" s="142"/>
      <c r="M116" s="144"/>
      <c r="N116" s="145"/>
      <c r="O116" s="142"/>
      <c r="P116" s="147"/>
      <c r="Q116" s="147"/>
      <c r="R116" s="147"/>
      <c r="S116" s="147"/>
      <c r="T116" s="147"/>
      <c r="U116" s="147"/>
      <c r="V116" s="147"/>
      <c r="W116" s="147"/>
      <c r="X116" s="147"/>
      <c r="Y116" s="147"/>
      <c r="Z116" s="147"/>
      <c r="AA116" s="147"/>
      <c r="AB116" s="147"/>
      <c r="AC116" s="148"/>
      <c r="AD116" s="142"/>
      <c r="AE116" s="203">
        <f t="shared" si="10"/>
        <v>0</v>
      </c>
      <c r="AF116" s="150">
        <f t="shared" si="11"/>
        <v>0</v>
      </c>
      <c r="AG116" s="331"/>
      <c r="AJ116" s="185"/>
      <c r="AK116" s="616"/>
      <c r="AL116" s="186">
        <f t="shared" si="7"/>
        <v>0</v>
      </c>
      <c r="AM116" s="186">
        <f t="shared" si="8"/>
        <v>0</v>
      </c>
      <c r="AN116" s="186">
        <f t="shared" si="9"/>
        <v>0</v>
      </c>
      <c r="AO116" s="615"/>
    </row>
    <row r="117" spans="1:41" ht="20.100000000000001" customHeight="1">
      <c r="A117" s="183">
        <v>113</v>
      </c>
      <c r="B117" s="342"/>
      <c r="C117" s="342"/>
      <c r="D117" s="142"/>
      <c r="E117" s="142"/>
      <c r="F117" s="142"/>
      <c r="G117" s="142"/>
      <c r="H117" s="142"/>
      <c r="I117" s="142"/>
      <c r="J117" s="143"/>
      <c r="K117" s="142"/>
      <c r="L117" s="142"/>
      <c r="M117" s="144"/>
      <c r="N117" s="145"/>
      <c r="O117" s="142"/>
      <c r="P117" s="147"/>
      <c r="Q117" s="147"/>
      <c r="R117" s="147"/>
      <c r="S117" s="147"/>
      <c r="T117" s="147"/>
      <c r="U117" s="147"/>
      <c r="V117" s="147"/>
      <c r="W117" s="147"/>
      <c r="X117" s="147"/>
      <c r="Y117" s="147"/>
      <c r="Z117" s="147"/>
      <c r="AA117" s="147"/>
      <c r="AB117" s="147"/>
      <c r="AC117" s="148"/>
      <c r="AD117" s="142"/>
      <c r="AE117" s="203">
        <f t="shared" si="10"/>
        <v>0</v>
      </c>
      <c r="AF117" s="150">
        <f t="shared" si="11"/>
        <v>0</v>
      </c>
      <c r="AG117" s="331"/>
      <c r="AJ117" s="185"/>
      <c r="AK117" s="616"/>
      <c r="AL117" s="186">
        <f t="shared" si="7"/>
        <v>0</v>
      </c>
      <c r="AM117" s="186">
        <f t="shared" si="8"/>
        <v>0</v>
      </c>
      <c r="AN117" s="186">
        <f t="shared" si="9"/>
        <v>0</v>
      </c>
      <c r="AO117" s="615"/>
    </row>
    <row r="118" spans="1:41" ht="20.100000000000001" customHeight="1">
      <c r="A118" s="183">
        <v>114</v>
      </c>
      <c r="B118" s="342"/>
      <c r="C118" s="342"/>
      <c r="D118" s="142"/>
      <c r="E118" s="142"/>
      <c r="F118" s="142"/>
      <c r="G118" s="142"/>
      <c r="H118" s="142"/>
      <c r="I118" s="142"/>
      <c r="J118" s="143"/>
      <c r="K118" s="142"/>
      <c r="L118" s="142"/>
      <c r="M118" s="144"/>
      <c r="N118" s="145"/>
      <c r="O118" s="142"/>
      <c r="P118" s="147"/>
      <c r="Q118" s="147"/>
      <c r="R118" s="147"/>
      <c r="S118" s="147"/>
      <c r="T118" s="147"/>
      <c r="U118" s="147"/>
      <c r="V118" s="147"/>
      <c r="W118" s="147"/>
      <c r="X118" s="147"/>
      <c r="Y118" s="147"/>
      <c r="Z118" s="147"/>
      <c r="AA118" s="147"/>
      <c r="AB118" s="147"/>
      <c r="AC118" s="148"/>
      <c r="AD118" s="142"/>
      <c r="AE118" s="203">
        <f t="shared" si="10"/>
        <v>0</v>
      </c>
      <c r="AF118" s="150">
        <f t="shared" si="11"/>
        <v>0</v>
      </c>
      <c r="AG118" s="331"/>
      <c r="AJ118" s="185"/>
      <c r="AK118" s="616"/>
      <c r="AL118" s="186">
        <f t="shared" si="7"/>
        <v>0</v>
      </c>
      <c r="AM118" s="186">
        <f t="shared" si="8"/>
        <v>0</v>
      </c>
      <c r="AN118" s="186">
        <f t="shared" si="9"/>
        <v>0</v>
      </c>
      <c r="AO118" s="615"/>
    </row>
    <row r="119" spans="1:41" ht="20.100000000000001" customHeight="1">
      <c r="A119" s="183">
        <v>115</v>
      </c>
      <c r="B119" s="342"/>
      <c r="C119" s="342"/>
      <c r="D119" s="142"/>
      <c r="E119" s="142"/>
      <c r="F119" s="142"/>
      <c r="G119" s="142"/>
      <c r="H119" s="142"/>
      <c r="I119" s="142"/>
      <c r="J119" s="143"/>
      <c r="K119" s="142"/>
      <c r="L119" s="142"/>
      <c r="M119" s="144"/>
      <c r="N119" s="145"/>
      <c r="O119" s="142"/>
      <c r="P119" s="147"/>
      <c r="Q119" s="147"/>
      <c r="R119" s="147"/>
      <c r="S119" s="147"/>
      <c r="T119" s="147"/>
      <c r="U119" s="147"/>
      <c r="V119" s="147"/>
      <c r="W119" s="147"/>
      <c r="X119" s="147"/>
      <c r="Y119" s="147"/>
      <c r="Z119" s="147"/>
      <c r="AA119" s="147"/>
      <c r="AB119" s="147"/>
      <c r="AC119" s="148"/>
      <c r="AD119" s="142"/>
      <c r="AE119" s="203">
        <f t="shared" si="10"/>
        <v>0</v>
      </c>
      <c r="AF119" s="150">
        <f t="shared" si="11"/>
        <v>0</v>
      </c>
      <c r="AG119" s="331"/>
      <c r="AJ119" s="185"/>
      <c r="AK119" s="616"/>
      <c r="AL119" s="186">
        <f t="shared" si="7"/>
        <v>0</v>
      </c>
      <c r="AM119" s="186">
        <f t="shared" si="8"/>
        <v>0</v>
      </c>
      <c r="AN119" s="186">
        <f t="shared" si="9"/>
        <v>0</v>
      </c>
      <c r="AO119" s="615"/>
    </row>
    <row r="120" spans="1:41" ht="20.100000000000001" customHeight="1">
      <c r="A120" s="183">
        <v>116</v>
      </c>
      <c r="B120" s="342"/>
      <c r="C120" s="342"/>
      <c r="D120" s="142"/>
      <c r="E120" s="142"/>
      <c r="F120" s="142"/>
      <c r="G120" s="142"/>
      <c r="H120" s="142"/>
      <c r="I120" s="142"/>
      <c r="J120" s="143"/>
      <c r="K120" s="142"/>
      <c r="L120" s="142"/>
      <c r="M120" s="144"/>
      <c r="N120" s="145"/>
      <c r="O120" s="142"/>
      <c r="P120" s="147"/>
      <c r="Q120" s="147"/>
      <c r="R120" s="147"/>
      <c r="S120" s="147"/>
      <c r="T120" s="147"/>
      <c r="U120" s="147"/>
      <c r="V120" s="147"/>
      <c r="W120" s="147"/>
      <c r="X120" s="147"/>
      <c r="Y120" s="147"/>
      <c r="Z120" s="147"/>
      <c r="AA120" s="147"/>
      <c r="AB120" s="147"/>
      <c r="AC120" s="148"/>
      <c r="AD120" s="142"/>
      <c r="AE120" s="203">
        <f t="shared" si="10"/>
        <v>0</v>
      </c>
      <c r="AF120" s="150">
        <f t="shared" si="11"/>
        <v>0</v>
      </c>
      <c r="AG120" s="331"/>
      <c r="AJ120" s="185"/>
      <c r="AK120" s="616"/>
      <c r="AL120" s="186">
        <f t="shared" si="7"/>
        <v>0</v>
      </c>
      <c r="AM120" s="186">
        <f t="shared" si="8"/>
        <v>0</v>
      </c>
      <c r="AN120" s="186">
        <f t="shared" si="9"/>
        <v>0</v>
      </c>
      <c r="AO120" s="615"/>
    </row>
    <row r="121" spans="1:41" ht="20.100000000000001" customHeight="1">
      <c r="A121" s="183">
        <v>117</v>
      </c>
      <c r="B121" s="342"/>
      <c r="C121" s="342"/>
      <c r="D121" s="142"/>
      <c r="E121" s="142"/>
      <c r="F121" s="142"/>
      <c r="G121" s="142"/>
      <c r="H121" s="142"/>
      <c r="I121" s="142"/>
      <c r="J121" s="143"/>
      <c r="K121" s="142"/>
      <c r="L121" s="142"/>
      <c r="M121" s="144"/>
      <c r="N121" s="145"/>
      <c r="O121" s="142"/>
      <c r="P121" s="147"/>
      <c r="Q121" s="147"/>
      <c r="R121" s="147"/>
      <c r="S121" s="147"/>
      <c r="T121" s="147"/>
      <c r="U121" s="147"/>
      <c r="V121" s="147"/>
      <c r="W121" s="147"/>
      <c r="X121" s="147"/>
      <c r="Y121" s="147"/>
      <c r="Z121" s="147"/>
      <c r="AA121" s="147"/>
      <c r="AB121" s="147"/>
      <c r="AC121" s="148"/>
      <c r="AD121" s="142"/>
      <c r="AE121" s="203">
        <f t="shared" si="10"/>
        <v>0</v>
      </c>
      <c r="AF121" s="150">
        <f t="shared" si="11"/>
        <v>0</v>
      </c>
      <c r="AG121" s="331"/>
      <c r="AJ121" s="185"/>
      <c r="AK121" s="616"/>
      <c r="AL121" s="186">
        <f t="shared" si="7"/>
        <v>0</v>
      </c>
      <c r="AM121" s="186">
        <f t="shared" si="8"/>
        <v>0</v>
      </c>
      <c r="AN121" s="186">
        <f t="shared" si="9"/>
        <v>0</v>
      </c>
      <c r="AO121" s="615"/>
    </row>
    <row r="122" spans="1:41" ht="20.100000000000001" customHeight="1">
      <c r="A122" s="183">
        <v>118</v>
      </c>
      <c r="B122" s="342"/>
      <c r="C122" s="342"/>
      <c r="D122" s="142"/>
      <c r="E122" s="142"/>
      <c r="F122" s="142"/>
      <c r="G122" s="142"/>
      <c r="H122" s="142"/>
      <c r="I122" s="142"/>
      <c r="J122" s="143"/>
      <c r="K122" s="142"/>
      <c r="L122" s="142"/>
      <c r="M122" s="144"/>
      <c r="N122" s="145"/>
      <c r="O122" s="142"/>
      <c r="P122" s="147"/>
      <c r="Q122" s="147"/>
      <c r="R122" s="147"/>
      <c r="S122" s="147"/>
      <c r="T122" s="147"/>
      <c r="U122" s="147"/>
      <c r="V122" s="147"/>
      <c r="W122" s="147"/>
      <c r="X122" s="147"/>
      <c r="Y122" s="147"/>
      <c r="Z122" s="147"/>
      <c r="AA122" s="147"/>
      <c r="AB122" s="147"/>
      <c r="AC122" s="148"/>
      <c r="AD122" s="142"/>
      <c r="AE122" s="203">
        <f t="shared" si="10"/>
        <v>0</v>
      </c>
      <c r="AF122" s="150">
        <f t="shared" si="11"/>
        <v>0</v>
      </c>
      <c r="AG122" s="331"/>
      <c r="AJ122" s="185"/>
      <c r="AK122" s="616"/>
      <c r="AL122" s="186">
        <f t="shared" si="7"/>
        <v>0</v>
      </c>
      <c r="AM122" s="186">
        <f t="shared" si="8"/>
        <v>0</v>
      </c>
      <c r="AN122" s="186">
        <f t="shared" si="9"/>
        <v>0</v>
      </c>
      <c r="AO122" s="615"/>
    </row>
    <row r="123" spans="1:41" ht="20.100000000000001" customHeight="1">
      <c r="A123" s="183">
        <v>119</v>
      </c>
      <c r="B123" s="342"/>
      <c r="C123" s="342"/>
      <c r="D123" s="142"/>
      <c r="E123" s="142"/>
      <c r="F123" s="142"/>
      <c r="G123" s="142"/>
      <c r="H123" s="142"/>
      <c r="I123" s="142"/>
      <c r="J123" s="143"/>
      <c r="K123" s="142"/>
      <c r="L123" s="142"/>
      <c r="M123" s="144"/>
      <c r="N123" s="145"/>
      <c r="O123" s="142"/>
      <c r="P123" s="147"/>
      <c r="Q123" s="147"/>
      <c r="R123" s="147"/>
      <c r="S123" s="147"/>
      <c r="T123" s="147"/>
      <c r="U123" s="147"/>
      <c r="V123" s="147"/>
      <c r="W123" s="147"/>
      <c r="X123" s="147"/>
      <c r="Y123" s="147"/>
      <c r="Z123" s="147"/>
      <c r="AA123" s="147"/>
      <c r="AB123" s="147"/>
      <c r="AC123" s="148"/>
      <c r="AD123" s="142"/>
      <c r="AE123" s="203">
        <f t="shared" si="10"/>
        <v>0</v>
      </c>
      <c r="AF123" s="150">
        <f t="shared" si="11"/>
        <v>0</v>
      </c>
      <c r="AG123" s="331"/>
      <c r="AJ123" s="185"/>
      <c r="AK123" s="616"/>
      <c r="AL123" s="186">
        <f t="shared" si="7"/>
        <v>0</v>
      </c>
      <c r="AM123" s="186">
        <f t="shared" si="8"/>
        <v>0</v>
      </c>
      <c r="AN123" s="186">
        <f t="shared" si="9"/>
        <v>0</v>
      </c>
      <c r="AO123" s="615"/>
    </row>
    <row r="124" spans="1:41" ht="20.100000000000001" customHeight="1">
      <c r="A124" s="183">
        <v>120</v>
      </c>
      <c r="B124" s="342"/>
      <c r="C124" s="342"/>
      <c r="D124" s="142"/>
      <c r="E124" s="142"/>
      <c r="F124" s="142"/>
      <c r="G124" s="142"/>
      <c r="H124" s="142"/>
      <c r="I124" s="142"/>
      <c r="J124" s="143"/>
      <c r="K124" s="142"/>
      <c r="L124" s="142"/>
      <c r="M124" s="144"/>
      <c r="N124" s="145"/>
      <c r="O124" s="142"/>
      <c r="P124" s="147"/>
      <c r="Q124" s="147"/>
      <c r="R124" s="147"/>
      <c r="S124" s="147"/>
      <c r="T124" s="147"/>
      <c r="U124" s="147"/>
      <c r="V124" s="147"/>
      <c r="W124" s="147"/>
      <c r="X124" s="147"/>
      <c r="Y124" s="147"/>
      <c r="Z124" s="147"/>
      <c r="AA124" s="147"/>
      <c r="AB124" s="147"/>
      <c r="AC124" s="148"/>
      <c r="AD124" s="142"/>
      <c r="AE124" s="203">
        <f t="shared" si="10"/>
        <v>0</v>
      </c>
      <c r="AF124" s="150">
        <f t="shared" si="11"/>
        <v>0</v>
      </c>
      <c r="AG124" s="331"/>
      <c r="AJ124" s="185"/>
      <c r="AK124" s="616"/>
      <c r="AL124" s="186">
        <f t="shared" si="7"/>
        <v>0</v>
      </c>
      <c r="AM124" s="186">
        <f t="shared" si="8"/>
        <v>0</v>
      </c>
      <c r="AN124" s="186">
        <f t="shared" si="9"/>
        <v>0</v>
      </c>
      <c r="AO124" s="615"/>
    </row>
    <row r="125" spans="1:41" ht="20.100000000000001" customHeight="1">
      <c r="A125" s="183">
        <v>121</v>
      </c>
      <c r="B125" s="342"/>
      <c r="C125" s="342"/>
      <c r="D125" s="142"/>
      <c r="E125" s="142"/>
      <c r="F125" s="142"/>
      <c r="G125" s="142"/>
      <c r="H125" s="142"/>
      <c r="I125" s="142"/>
      <c r="J125" s="143"/>
      <c r="K125" s="142"/>
      <c r="L125" s="142"/>
      <c r="M125" s="144"/>
      <c r="N125" s="145"/>
      <c r="O125" s="142"/>
      <c r="P125" s="147"/>
      <c r="Q125" s="147"/>
      <c r="R125" s="147"/>
      <c r="S125" s="147"/>
      <c r="T125" s="147"/>
      <c r="U125" s="147"/>
      <c r="V125" s="147"/>
      <c r="W125" s="147"/>
      <c r="X125" s="147"/>
      <c r="Y125" s="147"/>
      <c r="Z125" s="147"/>
      <c r="AA125" s="147"/>
      <c r="AB125" s="147"/>
      <c r="AC125" s="148"/>
      <c r="AD125" s="142"/>
      <c r="AE125" s="203">
        <f t="shared" si="10"/>
        <v>0</v>
      </c>
      <c r="AF125" s="150">
        <f t="shared" si="11"/>
        <v>0</v>
      </c>
      <c r="AG125" s="331"/>
      <c r="AJ125" s="185"/>
      <c r="AK125" s="616"/>
      <c r="AL125" s="186">
        <f t="shared" si="7"/>
        <v>0</v>
      </c>
      <c r="AM125" s="186">
        <f t="shared" si="8"/>
        <v>0</v>
      </c>
      <c r="AN125" s="186">
        <f t="shared" si="9"/>
        <v>0</v>
      </c>
      <c r="AO125" s="615"/>
    </row>
    <row r="126" spans="1:41" ht="20.100000000000001" customHeight="1">
      <c r="A126" s="183">
        <v>122</v>
      </c>
      <c r="B126" s="342"/>
      <c r="C126" s="342"/>
      <c r="D126" s="142"/>
      <c r="E126" s="142"/>
      <c r="F126" s="142"/>
      <c r="G126" s="142"/>
      <c r="H126" s="142"/>
      <c r="I126" s="142"/>
      <c r="J126" s="143"/>
      <c r="K126" s="142"/>
      <c r="L126" s="142"/>
      <c r="M126" s="144"/>
      <c r="N126" s="145"/>
      <c r="O126" s="142"/>
      <c r="P126" s="147"/>
      <c r="Q126" s="147"/>
      <c r="R126" s="147"/>
      <c r="S126" s="147"/>
      <c r="T126" s="147"/>
      <c r="U126" s="147"/>
      <c r="V126" s="147"/>
      <c r="W126" s="147"/>
      <c r="X126" s="147"/>
      <c r="Y126" s="147"/>
      <c r="Z126" s="147"/>
      <c r="AA126" s="147"/>
      <c r="AB126" s="147"/>
      <c r="AC126" s="148"/>
      <c r="AD126" s="142"/>
      <c r="AE126" s="203">
        <f t="shared" si="10"/>
        <v>0</v>
      </c>
      <c r="AF126" s="150">
        <f t="shared" si="11"/>
        <v>0</v>
      </c>
      <c r="AG126" s="331"/>
      <c r="AJ126" s="185"/>
      <c r="AK126" s="616"/>
      <c r="AL126" s="186">
        <f t="shared" si="7"/>
        <v>0</v>
      </c>
      <c r="AM126" s="186">
        <f t="shared" si="8"/>
        <v>0</v>
      </c>
      <c r="AN126" s="186">
        <f t="shared" si="9"/>
        <v>0</v>
      </c>
      <c r="AO126" s="615"/>
    </row>
    <row r="127" spans="1:41" ht="20.100000000000001" customHeight="1">
      <c r="A127" s="183">
        <v>123</v>
      </c>
      <c r="B127" s="342"/>
      <c r="C127" s="342"/>
      <c r="D127" s="142"/>
      <c r="E127" s="142"/>
      <c r="F127" s="142"/>
      <c r="G127" s="142"/>
      <c r="H127" s="142"/>
      <c r="I127" s="142"/>
      <c r="J127" s="143"/>
      <c r="K127" s="142"/>
      <c r="L127" s="142"/>
      <c r="M127" s="144"/>
      <c r="N127" s="145"/>
      <c r="O127" s="142"/>
      <c r="P127" s="147"/>
      <c r="Q127" s="147"/>
      <c r="R127" s="147"/>
      <c r="S127" s="147"/>
      <c r="T127" s="147"/>
      <c r="U127" s="147"/>
      <c r="V127" s="147"/>
      <c r="W127" s="147"/>
      <c r="X127" s="147"/>
      <c r="Y127" s="147"/>
      <c r="Z127" s="147"/>
      <c r="AA127" s="147"/>
      <c r="AB127" s="147"/>
      <c r="AC127" s="148"/>
      <c r="AD127" s="142"/>
      <c r="AE127" s="203">
        <f t="shared" si="10"/>
        <v>0</v>
      </c>
      <c r="AF127" s="150">
        <f t="shared" si="11"/>
        <v>0</v>
      </c>
      <c r="AG127" s="331"/>
      <c r="AJ127" s="185"/>
      <c r="AK127" s="616"/>
      <c r="AL127" s="186">
        <f t="shared" si="7"/>
        <v>0</v>
      </c>
      <c r="AM127" s="186">
        <f t="shared" si="8"/>
        <v>0</v>
      </c>
      <c r="AN127" s="186">
        <f t="shared" si="9"/>
        <v>0</v>
      </c>
      <c r="AO127" s="615"/>
    </row>
    <row r="128" spans="1:41" ht="20.100000000000001" customHeight="1">
      <c r="A128" s="183">
        <v>124</v>
      </c>
      <c r="B128" s="342"/>
      <c r="C128" s="342"/>
      <c r="D128" s="142"/>
      <c r="E128" s="142"/>
      <c r="F128" s="142"/>
      <c r="G128" s="142"/>
      <c r="H128" s="142"/>
      <c r="I128" s="142"/>
      <c r="J128" s="143"/>
      <c r="K128" s="142"/>
      <c r="L128" s="142"/>
      <c r="M128" s="144"/>
      <c r="N128" s="145"/>
      <c r="O128" s="142"/>
      <c r="P128" s="147"/>
      <c r="Q128" s="147"/>
      <c r="R128" s="147"/>
      <c r="S128" s="147"/>
      <c r="T128" s="147"/>
      <c r="U128" s="147"/>
      <c r="V128" s="147"/>
      <c r="W128" s="147"/>
      <c r="X128" s="147"/>
      <c r="Y128" s="147"/>
      <c r="Z128" s="147"/>
      <c r="AA128" s="147"/>
      <c r="AB128" s="147"/>
      <c r="AC128" s="148"/>
      <c r="AD128" s="142"/>
      <c r="AE128" s="203">
        <f t="shared" si="10"/>
        <v>0</v>
      </c>
      <c r="AF128" s="150">
        <f t="shared" si="11"/>
        <v>0</v>
      </c>
      <c r="AG128" s="331"/>
      <c r="AJ128" s="185"/>
      <c r="AK128" s="616"/>
      <c r="AL128" s="186">
        <f t="shared" si="7"/>
        <v>0</v>
      </c>
      <c r="AM128" s="186">
        <f t="shared" si="8"/>
        <v>0</v>
      </c>
      <c r="AN128" s="186">
        <f t="shared" si="9"/>
        <v>0</v>
      </c>
      <c r="AO128" s="615"/>
    </row>
    <row r="129" spans="1:41" ht="20.100000000000001" customHeight="1">
      <c r="A129" s="183">
        <v>125</v>
      </c>
      <c r="B129" s="342"/>
      <c r="C129" s="342"/>
      <c r="D129" s="142"/>
      <c r="E129" s="142"/>
      <c r="F129" s="142"/>
      <c r="G129" s="142"/>
      <c r="H129" s="142"/>
      <c r="I129" s="142"/>
      <c r="J129" s="143"/>
      <c r="K129" s="142"/>
      <c r="L129" s="142"/>
      <c r="M129" s="144"/>
      <c r="N129" s="145"/>
      <c r="O129" s="142"/>
      <c r="P129" s="147"/>
      <c r="Q129" s="147"/>
      <c r="R129" s="147"/>
      <c r="S129" s="147"/>
      <c r="T129" s="147"/>
      <c r="U129" s="147"/>
      <c r="V129" s="147"/>
      <c r="W129" s="147"/>
      <c r="X129" s="147"/>
      <c r="Y129" s="147"/>
      <c r="Z129" s="147"/>
      <c r="AA129" s="147"/>
      <c r="AB129" s="147"/>
      <c r="AC129" s="148"/>
      <c r="AD129" s="142"/>
      <c r="AE129" s="203">
        <f t="shared" si="10"/>
        <v>0</v>
      </c>
      <c r="AF129" s="150">
        <f t="shared" si="11"/>
        <v>0</v>
      </c>
      <c r="AG129" s="331"/>
      <c r="AJ129" s="185"/>
      <c r="AK129" s="616"/>
      <c r="AL129" s="186">
        <f t="shared" si="7"/>
        <v>0</v>
      </c>
      <c r="AM129" s="186">
        <f t="shared" si="8"/>
        <v>0</v>
      </c>
      <c r="AN129" s="186">
        <f t="shared" si="9"/>
        <v>0</v>
      </c>
      <c r="AO129" s="615"/>
    </row>
    <row r="130" spans="1:41" ht="20.100000000000001" customHeight="1">
      <c r="A130" s="183">
        <v>126</v>
      </c>
      <c r="B130" s="342"/>
      <c r="C130" s="342"/>
      <c r="D130" s="142"/>
      <c r="E130" s="142"/>
      <c r="F130" s="142"/>
      <c r="G130" s="142"/>
      <c r="H130" s="142"/>
      <c r="I130" s="142"/>
      <c r="J130" s="143"/>
      <c r="K130" s="142"/>
      <c r="L130" s="142"/>
      <c r="M130" s="144"/>
      <c r="N130" s="145"/>
      <c r="O130" s="142"/>
      <c r="P130" s="147"/>
      <c r="Q130" s="147"/>
      <c r="R130" s="147"/>
      <c r="S130" s="147"/>
      <c r="T130" s="147"/>
      <c r="U130" s="147"/>
      <c r="V130" s="147"/>
      <c r="W130" s="147"/>
      <c r="X130" s="147"/>
      <c r="Y130" s="147"/>
      <c r="Z130" s="147"/>
      <c r="AA130" s="147"/>
      <c r="AB130" s="147"/>
      <c r="AC130" s="148"/>
      <c r="AD130" s="142"/>
      <c r="AE130" s="203">
        <f t="shared" si="10"/>
        <v>0</v>
      </c>
      <c r="AF130" s="150">
        <f t="shared" si="11"/>
        <v>0</v>
      </c>
      <c r="AG130" s="331"/>
      <c r="AJ130" s="185"/>
      <c r="AK130" s="616"/>
      <c r="AL130" s="186">
        <f t="shared" si="7"/>
        <v>0</v>
      </c>
      <c r="AM130" s="186">
        <f t="shared" si="8"/>
        <v>0</v>
      </c>
      <c r="AN130" s="186">
        <f t="shared" si="9"/>
        <v>0</v>
      </c>
      <c r="AO130" s="615"/>
    </row>
    <row r="131" spans="1:41" ht="20.100000000000001" customHeight="1">
      <c r="A131" s="183">
        <v>127</v>
      </c>
      <c r="B131" s="342"/>
      <c r="C131" s="342"/>
      <c r="D131" s="142"/>
      <c r="E131" s="142"/>
      <c r="F131" s="142"/>
      <c r="G131" s="142"/>
      <c r="H131" s="142"/>
      <c r="I131" s="142"/>
      <c r="J131" s="143"/>
      <c r="K131" s="142"/>
      <c r="L131" s="142"/>
      <c r="M131" s="144"/>
      <c r="N131" s="145"/>
      <c r="O131" s="142"/>
      <c r="P131" s="147"/>
      <c r="Q131" s="147"/>
      <c r="R131" s="147"/>
      <c r="S131" s="147"/>
      <c r="T131" s="147"/>
      <c r="U131" s="147"/>
      <c r="V131" s="147"/>
      <c r="W131" s="147"/>
      <c r="X131" s="147"/>
      <c r="Y131" s="147"/>
      <c r="Z131" s="147"/>
      <c r="AA131" s="147"/>
      <c r="AB131" s="147"/>
      <c r="AC131" s="148"/>
      <c r="AD131" s="142"/>
      <c r="AE131" s="203">
        <f t="shared" si="10"/>
        <v>0</v>
      </c>
      <c r="AF131" s="150">
        <f t="shared" si="11"/>
        <v>0</v>
      </c>
      <c r="AG131" s="331"/>
      <c r="AJ131" s="185"/>
      <c r="AK131" s="616"/>
      <c r="AL131" s="186">
        <f t="shared" si="7"/>
        <v>0</v>
      </c>
      <c r="AM131" s="186">
        <f t="shared" si="8"/>
        <v>0</v>
      </c>
      <c r="AN131" s="186">
        <f t="shared" si="9"/>
        <v>0</v>
      </c>
      <c r="AO131" s="615"/>
    </row>
    <row r="132" spans="1:41" ht="20.100000000000001" customHeight="1">
      <c r="A132" s="183">
        <v>128</v>
      </c>
      <c r="B132" s="342"/>
      <c r="C132" s="342"/>
      <c r="D132" s="142"/>
      <c r="E132" s="142"/>
      <c r="F132" s="142"/>
      <c r="G132" s="142"/>
      <c r="H132" s="142"/>
      <c r="I132" s="142"/>
      <c r="J132" s="143"/>
      <c r="K132" s="142"/>
      <c r="L132" s="142"/>
      <c r="M132" s="144"/>
      <c r="N132" s="145"/>
      <c r="O132" s="142"/>
      <c r="P132" s="147"/>
      <c r="Q132" s="147"/>
      <c r="R132" s="147"/>
      <c r="S132" s="147"/>
      <c r="T132" s="147"/>
      <c r="U132" s="147"/>
      <c r="V132" s="147"/>
      <c r="W132" s="147"/>
      <c r="X132" s="147"/>
      <c r="Y132" s="147"/>
      <c r="Z132" s="147"/>
      <c r="AA132" s="147"/>
      <c r="AB132" s="147"/>
      <c r="AC132" s="148"/>
      <c r="AD132" s="142"/>
      <c r="AE132" s="203">
        <f t="shared" si="10"/>
        <v>0</v>
      </c>
      <c r="AF132" s="150">
        <f t="shared" si="11"/>
        <v>0</v>
      </c>
      <c r="AG132" s="331"/>
      <c r="AJ132" s="185"/>
      <c r="AK132" s="616"/>
      <c r="AL132" s="186">
        <f t="shared" si="7"/>
        <v>0</v>
      </c>
      <c r="AM132" s="186">
        <f t="shared" si="8"/>
        <v>0</v>
      </c>
      <c r="AN132" s="186">
        <f t="shared" si="9"/>
        <v>0</v>
      </c>
      <c r="AO132" s="615"/>
    </row>
    <row r="133" spans="1:41" ht="20.100000000000001" customHeight="1">
      <c r="A133" s="183">
        <v>129</v>
      </c>
      <c r="B133" s="342"/>
      <c r="C133" s="342"/>
      <c r="D133" s="142"/>
      <c r="E133" s="142"/>
      <c r="F133" s="142"/>
      <c r="G133" s="142"/>
      <c r="H133" s="142"/>
      <c r="I133" s="142"/>
      <c r="J133" s="143"/>
      <c r="K133" s="142"/>
      <c r="L133" s="142"/>
      <c r="M133" s="144"/>
      <c r="N133" s="145"/>
      <c r="O133" s="142"/>
      <c r="P133" s="147"/>
      <c r="Q133" s="147"/>
      <c r="R133" s="147"/>
      <c r="S133" s="147"/>
      <c r="T133" s="147"/>
      <c r="U133" s="147"/>
      <c r="V133" s="147"/>
      <c r="W133" s="147"/>
      <c r="X133" s="147"/>
      <c r="Y133" s="147"/>
      <c r="Z133" s="147"/>
      <c r="AA133" s="147"/>
      <c r="AB133" s="147"/>
      <c r="AC133" s="148"/>
      <c r="AD133" s="142"/>
      <c r="AE133" s="203">
        <f t="shared" si="10"/>
        <v>0</v>
      </c>
      <c r="AF133" s="150">
        <f t="shared" si="11"/>
        <v>0</v>
      </c>
      <c r="AG133" s="331"/>
      <c r="AJ133" s="185"/>
      <c r="AK133" s="616"/>
      <c r="AL133" s="186">
        <f t="shared" si="7"/>
        <v>0</v>
      </c>
      <c r="AM133" s="186">
        <f t="shared" si="8"/>
        <v>0</v>
      </c>
      <c r="AN133" s="186">
        <f t="shared" si="9"/>
        <v>0</v>
      </c>
      <c r="AO133" s="615"/>
    </row>
    <row r="134" spans="1:41" ht="20.100000000000001" customHeight="1">
      <c r="A134" s="183">
        <v>130</v>
      </c>
      <c r="B134" s="342"/>
      <c r="C134" s="342"/>
      <c r="D134" s="142"/>
      <c r="E134" s="142"/>
      <c r="F134" s="142"/>
      <c r="G134" s="142"/>
      <c r="H134" s="142"/>
      <c r="I134" s="142"/>
      <c r="J134" s="143"/>
      <c r="K134" s="142"/>
      <c r="L134" s="142"/>
      <c r="M134" s="144"/>
      <c r="N134" s="145"/>
      <c r="O134" s="142"/>
      <c r="P134" s="147"/>
      <c r="Q134" s="147"/>
      <c r="R134" s="147"/>
      <c r="S134" s="147"/>
      <c r="T134" s="147"/>
      <c r="U134" s="147"/>
      <c r="V134" s="147"/>
      <c r="W134" s="147"/>
      <c r="X134" s="147"/>
      <c r="Y134" s="147"/>
      <c r="Z134" s="147"/>
      <c r="AA134" s="147"/>
      <c r="AB134" s="147"/>
      <c r="AC134" s="148"/>
      <c r="AD134" s="142"/>
      <c r="AE134" s="203">
        <f t="shared" si="10"/>
        <v>0</v>
      </c>
      <c r="AF134" s="150">
        <f t="shared" si="11"/>
        <v>0</v>
      </c>
      <c r="AG134" s="331"/>
      <c r="AJ134" s="185"/>
      <c r="AK134" s="616"/>
      <c r="AL134" s="186">
        <f t="shared" ref="AL134:AL197" si="12">SUM(AH$4*B134)</f>
        <v>0</v>
      </c>
      <c r="AM134" s="186">
        <f t="shared" ref="AM134:AM197" si="13">SUM(AI$4*C134)</f>
        <v>0</v>
      </c>
      <c r="AN134" s="186">
        <f t="shared" ref="AN134:AN197" si="14">SUM((AE134*AJ$4)+AK134)</f>
        <v>0</v>
      </c>
      <c r="AO134" s="615"/>
    </row>
    <row r="135" spans="1:41" ht="20.100000000000001" customHeight="1">
      <c r="A135" s="183">
        <v>131</v>
      </c>
      <c r="B135" s="342"/>
      <c r="C135" s="342"/>
      <c r="D135" s="142"/>
      <c r="E135" s="142"/>
      <c r="F135" s="142"/>
      <c r="G135" s="142"/>
      <c r="H135" s="142"/>
      <c r="I135" s="142"/>
      <c r="J135" s="143"/>
      <c r="K135" s="142"/>
      <c r="L135" s="142"/>
      <c r="M135" s="144"/>
      <c r="N135" s="145"/>
      <c r="O135" s="142"/>
      <c r="P135" s="147"/>
      <c r="Q135" s="147"/>
      <c r="R135" s="147"/>
      <c r="S135" s="147"/>
      <c r="T135" s="147"/>
      <c r="U135" s="147"/>
      <c r="V135" s="147"/>
      <c r="W135" s="147"/>
      <c r="X135" s="147"/>
      <c r="Y135" s="147"/>
      <c r="Z135" s="147"/>
      <c r="AA135" s="147"/>
      <c r="AB135" s="147"/>
      <c r="AC135" s="148"/>
      <c r="AD135" s="142"/>
      <c r="AE135" s="203">
        <f t="shared" ref="AE135:AE198" si="15">SUM(P135:AB135)</f>
        <v>0</v>
      </c>
      <c r="AF135" s="150">
        <f t="shared" ref="AF135:AF198" si="16">SUM(AE135+B135+C135)</f>
        <v>0</v>
      </c>
      <c r="AG135" s="331"/>
      <c r="AJ135" s="185"/>
      <c r="AK135" s="616"/>
      <c r="AL135" s="186">
        <f t="shared" si="12"/>
        <v>0</v>
      </c>
      <c r="AM135" s="186">
        <f t="shared" si="13"/>
        <v>0</v>
      </c>
      <c r="AN135" s="186">
        <f t="shared" si="14"/>
        <v>0</v>
      </c>
      <c r="AO135" s="615"/>
    </row>
    <row r="136" spans="1:41" ht="20.100000000000001" customHeight="1">
      <c r="A136" s="183">
        <v>132</v>
      </c>
      <c r="B136" s="342"/>
      <c r="C136" s="342"/>
      <c r="D136" s="142"/>
      <c r="E136" s="142"/>
      <c r="F136" s="142"/>
      <c r="G136" s="142"/>
      <c r="H136" s="142"/>
      <c r="I136" s="142"/>
      <c r="J136" s="143"/>
      <c r="K136" s="142"/>
      <c r="L136" s="142"/>
      <c r="M136" s="144"/>
      <c r="N136" s="145"/>
      <c r="O136" s="142"/>
      <c r="P136" s="147"/>
      <c r="Q136" s="147"/>
      <c r="R136" s="147"/>
      <c r="S136" s="147"/>
      <c r="T136" s="147"/>
      <c r="U136" s="147"/>
      <c r="V136" s="147"/>
      <c r="W136" s="147"/>
      <c r="X136" s="147"/>
      <c r="Y136" s="147"/>
      <c r="Z136" s="147"/>
      <c r="AA136" s="147"/>
      <c r="AB136" s="147"/>
      <c r="AC136" s="148"/>
      <c r="AD136" s="142"/>
      <c r="AE136" s="203">
        <f t="shared" si="15"/>
        <v>0</v>
      </c>
      <c r="AF136" s="150">
        <f t="shared" si="16"/>
        <v>0</v>
      </c>
      <c r="AG136" s="331"/>
      <c r="AJ136" s="185"/>
      <c r="AK136" s="616"/>
      <c r="AL136" s="186">
        <f t="shared" si="12"/>
        <v>0</v>
      </c>
      <c r="AM136" s="186">
        <f t="shared" si="13"/>
        <v>0</v>
      </c>
      <c r="AN136" s="186">
        <f t="shared" si="14"/>
        <v>0</v>
      </c>
      <c r="AO136" s="615"/>
    </row>
    <row r="137" spans="1:41" ht="20.100000000000001" customHeight="1">
      <c r="A137" s="183">
        <v>133</v>
      </c>
      <c r="B137" s="342"/>
      <c r="C137" s="342"/>
      <c r="D137" s="142"/>
      <c r="E137" s="142"/>
      <c r="F137" s="142"/>
      <c r="G137" s="142"/>
      <c r="H137" s="142"/>
      <c r="I137" s="142"/>
      <c r="J137" s="143"/>
      <c r="K137" s="142"/>
      <c r="L137" s="142"/>
      <c r="M137" s="144"/>
      <c r="N137" s="145"/>
      <c r="O137" s="142"/>
      <c r="P137" s="147"/>
      <c r="Q137" s="147"/>
      <c r="R137" s="147"/>
      <c r="S137" s="147"/>
      <c r="T137" s="147"/>
      <c r="U137" s="147"/>
      <c r="V137" s="147"/>
      <c r="W137" s="147"/>
      <c r="X137" s="147"/>
      <c r="Y137" s="147"/>
      <c r="Z137" s="147"/>
      <c r="AA137" s="147"/>
      <c r="AB137" s="147"/>
      <c r="AC137" s="148"/>
      <c r="AD137" s="142"/>
      <c r="AE137" s="203">
        <f t="shared" si="15"/>
        <v>0</v>
      </c>
      <c r="AF137" s="150">
        <f t="shared" si="16"/>
        <v>0</v>
      </c>
      <c r="AG137" s="331"/>
      <c r="AJ137" s="185"/>
      <c r="AK137" s="616"/>
      <c r="AL137" s="186">
        <f t="shared" si="12"/>
        <v>0</v>
      </c>
      <c r="AM137" s="186">
        <f t="shared" si="13"/>
        <v>0</v>
      </c>
      <c r="AN137" s="186">
        <f t="shared" si="14"/>
        <v>0</v>
      </c>
      <c r="AO137" s="615"/>
    </row>
    <row r="138" spans="1:41" ht="20.100000000000001" customHeight="1">
      <c r="A138" s="183">
        <v>134</v>
      </c>
      <c r="B138" s="342"/>
      <c r="C138" s="342"/>
      <c r="D138" s="142"/>
      <c r="E138" s="142"/>
      <c r="F138" s="142"/>
      <c r="G138" s="142"/>
      <c r="H138" s="142"/>
      <c r="I138" s="142"/>
      <c r="J138" s="143"/>
      <c r="K138" s="142"/>
      <c r="L138" s="142"/>
      <c r="M138" s="144"/>
      <c r="N138" s="145"/>
      <c r="O138" s="142"/>
      <c r="P138" s="147"/>
      <c r="Q138" s="147"/>
      <c r="R138" s="147"/>
      <c r="S138" s="147"/>
      <c r="T138" s="147"/>
      <c r="U138" s="147"/>
      <c r="V138" s="147"/>
      <c r="W138" s="147"/>
      <c r="X138" s="147"/>
      <c r="Y138" s="147"/>
      <c r="Z138" s="147"/>
      <c r="AA138" s="147"/>
      <c r="AB138" s="147"/>
      <c r="AC138" s="148"/>
      <c r="AD138" s="142"/>
      <c r="AE138" s="203">
        <f t="shared" si="15"/>
        <v>0</v>
      </c>
      <c r="AF138" s="150">
        <f t="shared" si="16"/>
        <v>0</v>
      </c>
      <c r="AG138" s="331"/>
      <c r="AJ138" s="185"/>
      <c r="AK138" s="616"/>
      <c r="AL138" s="186">
        <f t="shared" si="12"/>
        <v>0</v>
      </c>
      <c r="AM138" s="186">
        <f t="shared" si="13"/>
        <v>0</v>
      </c>
      <c r="AN138" s="186">
        <f t="shared" si="14"/>
        <v>0</v>
      </c>
      <c r="AO138" s="615"/>
    </row>
    <row r="139" spans="1:41" ht="20.100000000000001" customHeight="1">
      <c r="A139" s="183">
        <v>135</v>
      </c>
      <c r="B139" s="342"/>
      <c r="C139" s="342"/>
      <c r="D139" s="142"/>
      <c r="E139" s="142"/>
      <c r="F139" s="142"/>
      <c r="G139" s="142"/>
      <c r="H139" s="142"/>
      <c r="I139" s="142"/>
      <c r="J139" s="143"/>
      <c r="K139" s="142"/>
      <c r="L139" s="142"/>
      <c r="M139" s="144"/>
      <c r="N139" s="145"/>
      <c r="O139" s="142"/>
      <c r="P139" s="147"/>
      <c r="Q139" s="147"/>
      <c r="R139" s="147"/>
      <c r="S139" s="147"/>
      <c r="T139" s="147"/>
      <c r="U139" s="147"/>
      <c r="V139" s="147"/>
      <c r="W139" s="147"/>
      <c r="X139" s="147"/>
      <c r="Y139" s="147"/>
      <c r="Z139" s="147"/>
      <c r="AA139" s="147"/>
      <c r="AB139" s="147"/>
      <c r="AC139" s="148"/>
      <c r="AD139" s="142"/>
      <c r="AE139" s="203">
        <f t="shared" si="15"/>
        <v>0</v>
      </c>
      <c r="AF139" s="150">
        <f t="shared" si="16"/>
        <v>0</v>
      </c>
      <c r="AG139" s="331"/>
      <c r="AJ139" s="185"/>
      <c r="AK139" s="616"/>
      <c r="AL139" s="186">
        <f t="shared" si="12"/>
        <v>0</v>
      </c>
      <c r="AM139" s="186">
        <f t="shared" si="13"/>
        <v>0</v>
      </c>
      <c r="AN139" s="186">
        <f t="shared" si="14"/>
        <v>0</v>
      </c>
      <c r="AO139" s="615"/>
    </row>
    <row r="140" spans="1:41" ht="20.100000000000001" customHeight="1">
      <c r="A140" s="183">
        <v>136</v>
      </c>
      <c r="B140" s="342"/>
      <c r="C140" s="342"/>
      <c r="D140" s="142"/>
      <c r="E140" s="142"/>
      <c r="F140" s="142"/>
      <c r="G140" s="142"/>
      <c r="H140" s="142"/>
      <c r="I140" s="142"/>
      <c r="J140" s="143"/>
      <c r="K140" s="142"/>
      <c r="L140" s="142"/>
      <c r="M140" s="144"/>
      <c r="N140" s="145"/>
      <c r="O140" s="142"/>
      <c r="P140" s="147"/>
      <c r="Q140" s="147"/>
      <c r="R140" s="147"/>
      <c r="S140" s="147"/>
      <c r="T140" s="147"/>
      <c r="U140" s="147"/>
      <c r="V140" s="147"/>
      <c r="W140" s="147"/>
      <c r="X140" s="147"/>
      <c r="Y140" s="147"/>
      <c r="Z140" s="147"/>
      <c r="AA140" s="147"/>
      <c r="AB140" s="147"/>
      <c r="AC140" s="148"/>
      <c r="AD140" s="142"/>
      <c r="AE140" s="203">
        <f t="shared" si="15"/>
        <v>0</v>
      </c>
      <c r="AF140" s="150">
        <f t="shared" si="16"/>
        <v>0</v>
      </c>
      <c r="AG140" s="331"/>
      <c r="AJ140" s="185"/>
      <c r="AK140" s="616"/>
      <c r="AL140" s="186">
        <f t="shared" si="12"/>
        <v>0</v>
      </c>
      <c r="AM140" s="186">
        <f t="shared" si="13"/>
        <v>0</v>
      </c>
      <c r="AN140" s="186">
        <f t="shared" si="14"/>
        <v>0</v>
      </c>
      <c r="AO140" s="615"/>
    </row>
    <row r="141" spans="1:41" ht="20.100000000000001" customHeight="1">
      <c r="A141" s="183">
        <v>137</v>
      </c>
      <c r="B141" s="342"/>
      <c r="C141" s="342"/>
      <c r="D141" s="142"/>
      <c r="E141" s="142"/>
      <c r="F141" s="142"/>
      <c r="G141" s="142"/>
      <c r="H141" s="142"/>
      <c r="I141" s="142"/>
      <c r="J141" s="143"/>
      <c r="K141" s="142"/>
      <c r="L141" s="142"/>
      <c r="M141" s="144"/>
      <c r="N141" s="145"/>
      <c r="O141" s="142"/>
      <c r="P141" s="147"/>
      <c r="Q141" s="147"/>
      <c r="R141" s="147"/>
      <c r="S141" s="147"/>
      <c r="T141" s="147"/>
      <c r="U141" s="147"/>
      <c r="V141" s="147"/>
      <c r="W141" s="147"/>
      <c r="X141" s="147"/>
      <c r="Y141" s="147"/>
      <c r="Z141" s="147"/>
      <c r="AA141" s="147"/>
      <c r="AB141" s="147"/>
      <c r="AC141" s="148"/>
      <c r="AD141" s="142"/>
      <c r="AE141" s="203">
        <f t="shared" si="15"/>
        <v>0</v>
      </c>
      <c r="AF141" s="150">
        <f t="shared" si="16"/>
        <v>0</v>
      </c>
      <c r="AG141" s="331"/>
      <c r="AJ141" s="185"/>
      <c r="AK141" s="616"/>
      <c r="AL141" s="186">
        <f t="shared" si="12"/>
        <v>0</v>
      </c>
      <c r="AM141" s="186">
        <f t="shared" si="13"/>
        <v>0</v>
      </c>
      <c r="AN141" s="186">
        <f t="shared" si="14"/>
        <v>0</v>
      </c>
      <c r="AO141" s="615"/>
    </row>
    <row r="142" spans="1:41" ht="20.100000000000001" customHeight="1">
      <c r="A142" s="183">
        <v>138</v>
      </c>
      <c r="B142" s="342"/>
      <c r="C142" s="342"/>
      <c r="D142" s="142"/>
      <c r="E142" s="142"/>
      <c r="F142" s="142"/>
      <c r="G142" s="142"/>
      <c r="H142" s="142"/>
      <c r="I142" s="142"/>
      <c r="J142" s="143"/>
      <c r="K142" s="142"/>
      <c r="L142" s="142"/>
      <c r="M142" s="144"/>
      <c r="N142" s="145"/>
      <c r="O142" s="142"/>
      <c r="P142" s="147"/>
      <c r="Q142" s="147"/>
      <c r="R142" s="147"/>
      <c r="S142" s="147"/>
      <c r="T142" s="147"/>
      <c r="U142" s="147"/>
      <c r="V142" s="147"/>
      <c r="W142" s="147"/>
      <c r="X142" s="147"/>
      <c r="Y142" s="147"/>
      <c r="Z142" s="147"/>
      <c r="AA142" s="147"/>
      <c r="AB142" s="147"/>
      <c r="AC142" s="148"/>
      <c r="AD142" s="142"/>
      <c r="AE142" s="203">
        <f t="shared" si="15"/>
        <v>0</v>
      </c>
      <c r="AF142" s="150">
        <f t="shared" si="16"/>
        <v>0</v>
      </c>
      <c r="AG142" s="331"/>
      <c r="AJ142" s="185"/>
      <c r="AK142" s="616"/>
      <c r="AL142" s="186">
        <f t="shared" si="12"/>
        <v>0</v>
      </c>
      <c r="AM142" s="186">
        <f t="shared" si="13"/>
        <v>0</v>
      </c>
      <c r="AN142" s="186">
        <f t="shared" si="14"/>
        <v>0</v>
      </c>
      <c r="AO142" s="615"/>
    </row>
    <row r="143" spans="1:41" ht="20.100000000000001" customHeight="1">
      <c r="A143" s="183">
        <v>139</v>
      </c>
      <c r="B143" s="342"/>
      <c r="C143" s="342"/>
      <c r="D143" s="142"/>
      <c r="E143" s="142"/>
      <c r="F143" s="142"/>
      <c r="G143" s="142"/>
      <c r="H143" s="142"/>
      <c r="I143" s="142"/>
      <c r="J143" s="143"/>
      <c r="K143" s="142"/>
      <c r="L143" s="142"/>
      <c r="M143" s="144"/>
      <c r="N143" s="145"/>
      <c r="O143" s="142"/>
      <c r="P143" s="147"/>
      <c r="Q143" s="147"/>
      <c r="R143" s="147"/>
      <c r="S143" s="147"/>
      <c r="T143" s="147"/>
      <c r="U143" s="147"/>
      <c r="V143" s="147"/>
      <c r="W143" s="147"/>
      <c r="X143" s="147"/>
      <c r="Y143" s="147"/>
      <c r="Z143" s="147"/>
      <c r="AA143" s="147"/>
      <c r="AB143" s="147"/>
      <c r="AC143" s="148"/>
      <c r="AD143" s="142"/>
      <c r="AE143" s="203">
        <f t="shared" si="15"/>
        <v>0</v>
      </c>
      <c r="AF143" s="150">
        <f t="shared" si="16"/>
        <v>0</v>
      </c>
      <c r="AG143" s="331"/>
      <c r="AJ143" s="185"/>
      <c r="AK143" s="616"/>
      <c r="AL143" s="186">
        <f t="shared" si="12"/>
        <v>0</v>
      </c>
      <c r="AM143" s="186">
        <f t="shared" si="13"/>
        <v>0</v>
      </c>
      <c r="AN143" s="186">
        <f t="shared" si="14"/>
        <v>0</v>
      </c>
      <c r="AO143" s="615"/>
    </row>
    <row r="144" spans="1:41" ht="20.100000000000001" customHeight="1">
      <c r="A144" s="183">
        <v>140</v>
      </c>
      <c r="B144" s="342"/>
      <c r="C144" s="342"/>
      <c r="D144" s="142"/>
      <c r="E144" s="142"/>
      <c r="F144" s="142"/>
      <c r="G144" s="142"/>
      <c r="H144" s="142"/>
      <c r="I144" s="142"/>
      <c r="J144" s="143"/>
      <c r="K144" s="142"/>
      <c r="L144" s="142"/>
      <c r="M144" s="144"/>
      <c r="N144" s="145"/>
      <c r="O144" s="142"/>
      <c r="P144" s="147"/>
      <c r="Q144" s="147"/>
      <c r="R144" s="147"/>
      <c r="S144" s="147"/>
      <c r="T144" s="147"/>
      <c r="U144" s="147"/>
      <c r="V144" s="147"/>
      <c r="W144" s="147"/>
      <c r="X144" s="147"/>
      <c r="Y144" s="147"/>
      <c r="Z144" s="147"/>
      <c r="AA144" s="147"/>
      <c r="AB144" s="147"/>
      <c r="AC144" s="148"/>
      <c r="AD144" s="142"/>
      <c r="AE144" s="203">
        <f t="shared" si="15"/>
        <v>0</v>
      </c>
      <c r="AF144" s="150">
        <f t="shared" si="16"/>
        <v>0</v>
      </c>
      <c r="AG144" s="331"/>
      <c r="AJ144" s="185"/>
      <c r="AK144" s="616"/>
      <c r="AL144" s="186">
        <f t="shared" si="12"/>
        <v>0</v>
      </c>
      <c r="AM144" s="186">
        <f t="shared" si="13"/>
        <v>0</v>
      </c>
      <c r="AN144" s="186">
        <f t="shared" si="14"/>
        <v>0</v>
      </c>
      <c r="AO144" s="615"/>
    </row>
    <row r="145" spans="1:41" ht="20.100000000000001" customHeight="1">
      <c r="A145" s="183">
        <v>141</v>
      </c>
      <c r="B145" s="342"/>
      <c r="C145" s="342"/>
      <c r="D145" s="142"/>
      <c r="E145" s="142"/>
      <c r="F145" s="142"/>
      <c r="G145" s="142"/>
      <c r="H145" s="142"/>
      <c r="I145" s="142"/>
      <c r="J145" s="143"/>
      <c r="K145" s="142"/>
      <c r="L145" s="142"/>
      <c r="M145" s="144"/>
      <c r="N145" s="145"/>
      <c r="O145" s="142"/>
      <c r="P145" s="147"/>
      <c r="Q145" s="147"/>
      <c r="R145" s="147"/>
      <c r="S145" s="147"/>
      <c r="T145" s="147"/>
      <c r="U145" s="147"/>
      <c r="V145" s="147"/>
      <c r="W145" s="147"/>
      <c r="X145" s="147"/>
      <c r="Y145" s="147"/>
      <c r="Z145" s="147"/>
      <c r="AA145" s="147"/>
      <c r="AB145" s="147"/>
      <c r="AC145" s="148"/>
      <c r="AD145" s="142"/>
      <c r="AE145" s="203">
        <f t="shared" si="15"/>
        <v>0</v>
      </c>
      <c r="AF145" s="150">
        <f t="shared" si="16"/>
        <v>0</v>
      </c>
      <c r="AG145" s="331"/>
      <c r="AJ145" s="185"/>
      <c r="AK145" s="616"/>
      <c r="AL145" s="186">
        <f t="shared" si="12"/>
        <v>0</v>
      </c>
      <c r="AM145" s="186">
        <f t="shared" si="13"/>
        <v>0</v>
      </c>
      <c r="AN145" s="186">
        <f t="shared" si="14"/>
        <v>0</v>
      </c>
      <c r="AO145" s="615"/>
    </row>
    <row r="146" spans="1:41" ht="20.100000000000001" customHeight="1">
      <c r="A146" s="183">
        <v>142</v>
      </c>
      <c r="B146" s="342"/>
      <c r="C146" s="342"/>
      <c r="D146" s="142"/>
      <c r="E146" s="142"/>
      <c r="F146" s="142"/>
      <c r="G146" s="142"/>
      <c r="H146" s="142"/>
      <c r="I146" s="142"/>
      <c r="J146" s="143"/>
      <c r="K146" s="142"/>
      <c r="L146" s="142"/>
      <c r="M146" s="144"/>
      <c r="N146" s="145"/>
      <c r="O146" s="142"/>
      <c r="P146" s="147"/>
      <c r="Q146" s="147"/>
      <c r="R146" s="147"/>
      <c r="S146" s="147"/>
      <c r="T146" s="147"/>
      <c r="U146" s="147"/>
      <c r="V146" s="147"/>
      <c r="W146" s="147"/>
      <c r="X146" s="147"/>
      <c r="Y146" s="147"/>
      <c r="Z146" s="147"/>
      <c r="AA146" s="147"/>
      <c r="AB146" s="147"/>
      <c r="AC146" s="148"/>
      <c r="AD146" s="142"/>
      <c r="AE146" s="203">
        <f t="shared" si="15"/>
        <v>0</v>
      </c>
      <c r="AF146" s="150">
        <f t="shared" si="16"/>
        <v>0</v>
      </c>
      <c r="AG146" s="331"/>
      <c r="AJ146" s="185"/>
      <c r="AK146" s="616"/>
      <c r="AL146" s="186">
        <f t="shared" si="12"/>
        <v>0</v>
      </c>
      <c r="AM146" s="186">
        <f t="shared" si="13"/>
        <v>0</v>
      </c>
      <c r="AN146" s="186">
        <f t="shared" si="14"/>
        <v>0</v>
      </c>
      <c r="AO146" s="615"/>
    </row>
    <row r="147" spans="1:41" ht="20.100000000000001" customHeight="1">
      <c r="A147" s="183">
        <v>143</v>
      </c>
      <c r="B147" s="342"/>
      <c r="C147" s="342"/>
      <c r="D147" s="142"/>
      <c r="E147" s="142"/>
      <c r="F147" s="142"/>
      <c r="G147" s="142"/>
      <c r="H147" s="142"/>
      <c r="I147" s="142"/>
      <c r="J147" s="143"/>
      <c r="K147" s="142"/>
      <c r="L147" s="142"/>
      <c r="M147" s="144"/>
      <c r="N147" s="145"/>
      <c r="O147" s="142"/>
      <c r="P147" s="147"/>
      <c r="Q147" s="147"/>
      <c r="R147" s="147"/>
      <c r="S147" s="147"/>
      <c r="T147" s="147"/>
      <c r="U147" s="147"/>
      <c r="V147" s="147"/>
      <c r="W147" s="147"/>
      <c r="X147" s="147"/>
      <c r="Y147" s="147"/>
      <c r="Z147" s="147"/>
      <c r="AA147" s="147"/>
      <c r="AB147" s="147"/>
      <c r="AC147" s="148"/>
      <c r="AD147" s="142"/>
      <c r="AE147" s="203">
        <f t="shared" si="15"/>
        <v>0</v>
      </c>
      <c r="AF147" s="150">
        <f t="shared" si="16"/>
        <v>0</v>
      </c>
      <c r="AG147" s="331"/>
      <c r="AJ147" s="185"/>
      <c r="AK147" s="616"/>
      <c r="AL147" s="186">
        <f t="shared" si="12"/>
        <v>0</v>
      </c>
      <c r="AM147" s="186">
        <f t="shared" si="13"/>
        <v>0</v>
      </c>
      <c r="AN147" s="186">
        <f t="shared" si="14"/>
        <v>0</v>
      </c>
      <c r="AO147" s="615"/>
    </row>
    <row r="148" spans="1:41" ht="20.100000000000001" customHeight="1">
      <c r="A148" s="183">
        <v>144</v>
      </c>
      <c r="B148" s="342"/>
      <c r="C148" s="342"/>
      <c r="D148" s="142"/>
      <c r="E148" s="142"/>
      <c r="F148" s="142"/>
      <c r="G148" s="142"/>
      <c r="H148" s="142"/>
      <c r="I148" s="142"/>
      <c r="J148" s="143"/>
      <c r="K148" s="142"/>
      <c r="L148" s="142"/>
      <c r="M148" s="144"/>
      <c r="N148" s="145"/>
      <c r="O148" s="142"/>
      <c r="P148" s="147"/>
      <c r="Q148" s="147"/>
      <c r="R148" s="147"/>
      <c r="S148" s="147"/>
      <c r="T148" s="147"/>
      <c r="U148" s="147"/>
      <c r="V148" s="147"/>
      <c r="W148" s="147"/>
      <c r="X148" s="147"/>
      <c r="Y148" s="147"/>
      <c r="Z148" s="147"/>
      <c r="AA148" s="147"/>
      <c r="AB148" s="147"/>
      <c r="AC148" s="148"/>
      <c r="AD148" s="142"/>
      <c r="AE148" s="203">
        <f t="shared" si="15"/>
        <v>0</v>
      </c>
      <c r="AF148" s="150">
        <f t="shared" si="16"/>
        <v>0</v>
      </c>
      <c r="AG148" s="331"/>
      <c r="AJ148" s="185"/>
      <c r="AK148" s="616"/>
      <c r="AL148" s="186">
        <f t="shared" si="12"/>
        <v>0</v>
      </c>
      <c r="AM148" s="186">
        <f t="shared" si="13"/>
        <v>0</v>
      </c>
      <c r="AN148" s="186">
        <f t="shared" si="14"/>
        <v>0</v>
      </c>
      <c r="AO148" s="615"/>
    </row>
    <row r="149" spans="1:41" ht="20.100000000000001" customHeight="1">
      <c r="A149" s="183">
        <v>145</v>
      </c>
      <c r="B149" s="342"/>
      <c r="C149" s="342"/>
      <c r="D149" s="142"/>
      <c r="E149" s="142"/>
      <c r="F149" s="142"/>
      <c r="G149" s="142"/>
      <c r="H149" s="142"/>
      <c r="I149" s="142"/>
      <c r="J149" s="143"/>
      <c r="K149" s="142"/>
      <c r="L149" s="142"/>
      <c r="M149" s="144"/>
      <c r="N149" s="145"/>
      <c r="O149" s="142"/>
      <c r="P149" s="147"/>
      <c r="Q149" s="147"/>
      <c r="R149" s="147"/>
      <c r="S149" s="147"/>
      <c r="T149" s="147"/>
      <c r="U149" s="147"/>
      <c r="V149" s="147"/>
      <c r="W149" s="147"/>
      <c r="X149" s="147"/>
      <c r="Y149" s="147"/>
      <c r="Z149" s="147"/>
      <c r="AA149" s="147"/>
      <c r="AB149" s="147"/>
      <c r="AC149" s="148"/>
      <c r="AD149" s="142"/>
      <c r="AE149" s="203">
        <f t="shared" si="15"/>
        <v>0</v>
      </c>
      <c r="AF149" s="150">
        <f t="shared" si="16"/>
        <v>0</v>
      </c>
      <c r="AG149" s="331"/>
      <c r="AJ149" s="185"/>
      <c r="AK149" s="616"/>
      <c r="AL149" s="186">
        <f t="shared" si="12"/>
        <v>0</v>
      </c>
      <c r="AM149" s="186">
        <f t="shared" si="13"/>
        <v>0</v>
      </c>
      <c r="AN149" s="186">
        <f t="shared" si="14"/>
        <v>0</v>
      </c>
      <c r="AO149" s="615"/>
    </row>
    <row r="150" spans="1:41" ht="20.100000000000001" customHeight="1">
      <c r="A150" s="183">
        <v>146</v>
      </c>
      <c r="B150" s="342"/>
      <c r="C150" s="342"/>
      <c r="D150" s="142"/>
      <c r="E150" s="142"/>
      <c r="F150" s="142"/>
      <c r="G150" s="142"/>
      <c r="H150" s="142"/>
      <c r="I150" s="142"/>
      <c r="J150" s="143"/>
      <c r="K150" s="142"/>
      <c r="L150" s="142"/>
      <c r="M150" s="144"/>
      <c r="N150" s="145"/>
      <c r="O150" s="142"/>
      <c r="P150" s="147"/>
      <c r="Q150" s="147"/>
      <c r="R150" s="147"/>
      <c r="S150" s="147"/>
      <c r="T150" s="147"/>
      <c r="U150" s="147"/>
      <c r="V150" s="147"/>
      <c r="W150" s="147"/>
      <c r="X150" s="147"/>
      <c r="Y150" s="147"/>
      <c r="Z150" s="147"/>
      <c r="AA150" s="147"/>
      <c r="AB150" s="147"/>
      <c r="AC150" s="148"/>
      <c r="AD150" s="142"/>
      <c r="AE150" s="203">
        <f t="shared" si="15"/>
        <v>0</v>
      </c>
      <c r="AF150" s="150">
        <f t="shared" si="16"/>
        <v>0</v>
      </c>
      <c r="AG150" s="331"/>
      <c r="AJ150" s="185"/>
      <c r="AK150" s="616"/>
      <c r="AL150" s="186">
        <f t="shared" si="12"/>
        <v>0</v>
      </c>
      <c r="AM150" s="186">
        <f t="shared" si="13"/>
        <v>0</v>
      </c>
      <c r="AN150" s="186">
        <f t="shared" si="14"/>
        <v>0</v>
      </c>
      <c r="AO150" s="615"/>
    </row>
    <row r="151" spans="1:41" ht="20.100000000000001" customHeight="1">
      <c r="A151" s="183">
        <v>147</v>
      </c>
      <c r="B151" s="342"/>
      <c r="C151" s="342"/>
      <c r="D151" s="142"/>
      <c r="E151" s="142"/>
      <c r="F151" s="142"/>
      <c r="G151" s="142"/>
      <c r="H151" s="142"/>
      <c r="I151" s="142"/>
      <c r="J151" s="143"/>
      <c r="K151" s="142"/>
      <c r="L151" s="142"/>
      <c r="M151" s="144"/>
      <c r="N151" s="145"/>
      <c r="O151" s="142"/>
      <c r="P151" s="147"/>
      <c r="Q151" s="147"/>
      <c r="R151" s="147"/>
      <c r="S151" s="147"/>
      <c r="T151" s="147"/>
      <c r="U151" s="147"/>
      <c r="V151" s="147"/>
      <c r="W151" s="147"/>
      <c r="X151" s="147"/>
      <c r="Y151" s="147"/>
      <c r="Z151" s="147"/>
      <c r="AA151" s="147"/>
      <c r="AB151" s="147"/>
      <c r="AC151" s="148"/>
      <c r="AD151" s="142"/>
      <c r="AE151" s="203">
        <f t="shared" si="15"/>
        <v>0</v>
      </c>
      <c r="AF151" s="150">
        <f t="shared" si="16"/>
        <v>0</v>
      </c>
      <c r="AG151" s="331"/>
      <c r="AJ151" s="185"/>
      <c r="AK151" s="616"/>
      <c r="AL151" s="186">
        <f t="shared" si="12"/>
        <v>0</v>
      </c>
      <c r="AM151" s="186">
        <f t="shared" si="13"/>
        <v>0</v>
      </c>
      <c r="AN151" s="186">
        <f t="shared" si="14"/>
        <v>0</v>
      </c>
      <c r="AO151" s="615"/>
    </row>
    <row r="152" spans="1:41" ht="20.100000000000001" customHeight="1">
      <c r="A152" s="183">
        <v>148</v>
      </c>
      <c r="B152" s="342"/>
      <c r="C152" s="342"/>
      <c r="D152" s="142"/>
      <c r="E152" s="142"/>
      <c r="F152" s="142"/>
      <c r="G152" s="142"/>
      <c r="H152" s="142"/>
      <c r="I152" s="142"/>
      <c r="J152" s="143"/>
      <c r="K152" s="142"/>
      <c r="L152" s="142"/>
      <c r="M152" s="144"/>
      <c r="N152" s="145"/>
      <c r="O152" s="142"/>
      <c r="P152" s="147"/>
      <c r="Q152" s="147"/>
      <c r="R152" s="147"/>
      <c r="S152" s="147"/>
      <c r="T152" s="147"/>
      <c r="U152" s="147"/>
      <c r="V152" s="147"/>
      <c r="W152" s="147"/>
      <c r="X152" s="147"/>
      <c r="Y152" s="147"/>
      <c r="Z152" s="147"/>
      <c r="AA152" s="147"/>
      <c r="AB152" s="147"/>
      <c r="AC152" s="148"/>
      <c r="AD152" s="142"/>
      <c r="AE152" s="203">
        <f t="shared" si="15"/>
        <v>0</v>
      </c>
      <c r="AF152" s="150">
        <f t="shared" si="16"/>
        <v>0</v>
      </c>
      <c r="AG152" s="331"/>
      <c r="AJ152" s="185"/>
      <c r="AK152" s="616"/>
      <c r="AL152" s="186">
        <f t="shared" si="12"/>
        <v>0</v>
      </c>
      <c r="AM152" s="186">
        <f t="shared" si="13"/>
        <v>0</v>
      </c>
      <c r="AN152" s="186">
        <f t="shared" si="14"/>
        <v>0</v>
      </c>
      <c r="AO152" s="615"/>
    </row>
    <row r="153" spans="1:41" ht="20.100000000000001" customHeight="1">
      <c r="A153" s="183">
        <v>149</v>
      </c>
      <c r="B153" s="342"/>
      <c r="C153" s="342"/>
      <c r="D153" s="142"/>
      <c r="E153" s="142"/>
      <c r="F153" s="142"/>
      <c r="G153" s="142"/>
      <c r="H153" s="142"/>
      <c r="I153" s="142"/>
      <c r="J153" s="143"/>
      <c r="K153" s="142"/>
      <c r="L153" s="142"/>
      <c r="M153" s="144"/>
      <c r="N153" s="145"/>
      <c r="O153" s="142"/>
      <c r="P153" s="147"/>
      <c r="Q153" s="147"/>
      <c r="R153" s="147"/>
      <c r="S153" s="147"/>
      <c r="T153" s="147"/>
      <c r="U153" s="147"/>
      <c r="V153" s="147"/>
      <c r="W153" s="147"/>
      <c r="X153" s="147"/>
      <c r="Y153" s="147"/>
      <c r="Z153" s="147"/>
      <c r="AA153" s="147"/>
      <c r="AB153" s="147"/>
      <c r="AC153" s="148"/>
      <c r="AD153" s="142"/>
      <c r="AE153" s="203">
        <f t="shared" si="15"/>
        <v>0</v>
      </c>
      <c r="AF153" s="150">
        <f t="shared" si="16"/>
        <v>0</v>
      </c>
      <c r="AG153" s="331"/>
      <c r="AJ153" s="185"/>
      <c r="AK153" s="616"/>
      <c r="AL153" s="186">
        <f t="shared" si="12"/>
        <v>0</v>
      </c>
      <c r="AM153" s="186">
        <f t="shared" si="13"/>
        <v>0</v>
      </c>
      <c r="AN153" s="186">
        <f t="shared" si="14"/>
        <v>0</v>
      </c>
      <c r="AO153" s="615"/>
    </row>
    <row r="154" spans="1:41" ht="20.100000000000001" customHeight="1">
      <c r="A154" s="183">
        <v>150</v>
      </c>
      <c r="B154" s="342"/>
      <c r="C154" s="342"/>
      <c r="D154" s="142"/>
      <c r="E154" s="142"/>
      <c r="F154" s="142"/>
      <c r="G154" s="142"/>
      <c r="H154" s="142"/>
      <c r="I154" s="142"/>
      <c r="J154" s="143"/>
      <c r="K154" s="142"/>
      <c r="L154" s="142"/>
      <c r="M154" s="144"/>
      <c r="N154" s="145"/>
      <c r="O154" s="142"/>
      <c r="P154" s="147"/>
      <c r="Q154" s="147"/>
      <c r="R154" s="147"/>
      <c r="S154" s="147"/>
      <c r="T154" s="147"/>
      <c r="U154" s="147"/>
      <c r="V154" s="147"/>
      <c r="W154" s="147"/>
      <c r="X154" s="147"/>
      <c r="Y154" s="147"/>
      <c r="Z154" s="147"/>
      <c r="AA154" s="147"/>
      <c r="AB154" s="147"/>
      <c r="AC154" s="148"/>
      <c r="AD154" s="142"/>
      <c r="AE154" s="203">
        <f t="shared" si="15"/>
        <v>0</v>
      </c>
      <c r="AF154" s="150">
        <f t="shared" si="16"/>
        <v>0</v>
      </c>
      <c r="AG154" s="331"/>
      <c r="AJ154" s="185"/>
      <c r="AK154" s="616"/>
      <c r="AL154" s="186">
        <f t="shared" si="12"/>
        <v>0</v>
      </c>
      <c r="AM154" s="186">
        <f t="shared" si="13"/>
        <v>0</v>
      </c>
      <c r="AN154" s="186">
        <f t="shared" si="14"/>
        <v>0</v>
      </c>
      <c r="AO154" s="615"/>
    </row>
    <row r="155" spans="1:41" ht="20.100000000000001" customHeight="1">
      <c r="A155" s="183">
        <v>151</v>
      </c>
      <c r="B155" s="342"/>
      <c r="C155" s="342"/>
      <c r="D155" s="142"/>
      <c r="E155" s="142"/>
      <c r="F155" s="142"/>
      <c r="G155" s="142"/>
      <c r="H155" s="142"/>
      <c r="I155" s="142"/>
      <c r="J155" s="143"/>
      <c r="K155" s="142"/>
      <c r="L155" s="142"/>
      <c r="M155" s="144"/>
      <c r="N155" s="145"/>
      <c r="O155" s="142"/>
      <c r="P155" s="147"/>
      <c r="Q155" s="147"/>
      <c r="R155" s="147"/>
      <c r="S155" s="147"/>
      <c r="T155" s="147"/>
      <c r="U155" s="147"/>
      <c r="V155" s="147"/>
      <c r="W155" s="147"/>
      <c r="X155" s="147"/>
      <c r="Y155" s="147"/>
      <c r="Z155" s="147"/>
      <c r="AA155" s="147"/>
      <c r="AB155" s="147"/>
      <c r="AC155" s="148"/>
      <c r="AD155" s="142"/>
      <c r="AE155" s="203">
        <f t="shared" si="15"/>
        <v>0</v>
      </c>
      <c r="AF155" s="150">
        <f t="shared" si="16"/>
        <v>0</v>
      </c>
      <c r="AG155" s="331"/>
      <c r="AJ155" s="185"/>
      <c r="AK155" s="616"/>
      <c r="AL155" s="186">
        <f t="shared" si="12"/>
        <v>0</v>
      </c>
      <c r="AM155" s="186">
        <f t="shared" si="13"/>
        <v>0</v>
      </c>
      <c r="AN155" s="186">
        <f t="shared" si="14"/>
        <v>0</v>
      </c>
      <c r="AO155" s="615"/>
    </row>
    <row r="156" spans="1:41" ht="20.100000000000001" customHeight="1">
      <c r="A156" s="183">
        <v>152</v>
      </c>
      <c r="B156" s="342"/>
      <c r="C156" s="342"/>
      <c r="D156" s="142"/>
      <c r="E156" s="142"/>
      <c r="F156" s="142"/>
      <c r="G156" s="142"/>
      <c r="H156" s="142"/>
      <c r="I156" s="142"/>
      <c r="J156" s="143"/>
      <c r="K156" s="142"/>
      <c r="L156" s="142"/>
      <c r="M156" s="144"/>
      <c r="N156" s="145"/>
      <c r="O156" s="142"/>
      <c r="P156" s="147"/>
      <c r="Q156" s="147"/>
      <c r="R156" s="147"/>
      <c r="S156" s="147"/>
      <c r="T156" s="147"/>
      <c r="U156" s="147"/>
      <c r="V156" s="147"/>
      <c r="W156" s="147"/>
      <c r="X156" s="147"/>
      <c r="Y156" s="147"/>
      <c r="Z156" s="147"/>
      <c r="AA156" s="147"/>
      <c r="AB156" s="147"/>
      <c r="AC156" s="148"/>
      <c r="AD156" s="142"/>
      <c r="AE156" s="203">
        <f t="shared" si="15"/>
        <v>0</v>
      </c>
      <c r="AF156" s="150">
        <f t="shared" si="16"/>
        <v>0</v>
      </c>
      <c r="AG156" s="331"/>
      <c r="AJ156" s="185"/>
      <c r="AK156" s="616"/>
      <c r="AL156" s="186">
        <f t="shared" si="12"/>
        <v>0</v>
      </c>
      <c r="AM156" s="186">
        <f t="shared" si="13"/>
        <v>0</v>
      </c>
      <c r="AN156" s="186">
        <f t="shared" si="14"/>
        <v>0</v>
      </c>
      <c r="AO156" s="615"/>
    </row>
    <row r="157" spans="1:41" ht="20.100000000000001" customHeight="1">
      <c r="A157" s="183">
        <v>153</v>
      </c>
      <c r="B157" s="342"/>
      <c r="C157" s="342"/>
      <c r="D157" s="142"/>
      <c r="E157" s="142"/>
      <c r="F157" s="142"/>
      <c r="G157" s="142"/>
      <c r="H157" s="142"/>
      <c r="I157" s="142"/>
      <c r="J157" s="143"/>
      <c r="K157" s="142"/>
      <c r="L157" s="142"/>
      <c r="M157" s="144"/>
      <c r="N157" s="145"/>
      <c r="O157" s="142"/>
      <c r="P157" s="147"/>
      <c r="Q157" s="147"/>
      <c r="R157" s="147"/>
      <c r="S157" s="147"/>
      <c r="T157" s="147"/>
      <c r="U157" s="147"/>
      <c r="V157" s="147"/>
      <c r="W157" s="147"/>
      <c r="X157" s="147"/>
      <c r="Y157" s="147"/>
      <c r="Z157" s="147"/>
      <c r="AA157" s="147"/>
      <c r="AB157" s="147"/>
      <c r="AC157" s="148"/>
      <c r="AD157" s="142"/>
      <c r="AE157" s="203">
        <f t="shared" si="15"/>
        <v>0</v>
      </c>
      <c r="AF157" s="150">
        <f t="shared" si="16"/>
        <v>0</v>
      </c>
      <c r="AG157" s="331"/>
      <c r="AJ157" s="185"/>
      <c r="AK157" s="616"/>
      <c r="AL157" s="186">
        <f t="shared" si="12"/>
        <v>0</v>
      </c>
      <c r="AM157" s="186">
        <f t="shared" si="13"/>
        <v>0</v>
      </c>
      <c r="AN157" s="186">
        <f t="shared" si="14"/>
        <v>0</v>
      </c>
      <c r="AO157" s="615"/>
    </row>
    <row r="158" spans="1:41" ht="20.100000000000001" customHeight="1">
      <c r="A158" s="183">
        <v>154</v>
      </c>
      <c r="B158" s="342"/>
      <c r="C158" s="342"/>
      <c r="D158" s="142"/>
      <c r="E158" s="142"/>
      <c r="F158" s="142"/>
      <c r="G158" s="142"/>
      <c r="H158" s="142"/>
      <c r="I158" s="142"/>
      <c r="J158" s="143"/>
      <c r="K158" s="142"/>
      <c r="L158" s="142"/>
      <c r="M158" s="144"/>
      <c r="N158" s="145"/>
      <c r="O158" s="142"/>
      <c r="P158" s="147"/>
      <c r="Q158" s="147"/>
      <c r="R158" s="147"/>
      <c r="S158" s="147"/>
      <c r="T158" s="147"/>
      <c r="U158" s="147"/>
      <c r="V158" s="147"/>
      <c r="W158" s="147"/>
      <c r="X158" s="147"/>
      <c r="Y158" s="147"/>
      <c r="Z158" s="147"/>
      <c r="AA158" s="147"/>
      <c r="AB158" s="147"/>
      <c r="AC158" s="148"/>
      <c r="AD158" s="142"/>
      <c r="AE158" s="203">
        <f t="shared" si="15"/>
        <v>0</v>
      </c>
      <c r="AF158" s="150">
        <f t="shared" si="16"/>
        <v>0</v>
      </c>
      <c r="AG158" s="331"/>
      <c r="AJ158" s="185"/>
      <c r="AK158" s="616"/>
      <c r="AL158" s="186">
        <f t="shared" si="12"/>
        <v>0</v>
      </c>
      <c r="AM158" s="186">
        <f t="shared" si="13"/>
        <v>0</v>
      </c>
      <c r="AN158" s="186">
        <f t="shared" si="14"/>
        <v>0</v>
      </c>
      <c r="AO158" s="615"/>
    </row>
    <row r="159" spans="1:41" ht="20.100000000000001" customHeight="1">
      <c r="A159" s="183">
        <v>155</v>
      </c>
      <c r="B159" s="342"/>
      <c r="C159" s="342"/>
      <c r="D159" s="142"/>
      <c r="E159" s="142"/>
      <c r="F159" s="142"/>
      <c r="G159" s="142"/>
      <c r="H159" s="142"/>
      <c r="I159" s="142"/>
      <c r="J159" s="143"/>
      <c r="K159" s="142"/>
      <c r="L159" s="142"/>
      <c r="M159" s="144"/>
      <c r="N159" s="145"/>
      <c r="O159" s="142"/>
      <c r="P159" s="147"/>
      <c r="Q159" s="147"/>
      <c r="R159" s="147"/>
      <c r="S159" s="147"/>
      <c r="T159" s="147"/>
      <c r="U159" s="147"/>
      <c r="V159" s="147"/>
      <c r="W159" s="147"/>
      <c r="X159" s="147"/>
      <c r="Y159" s="147"/>
      <c r="Z159" s="147"/>
      <c r="AA159" s="147"/>
      <c r="AB159" s="147"/>
      <c r="AC159" s="148"/>
      <c r="AD159" s="142"/>
      <c r="AE159" s="203">
        <f t="shared" si="15"/>
        <v>0</v>
      </c>
      <c r="AF159" s="150">
        <f t="shared" si="16"/>
        <v>0</v>
      </c>
      <c r="AG159" s="331"/>
      <c r="AJ159" s="185"/>
      <c r="AK159" s="616"/>
      <c r="AL159" s="186">
        <f t="shared" si="12"/>
        <v>0</v>
      </c>
      <c r="AM159" s="186">
        <f t="shared" si="13"/>
        <v>0</v>
      </c>
      <c r="AN159" s="186">
        <f t="shared" si="14"/>
        <v>0</v>
      </c>
      <c r="AO159" s="615"/>
    </row>
    <row r="160" spans="1:41" ht="20.100000000000001" customHeight="1">
      <c r="A160" s="183">
        <v>156</v>
      </c>
      <c r="B160" s="342"/>
      <c r="C160" s="342"/>
      <c r="D160" s="142"/>
      <c r="E160" s="142"/>
      <c r="F160" s="142"/>
      <c r="G160" s="142"/>
      <c r="H160" s="142"/>
      <c r="I160" s="142"/>
      <c r="J160" s="143"/>
      <c r="K160" s="142"/>
      <c r="L160" s="142"/>
      <c r="M160" s="144"/>
      <c r="N160" s="145"/>
      <c r="O160" s="142"/>
      <c r="P160" s="147"/>
      <c r="Q160" s="147"/>
      <c r="R160" s="147"/>
      <c r="S160" s="147"/>
      <c r="T160" s="147"/>
      <c r="U160" s="147"/>
      <c r="V160" s="147"/>
      <c r="W160" s="147"/>
      <c r="X160" s="147"/>
      <c r="Y160" s="147"/>
      <c r="Z160" s="147"/>
      <c r="AA160" s="147"/>
      <c r="AB160" s="147"/>
      <c r="AC160" s="148"/>
      <c r="AD160" s="142"/>
      <c r="AE160" s="203">
        <f t="shared" si="15"/>
        <v>0</v>
      </c>
      <c r="AF160" s="150">
        <f t="shared" si="16"/>
        <v>0</v>
      </c>
      <c r="AG160" s="331"/>
      <c r="AJ160" s="185"/>
      <c r="AK160" s="616"/>
      <c r="AL160" s="186">
        <f t="shared" si="12"/>
        <v>0</v>
      </c>
      <c r="AM160" s="186">
        <f t="shared" si="13"/>
        <v>0</v>
      </c>
      <c r="AN160" s="186">
        <f t="shared" si="14"/>
        <v>0</v>
      </c>
      <c r="AO160" s="615"/>
    </row>
    <row r="161" spans="1:41" ht="20.100000000000001" customHeight="1">
      <c r="A161" s="183">
        <v>157</v>
      </c>
      <c r="B161" s="342"/>
      <c r="C161" s="342"/>
      <c r="D161" s="142"/>
      <c r="E161" s="142"/>
      <c r="F161" s="142"/>
      <c r="G161" s="142"/>
      <c r="H161" s="142"/>
      <c r="I161" s="142"/>
      <c r="J161" s="143"/>
      <c r="K161" s="142"/>
      <c r="L161" s="142"/>
      <c r="M161" s="144"/>
      <c r="N161" s="145"/>
      <c r="O161" s="142"/>
      <c r="P161" s="147"/>
      <c r="Q161" s="147"/>
      <c r="R161" s="147"/>
      <c r="S161" s="147"/>
      <c r="T161" s="147"/>
      <c r="U161" s="147"/>
      <c r="V161" s="147"/>
      <c r="W161" s="147"/>
      <c r="X161" s="147"/>
      <c r="Y161" s="147"/>
      <c r="Z161" s="147"/>
      <c r="AA161" s="147"/>
      <c r="AB161" s="147"/>
      <c r="AC161" s="148"/>
      <c r="AD161" s="142"/>
      <c r="AE161" s="203">
        <f t="shared" si="15"/>
        <v>0</v>
      </c>
      <c r="AF161" s="150">
        <f t="shared" si="16"/>
        <v>0</v>
      </c>
      <c r="AG161" s="331"/>
      <c r="AJ161" s="185"/>
      <c r="AK161" s="616"/>
      <c r="AL161" s="186">
        <f t="shared" si="12"/>
        <v>0</v>
      </c>
      <c r="AM161" s="186">
        <f t="shared" si="13"/>
        <v>0</v>
      </c>
      <c r="AN161" s="186">
        <f t="shared" si="14"/>
        <v>0</v>
      </c>
      <c r="AO161" s="615"/>
    </row>
    <row r="162" spans="1:41" ht="20.100000000000001" customHeight="1">
      <c r="A162" s="183">
        <v>158</v>
      </c>
      <c r="B162" s="342"/>
      <c r="C162" s="342"/>
      <c r="D162" s="142"/>
      <c r="E162" s="142"/>
      <c r="F162" s="142"/>
      <c r="G162" s="142"/>
      <c r="H162" s="142"/>
      <c r="I162" s="142"/>
      <c r="J162" s="143"/>
      <c r="K162" s="142"/>
      <c r="L162" s="142"/>
      <c r="M162" s="144"/>
      <c r="N162" s="145"/>
      <c r="O162" s="142"/>
      <c r="P162" s="147"/>
      <c r="Q162" s="147"/>
      <c r="R162" s="147"/>
      <c r="S162" s="147"/>
      <c r="T162" s="147"/>
      <c r="U162" s="147"/>
      <c r="V162" s="147"/>
      <c r="W162" s="147"/>
      <c r="X162" s="147"/>
      <c r="Y162" s="147"/>
      <c r="Z162" s="147"/>
      <c r="AA162" s="147"/>
      <c r="AB162" s="147"/>
      <c r="AC162" s="148"/>
      <c r="AD162" s="142"/>
      <c r="AE162" s="203">
        <f t="shared" si="15"/>
        <v>0</v>
      </c>
      <c r="AF162" s="150">
        <f t="shared" si="16"/>
        <v>0</v>
      </c>
      <c r="AG162" s="331"/>
      <c r="AJ162" s="185"/>
      <c r="AK162" s="616"/>
      <c r="AL162" s="186">
        <f t="shared" si="12"/>
        <v>0</v>
      </c>
      <c r="AM162" s="186">
        <f t="shared" si="13"/>
        <v>0</v>
      </c>
      <c r="AN162" s="186">
        <f t="shared" si="14"/>
        <v>0</v>
      </c>
      <c r="AO162" s="615"/>
    </row>
    <row r="163" spans="1:41" ht="20.100000000000001" customHeight="1">
      <c r="A163" s="183">
        <v>159</v>
      </c>
      <c r="B163" s="342"/>
      <c r="C163" s="342"/>
      <c r="D163" s="142"/>
      <c r="E163" s="142"/>
      <c r="F163" s="142"/>
      <c r="G163" s="142"/>
      <c r="H163" s="142"/>
      <c r="I163" s="142"/>
      <c r="J163" s="143"/>
      <c r="K163" s="142"/>
      <c r="L163" s="142"/>
      <c r="M163" s="144"/>
      <c r="N163" s="145"/>
      <c r="O163" s="142"/>
      <c r="P163" s="147"/>
      <c r="Q163" s="147"/>
      <c r="R163" s="147"/>
      <c r="S163" s="147"/>
      <c r="T163" s="147"/>
      <c r="U163" s="147"/>
      <c r="V163" s="147"/>
      <c r="W163" s="147"/>
      <c r="X163" s="147"/>
      <c r="Y163" s="147"/>
      <c r="Z163" s="147"/>
      <c r="AA163" s="147"/>
      <c r="AB163" s="147"/>
      <c r="AC163" s="148"/>
      <c r="AD163" s="142"/>
      <c r="AE163" s="203">
        <f t="shared" si="15"/>
        <v>0</v>
      </c>
      <c r="AF163" s="150">
        <f t="shared" si="16"/>
        <v>0</v>
      </c>
      <c r="AG163" s="331"/>
      <c r="AJ163" s="185"/>
      <c r="AK163" s="616"/>
      <c r="AL163" s="186">
        <f t="shared" si="12"/>
        <v>0</v>
      </c>
      <c r="AM163" s="186">
        <f t="shared" si="13"/>
        <v>0</v>
      </c>
      <c r="AN163" s="186">
        <f t="shared" si="14"/>
        <v>0</v>
      </c>
      <c r="AO163" s="615"/>
    </row>
    <row r="164" spans="1:41" ht="20.100000000000001" customHeight="1">
      <c r="A164" s="183">
        <v>160</v>
      </c>
      <c r="B164" s="342"/>
      <c r="C164" s="342"/>
      <c r="D164" s="142"/>
      <c r="E164" s="142"/>
      <c r="F164" s="142"/>
      <c r="G164" s="142"/>
      <c r="H164" s="142"/>
      <c r="I164" s="142"/>
      <c r="J164" s="143"/>
      <c r="K164" s="142"/>
      <c r="L164" s="142"/>
      <c r="M164" s="144"/>
      <c r="N164" s="145"/>
      <c r="O164" s="142"/>
      <c r="P164" s="147"/>
      <c r="Q164" s="147"/>
      <c r="R164" s="147"/>
      <c r="S164" s="147"/>
      <c r="T164" s="147"/>
      <c r="U164" s="147"/>
      <c r="V164" s="147"/>
      <c r="W164" s="147"/>
      <c r="X164" s="147"/>
      <c r="Y164" s="147"/>
      <c r="Z164" s="147"/>
      <c r="AA164" s="147"/>
      <c r="AB164" s="147"/>
      <c r="AC164" s="148"/>
      <c r="AD164" s="142"/>
      <c r="AE164" s="203">
        <f t="shared" si="15"/>
        <v>0</v>
      </c>
      <c r="AF164" s="150">
        <f t="shared" si="16"/>
        <v>0</v>
      </c>
      <c r="AG164" s="331"/>
      <c r="AJ164" s="185"/>
      <c r="AK164" s="616"/>
      <c r="AL164" s="186">
        <f t="shared" si="12"/>
        <v>0</v>
      </c>
      <c r="AM164" s="186">
        <f t="shared" si="13"/>
        <v>0</v>
      </c>
      <c r="AN164" s="186">
        <f t="shared" si="14"/>
        <v>0</v>
      </c>
      <c r="AO164" s="615"/>
    </row>
    <row r="165" spans="1:41" ht="20.100000000000001" customHeight="1">
      <c r="A165" s="183">
        <v>161</v>
      </c>
      <c r="B165" s="342"/>
      <c r="C165" s="342"/>
      <c r="D165" s="142"/>
      <c r="E165" s="142"/>
      <c r="F165" s="142"/>
      <c r="G165" s="142"/>
      <c r="H165" s="142"/>
      <c r="I165" s="142"/>
      <c r="J165" s="143"/>
      <c r="K165" s="142"/>
      <c r="L165" s="142"/>
      <c r="M165" s="144"/>
      <c r="N165" s="145"/>
      <c r="O165" s="142"/>
      <c r="P165" s="147"/>
      <c r="Q165" s="147"/>
      <c r="R165" s="147"/>
      <c r="S165" s="147"/>
      <c r="T165" s="147"/>
      <c r="U165" s="147"/>
      <c r="V165" s="147"/>
      <c r="W165" s="147"/>
      <c r="X165" s="147"/>
      <c r="Y165" s="147"/>
      <c r="Z165" s="147"/>
      <c r="AA165" s="147"/>
      <c r="AB165" s="147"/>
      <c r="AC165" s="148"/>
      <c r="AD165" s="142"/>
      <c r="AE165" s="203">
        <f t="shared" si="15"/>
        <v>0</v>
      </c>
      <c r="AF165" s="150">
        <f t="shared" si="16"/>
        <v>0</v>
      </c>
      <c r="AG165" s="331"/>
      <c r="AJ165" s="185"/>
      <c r="AK165" s="616"/>
      <c r="AL165" s="186">
        <f t="shared" si="12"/>
        <v>0</v>
      </c>
      <c r="AM165" s="186">
        <f t="shared" si="13"/>
        <v>0</v>
      </c>
      <c r="AN165" s="186">
        <f t="shared" si="14"/>
        <v>0</v>
      </c>
      <c r="AO165" s="615"/>
    </row>
    <row r="166" spans="1:41" ht="20.100000000000001" customHeight="1">
      <c r="A166" s="183">
        <v>162</v>
      </c>
      <c r="B166" s="342"/>
      <c r="C166" s="342"/>
      <c r="D166" s="142"/>
      <c r="E166" s="142"/>
      <c r="F166" s="142"/>
      <c r="G166" s="142"/>
      <c r="H166" s="142"/>
      <c r="I166" s="142"/>
      <c r="J166" s="143"/>
      <c r="K166" s="142"/>
      <c r="L166" s="142"/>
      <c r="M166" s="144"/>
      <c r="N166" s="145"/>
      <c r="O166" s="142"/>
      <c r="P166" s="147"/>
      <c r="Q166" s="147"/>
      <c r="R166" s="147"/>
      <c r="S166" s="147"/>
      <c r="T166" s="147"/>
      <c r="U166" s="147"/>
      <c r="V166" s="147"/>
      <c r="W166" s="147"/>
      <c r="X166" s="147"/>
      <c r="Y166" s="147"/>
      <c r="Z166" s="147"/>
      <c r="AA166" s="147"/>
      <c r="AB166" s="147"/>
      <c r="AC166" s="148"/>
      <c r="AD166" s="142"/>
      <c r="AE166" s="203">
        <f t="shared" si="15"/>
        <v>0</v>
      </c>
      <c r="AF166" s="150">
        <f t="shared" si="16"/>
        <v>0</v>
      </c>
      <c r="AG166" s="331"/>
      <c r="AJ166" s="185"/>
      <c r="AK166" s="616"/>
      <c r="AL166" s="186">
        <f t="shared" si="12"/>
        <v>0</v>
      </c>
      <c r="AM166" s="186">
        <f t="shared" si="13"/>
        <v>0</v>
      </c>
      <c r="AN166" s="186">
        <f t="shared" si="14"/>
        <v>0</v>
      </c>
      <c r="AO166" s="615"/>
    </row>
    <row r="167" spans="1:41" ht="20.100000000000001" customHeight="1">
      <c r="A167" s="183">
        <v>163</v>
      </c>
      <c r="B167" s="342"/>
      <c r="C167" s="342"/>
      <c r="D167" s="142"/>
      <c r="E167" s="142"/>
      <c r="F167" s="142"/>
      <c r="G167" s="142"/>
      <c r="H167" s="142"/>
      <c r="I167" s="142"/>
      <c r="J167" s="143"/>
      <c r="K167" s="142"/>
      <c r="L167" s="142"/>
      <c r="M167" s="144"/>
      <c r="N167" s="145"/>
      <c r="O167" s="142"/>
      <c r="P167" s="147"/>
      <c r="Q167" s="147"/>
      <c r="R167" s="147"/>
      <c r="S167" s="147"/>
      <c r="T167" s="147"/>
      <c r="U167" s="147"/>
      <c r="V167" s="147"/>
      <c r="W167" s="147"/>
      <c r="X167" s="147"/>
      <c r="Y167" s="147"/>
      <c r="Z167" s="147"/>
      <c r="AA167" s="147"/>
      <c r="AB167" s="147"/>
      <c r="AC167" s="148"/>
      <c r="AD167" s="142"/>
      <c r="AE167" s="203">
        <f t="shared" si="15"/>
        <v>0</v>
      </c>
      <c r="AF167" s="150">
        <f t="shared" si="16"/>
        <v>0</v>
      </c>
      <c r="AG167" s="331"/>
      <c r="AJ167" s="185"/>
      <c r="AK167" s="616"/>
      <c r="AL167" s="186">
        <f t="shared" si="12"/>
        <v>0</v>
      </c>
      <c r="AM167" s="186">
        <f t="shared" si="13"/>
        <v>0</v>
      </c>
      <c r="AN167" s="186">
        <f t="shared" si="14"/>
        <v>0</v>
      </c>
      <c r="AO167" s="615"/>
    </row>
    <row r="168" spans="1:41" ht="20.100000000000001" customHeight="1">
      <c r="A168" s="183">
        <v>164</v>
      </c>
      <c r="B168" s="342"/>
      <c r="C168" s="342"/>
      <c r="D168" s="142"/>
      <c r="E168" s="142"/>
      <c r="F168" s="142"/>
      <c r="G168" s="142"/>
      <c r="H168" s="142"/>
      <c r="I168" s="142"/>
      <c r="J168" s="143"/>
      <c r="K168" s="142"/>
      <c r="L168" s="142"/>
      <c r="M168" s="144"/>
      <c r="N168" s="145"/>
      <c r="O168" s="142"/>
      <c r="P168" s="147"/>
      <c r="Q168" s="147"/>
      <c r="R168" s="147"/>
      <c r="S168" s="147"/>
      <c r="T168" s="147"/>
      <c r="U168" s="147"/>
      <c r="V168" s="147"/>
      <c r="W168" s="147"/>
      <c r="X168" s="147"/>
      <c r="Y168" s="147"/>
      <c r="Z168" s="147"/>
      <c r="AA168" s="147"/>
      <c r="AB168" s="147"/>
      <c r="AC168" s="148"/>
      <c r="AD168" s="142"/>
      <c r="AE168" s="203">
        <f t="shared" si="15"/>
        <v>0</v>
      </c>
      <c r="AF168" s="150">
        <f t="shared" si="16"/>
        <v>0</v>
      </c>
      <c r="AG168" s="331"/>
      <c r="AJ168" s="185"/>
      <c r="AK168" s="616"/>
      <c r="AL168" s="186">
        <f t="shared" si="12"/>
        <v>0</v>
      </c>
      <c r="AM168" s="186">
        <f t="shared" si="13"/>
        <v>0</v>
      </c>
      <c r="AN168" s="186">
        <f t="shared" si="14"/>
        <v>0</v>
      </c>
      <c r="AO168" s="615"/>
    </row>
    <row r="169" spans="1:41" ht="20.100000000000001" customHeight="1">
      <c r="A169" s="183">
        <v>165</v>
      </c>
      <c r="B169" s="342"/>
      <c r="C169" s="342"/>
      <c r="D169" s="142"/>
      <c r="E169" s="142"/>
      <c r="F169" s="142"/>
      <c r="G169" s="142"/>
      <c r="H169" s="142"/>
      <c r="I169" s="142"/>
      <c r="J169" s="143"/>
      <c r="K169" s="142"/>
      <c r="L169" s="142"/>
      <c r="M169" s="144"/>
      <c r="N169" s="145"/>
      <c r="O169" s="142"/>
      <c r="P169" s="147"/>
      <c r="Q169" s="147"/>
      <c r="R169" s="147"/>
      <c r="S169" s="147"/>
      <c r="T169" s="147"/>
      <c r="U169" s="147"/>
      <c r="V169" s="147"/>
      <c r="W169" s="147"/>
      <c r="X169" s="147"/>
      <c r="Y169" s="147"/>
      <c r="Z169" s="147"/>
      <c r="AA169" s="147"/>
      <c r="AB169" s="147"/>
      <c r="AC169" s="148"/>
      <c r="AD169" s="142"/>
      <c r="AE169" s="203">
        <f t="shared" si="15"/>
        <v>0</v>
      </c>
      <c r="AF169" s="150">
        <f t="shared" si="16"/>
        <v>0</v>
      </c>
      <c r="AG169" s="331"/>
      <c r="AJ169" s="185"/>
      <c r="AK169" s="616"/>
      <c r="AL169" s="186">
        <f t="shared" si="12"/>
        <v>0</v>
      </c>
      <c r="AM169" s="186">
        <f t="shared" si="13"/>
        <v>0</v>
      </c>
      <c r="AN169" s="186">
        <f t="shared" si="14"/>
        <v>0</v>
      </c>
      <c r="AO169" s="615"/>
    </row>
    <row r="170" spans="1:41" ht="20.100000000000001" customHeight="1">
      <c r="A170" s="183">
        <v>166</v>
      </c>
      <c r="B170" s="342"/>
      <c r="C170" s="342"/>
      <c r="D170" s="142"/>
      <c r="E170" s="142"/>
      <c r="F170" s="142"/>
      <c r="G170" s="142"/>
      <c r="H170" s="142"/>
      <c r="I170" s="142"/>
      <c r="J170" s="143"/>
      <c r="K170" s="142"/>
      <c r="L170" s="142"/>
      <c r="M170" s="144"/>
      <c r="N170" s="145"/>
      <c r="O170" s="142"/>
      <c r="P170" s="147"/>
      <c r="Q170" s="147"/>
      <c r="R170" s="147"/>
      <c r="S170" s="147"/>
      <c r="T170" s="147"/>
      <c r="U170" s="147"/>
      <c r="V170" s="147"/>
      <c r="W170" s="147"/>
      <c r="X170" s="147"/>
      <c r="Y170" s="147"/>
      <c r="Z170" s="147"/>
      <c r="AA170" s="147"/>
      <c r="AB170" s="147"/>
      <c r="AC170" s="148"/>
      <c r="AD170" s="142"/>
      <c r="AE170" s="203">
        <f t="shared" si="15"/>
        <v>0</v>
      </c>
      <c r="AF170" s="150">
        <f t="shared" si="16"/>
        <v>0</v>
      </c>
      <c r="AG170" s="331"/>
      <c r="AJ170" s="185"/>
      <c r="AK170" s="616"/>
      <c r="AL170" s="186">
        <f t="shared" si="12"/>
        <v>0</v>
      </c>
      <c r="AM170" s="186">
        <f t="shared" si="13"/>
        <v>0</v>
      </c>
      <c r="AN170" s="186">
        <f t="shared" si="14"/>
        <v>0</v>
      </c>
      <c r="AO170" s="615"/>
    </row>
    <row r="171" spans="1:41" ht="20.100000000000001" customHeight="1">
      <c r="A171" s="183">
        <v>167</v>
      </c>
      <c r="B171" s="342"/>
      <c r="C171" s="342"/>
      <c r="D171" s="142"/>
      <c r="E171" s="142"/>
      <c r="F171" s="142"/>
      <c r="G171" s="142"/>
      <c r="H171" s="142"/>
      <c r="I171" s="142"/>
      <c r="J171" s="143"/>
      <c r="K171" s="142"/>
      <c r="L171" s="142"/>
      <c r="M171" s="144"/>
      <c r="N171" s="145"/>
      <c r="O171" s="142"/>
      <c r="P171" s="147"/>
      <c r="Q171" s="147"/>
      <c r="R171" s="147"/>
      <c r="S171" s="147"/>
      <c r="T171" s="147"/>
      <c r="U171" s="147"/>
      <c r="V171" s="147"/>
      <c r="W171" s="147"/>
      <c r="X171" s="147"/>
      <c r="Y171" s="147"/>
      <c r="Z171" s="147"/>
      <c r="AA171" s="147"/>
      <c r="AB171" s="147"/>
      <c r="AC171" s="148"/>
      <c r="AD171" s="142"/>
      <c r="AE171" s="203">
        <f t="shared" si="15"/>
        <v>0</v>
      </c>
      <c r="AF171" s="150">
        <f t="shared" si="16"/>
        <v>0</v>
      </c>
      <c r="AG171" s="331"/>
      <c r="AJ171" s="185"/>
      <c r="AK171" s="616"/>
      <c r="AL171" s="186">
        <f t="shared" si="12"/>
        <v>0</v>
      </c>
      <c r="AM171" s="186">
        <f t="shared" si="13"/>
        <v>0</v>
      </c>
      <c r="AN171" s="186">
        <f t="shared" si="14"/>
        <v>0</v>
      </c>
      <c r="AO171" s="615"/>
    </row>
    <row r="172" spans="1:41" ht="20.100000000000001" customHeight="1">
      <c r="A172" s="183">
        <v>168</v>
      </c>
      <c r="B172" s="342"/>
      <c r="C172" s="342"/>
      <c r="D172" s="142"/>
      <c r="E172" s="142"/>
      <c r="F172" s="142"/>
      <c r="G172" s="142"/>
      <c r="H172" s="142"/>
      <c r="I172" s="142"/>
      <c r="J172" s="143"/>
      <c r="K172" s="142"/>
      <c r="L172" s="142"/>
      <c r="M172" s="144"/>
      <c r="N172" s="145"/>
      <c r="O172" s="142"/>
      <c r="P172" s="147"/>
      <c r="Q172" s="147"/>
      <c r="R172" s="147"/>
      <c r="S172" s="147"/>
      <c r="T172" s="147"/>
      <c r="U172" s="147"/>
      <c r="V172" s="147"/>
      <c r="W172" s="147"/>
      <c r="X172" s="147"/>
      <c r="Y172" s="147"/>
      <c r="Z172" s="147"/>
      <c r="AA172" s="147"/>
      <c r="AB172" s="147"/>
      <c r="AC172" s="148"/>
      <c r="AD172" s="142"/>
      <c r="AE172" s="203">
        <f t="shared" si="15"/>
        <v>0</v>
      </c>
      <c r="AF172" s="150">
        <f t="shared" si="16"/>
        <v>0</v>
      </c>
      <c r="AG172" s="331"/>
      <c r="AJ172" s="185"/>
      <c r="AK172" s="616"/>
      <c r="AL172" s="186">
        <f t="shared" si="12"/>
        <v>0</v>
      </c>
      <c r="AM172" s="186">
        <f t="shared" si="13"/>
        <v>0</v>
      </c>
      <c r="AN172" s="186">
        <f t="shared" si="14"/>
        <v>0</v>
      </c>
      <c r="AO172" s="615"/>
    </row>
    <row r="173" spans="1:41" ht="20.100000000000001" customHeight="1">
      <c r="A173" s="183">
        <v>169</v>
      </c>
      <c r="B173" s="342"/>
      <c r="C173" s="342"/>
      <c r="D173" s="142"/>
      <c r="E173" s="142"/>
      <c r="F173" s="142"/>
      <c r="G173" s="142"/>
      <c r="H173" s="142"/>
      <c r="I173" s="142"/>
      <c r="J173" s="143"/>
      <c r="K173" s="142"/>
      <c r="L173" s="142"/>
      <c r="M173" s="144"/>
      <c r="N173" s="145"/>
      <c r="O173" s="142"/>
      <c r="P173" s="147"/>
      <c r="Q173" s="147"/>
      <c r="R173" s="147"/>
      <c r="S173" s="147"/>
      <c r="T173" s="147"/>
      <c r="U173" s="147"/>
      <c r="V173" s="147"/>
      <c r="W173" s="147"/>
      <c r="X173" s="147"/>
      <c r="Y173" s="147"/>
      <c r="Z173" s="147"/>
      <c r="AA173" s="147"/>
      <c r="AB173" s="147"/>
      <c r="AC173" s="148"/>
      <c r="AD173" s="142"/>
      <c r="AE173" s="203">
        <f t="shared" si="15"/>
        <v>0</v>
      </c>
      <c r="AF173" s="150">
        <f t="shared" si="16"/>
        <v>0</v>
      </c>
      <c r="AG173" s="331"/>
      <c r="AJ173" s="185"/>
      <c r="AK173" s="616"/>
      <c r="AL173" s="186">
        <f t="shared" si="12"/>
        <v>0</v>
      </c>
      <c r="AM173" s="186">
        <f t="shared" si="13"/>
        <v>0</v>
      </c>
      <c r="AN173" s="186">
        <f t="shared" si="14"/>
        <v>0</v>
      </c>
      <c r="AO173" s="615"/>
    </row>
    <row r="174" spans="1:41" ht="20.100000000000001" customHeight="1">
      <c r="A174" s="183">
        <v>170</v>
      </c>
      <c r="B174" s="342"/>
      <c r="C174" s="342"/>
      <c r="D174" s="142"/>
      <c r="E174" s="142"/>
      <c r="F174" s="142"/>
      <c r="G174" s="142"/>
      <c r="H174" s="142"/>
      <c r="I174" s="142"/>
      <c r="J174" s="143"/>
      <c r="K174" s="142"/>
      <c r="L174" s="142"/>
      <c r="M174" s="144"/>
      <c r="N174" s="145"/>
      <c r="O174" s="142"/>
      <c r="P174" s="147"/>
      <c r="Q174" s="147"/>
      <c r="R174" s="147"/>
      <c r="S174" s="147"/>
      <c r="T174" s="147"/>
      <c r="U174" s="147"/>
      <c r="V174" s="147"/>
      <c r="W174" s="147"/>
      <c r="X174" s="147"/>
      <c r="Y174" s="147"/>
      <c r="Z174" s="147"/>
      <c r="AA174" s="147"/>
      <c r="AB174" s="147"/>
      <c r="AC174" s="148"/>
      <c r="AD174" s="142"/>
      <c r="AE174" s="203">
        <f t="shared" si="15"/>
        <v>0</v>
      </c>
      <c r="AF174" s="150">
        <f t="shared" si="16"/>
        <v>0</v>
      </c>
      <c r="AG174" s="331"/>
      <c r="AJ174" s="185"/>
      <c r="AK174" s="616"/>
      <c r="AL174" s="186">
        <f t="shared" si="12"/>
        <v>0</v>
      </c>
      <c r="AM174" s="186">
        <f t="shared" si="13"/>
        <v>0</v>
      </c>
      <c r="AN174" s="186">
        <f t="shared" si="14"/>
        <v>0</v>
      </c>
      <c r="AO174" s="615"/>
    </row>
    <row r="175" spans="1:41" ht="20.100000000000001" customHeight="1">
      <c r="A175" s="183">
        <v>171</v>
      </c>
      <c r="B175" s="342"/>
      <c r="C175" s="342"/>
      <c r="D175" s="142"/>
      <c r="E175" s="142"/>
      <c r="F175" s="142"/>
      <c r="G175" s="142"/>
      <c r="H175" s="142"/>
      <c r="I175" s="142"/>
      <c r="J175" s="143"/>
      <c r="K175" s="142"/>
      <c r="L175" s="142"/>
      <c r="M175" s="144"/>
      <c r="N175" s="145"/>
      <c r="O175" s="142"/>
      <c r="P175" s="147"/>
      <c r="Q175" s="147"/>
      <c r="R175" s="147"/>
      <c r="S175" s="147"/>
      <c r="T175" s="147"/>
      <c r="U175" s="147"/>
      <c r="V175" s="147"/>
      <c r="W175" s="147"/>
      <c r="X175" s="147"/>
      <c r="Y175" s="147"/>
      <c r="Z175" s="147"/>
      <c r="AA175" s="147"/>
      <c r="AB175" s="147"/>
      <c r="AC175" s="148"/>
      <c r="AD175" s="142"/>
      <c r="AE175" s="203">
        <f t="shared" si="15"/>
        <v>0</v>
      </c>
      <c r="AF175" s="150">
        <f t="shared" si="16"/>
        <v>0</v>
      </c>
      <c r="AG175" s="331"/>
      <c r="AJ175" s="185"/>
      <c r="AK175" s="616"/>
      <c r="AL175" s="186">
        <f t="shared" si="12"/>
        <v>0</v>
      </c>
      <c r="AM175" s="186">
        <f t="shared" si="13"/>
        <v>0</v>
      </c>
      <c r="AN175" s="186">
        <f t="shared" si="14"/>
        <v>0</v>
      </c>
      <c r="AO175" s="615"/>
    </row>
    <row r="176" spans="1:41" ht="20.100000000000001" customHeight="1">
      <c r="A176" s="183">
        <v>172</v>
      </c>
      <c r="B176" s="342"/>
      <c r="C176" s="342"/>
      <c r="D176" s="142"/>
      <c r="E176" s="142"/>
      <c r="F176" s="142"/>
      <c r="G176" s="142"/>
      <c r="H176" s="142"/>
      <c r="I176" s="142"/>
      <c r="J176" s="143"/>
      <c r="K176" s="142"/>
      <c r="L176" s="142"/>
      <c r="M176" s="144"/>
      <c r="N176" s="145"/>
      <c r="O176" s="142"/>
      <c r="P176" s="147"/>
      <c r="Q176" s="147"/>
      <c r="R176" s="147"/>
      <c r="S176" s="147"/>
      <c r="T176" s="147"/>
      <c r="U176" s="147"/>
      <c r="V176" s="147"/>
      <c r="W176" s="147"/>
      <c r="X176" s="147"/>
      <c r="Y176" s="147"/>
      <c r="Z176" s="147"/>
      <c r="AA176" s="147"/>
      <c r="AB176" s="147"/>
      <c r="AC176" s="148"/>
      <c r="AD176" s="142"/>
      <c r="AE176" s="203">
        <f t="shared" si="15"/>
        <v>0</v>
      </c>
      <c r="AF176" s="150">
        <f t="shared" si="16"/>
        <v>0</v>
      </c>
      <c r="AG176" s="331"/>
      <c r="AJ176" s="185"/>
      <c r="AK176" s="616"/>
      <c r="AL176" s="186">
        <f t="shared" si="12"/>
        <v>0</v>
      </c>
      <c r="AM176" s="186">
        <f t="shared" si="13"/>
        <v>0</v>
      </c>
      <c r="AN176" s="186">
        <f t="shared" si="14"/>
        <v>0</v>
      </c>
      <c r="AO176" s="615"/>
    </row>
    <row r="177" spans="1:41" ht="20.100000000000001" customHeight="1">
      <c r="A177" s="183">
        <v>173</v>
      </c>
      <c r="B177" s="342"/>
      <c r="C177" s="342"/>
      <c r="D177" s="142"/>
      <c r="E177" s="142"/>
      <c r="F177" s="142"/>
      <c r="G177" s="142"/>
      <c r="H177" s="142"/>
      <c r="I177" s="142"/>
      <c r="J177" s="143"/>
      <c r="K177" s="142"/>
      <c r="L177" s="142"/>
      <c r="M177" s="144"/>
      <c r="N177" s="145"/>
      <c r="O177" s="142"/>
      <c r="P177" s="147"/>
      <c r="Q177" s="147"/>
      <c r="R177" s="147"/>
      <c r="S177" s="147"/>
      <c r="T177" s="147"/>
      <c r="U177" s="147"/>
      <c r="V177" s="147"/>
      <c r="W177" s="147"/>
      <c r="X177" s="147"/>
      <c r="Y177" s="147"/>
      <c r="Z177" s="147"/>
      <c r="AA177" s="147"/>
      <c r="AB177" s="147"/>
      <c r="AC177" s="148"/>
      <c r="AD177" s="142"/>
      <c r="AE177" s="203">
        <f t="shared" si="15"/>
        <v>0</v>
      </c>
      <c r="AF177" s="150">
        <f t="shared" si="16"/>
        <v>0</v>
      </c>
      <c r="AG177" s="331"/>
      <c r="AJ177" s="185"/>
      <c r="AK177" s="616"/>
      <c r="AL177" s="186">
        <f t="shared" si="12"/>
        <v>0</v>
      </c>
      <c r="AM177" s="186">
        <f t="shared" si="13"/>
        <v>0</v>
      </c>
      <c r="AN177" s="186">
        <f t="shared" si="14"/>
        <v>0</v>
      </c>
      <c r="AO177" s="615"/>
    </row>
    <row r="178" spans="1:41" ht="20.100000000000001" customHeight="1">
      <c r="A178" s="183">
        <v>174</v>
      </c>
      <c r="B178" s="342"/>
      <c r="C178" s="342"/>
      <c r="D178" s="142"/>
      <c r="E178" s="142"/>
      <c r="F178" s="142"/>
      <c r="G178" s="142"/>
      <c r="H178" s="142"/>
      <c r="I178" s="142"/>
      <c r="J178" s="143"/>
      <c r="K178" s="142"/>
      <c r="L178" s="142"/>
      <c r="M178" s="144"/>
      <c r="N178" s="145"/>
      <c r="O178" s="142"/>
      <c r="P178" s="147"/>
      <c r="Q178" s="147"/>
      <c r="R178" s="147"/>
      <c r="S178" s="147"/>
      <c r="T178" s="147"/>
      <c r="U178" s="147"/>
      <c r="V178" s="147"/>
      <c r="W178" s="147"/>
      <c r="X178" s="147"/>
      <c r="Y178" s="147"/>
      <c r="Z178" s="147"/>
      <c r="AA178" s="147"/>
      <c r="AB178" s="147"/>
      <c r="AC178" s="148"/>
      <c r="AD178" s="142"/>
      <c r="AE178" s="203">
        <f t="shared" si="15"/>
        <v>0</v>
      </c>
      <c r="AF178" s="150">
        <f t="shared" si="16"/>
        <v>0</v>
      </c>
      <c r="AG178" s="331"/>
      <c r="AJ178" s="185"/>
      <c r="AK178" s="616"/>
      <c r="AL178" s="186">
        <f t="shared" si="12"/>
        <v>0</v>
      </c>
      <c r="AM178" s="186">
        <f t="shared" si="13"/>
        <v>0</v>
      </c>
      <c r="AN178" s="186">
        <f t="shared" si="14"/>
        <v>0</v>
      </c>
      <c r="AO178" s="615"/>
    </row>
    <row r="179" spans="1:41" ht="20.100000000000001" customHeight="1">
      <c r="A179" s="183">
        <v>175</v>
      </c>
      <c r="B179" s="342"/>
      <c r="C179" s="342"/>
      <c r="D179" s="142"/>
      <c r="E179" s="142"/>
      <c r="F179" s="142"/>
      <c r="G179" s="142"/>
      <c r="H179" s="142"/>
      <c r="I179" s="142"/>
      <c r="J179" s="143"/>
      <c r="K179" s="142"/>
      <c r="L179" s="142"/>
      <c r="M179" s="144"/>
      <c r="N179" s="145"/>
      <c r="O179" s="142"/>
      <c r="P179" s="147"/>
      <c r="Q179" s="147"/>
      <c r="R179" s="147"/>
      <c r="S179" s="147"/>
      <c r="T179" s="147"/>
      <c r="U179" s="147"/>
      <c r="V179" s="147"/>
      <c r="W179" s="147"/>
      <c r="X179" s="147"/>
      <c r="Y179" s="147"/>
      <c r="Z179" s="147"/>
      <c r="AA179" s="147"/>
      <c r="AB179" s="147"/>
      <c r="AC179" s="148"/>
      <c r="AD179" s="142"/>
      <c r="AE179" s="203">
        <f t="shared" si="15"/>
        <v>0</v>
      </c>
      <c r="AF179" s="150">
        <f t="shared" si="16"/>
        <v>0</v>
      </c>
      <c r="AG179" s="331"/>
      <c r="AJ179" s="185"/>
      <c r="AK179" s="616"/>
      <c r="AL179" s="186">
        <f t="shared" si="12"/>
        <v>0</v>
      </c>
      <c r="AM179" s="186">
        <f t="shared" si="13"/>
        <v>0</v>
      </c>
      <c r="AN179" s="186">
        <f t="shared" si="14"/>
        <v>0</v>
      </c>
      <c r="AO179" s="615"/>
    </row>
    <row r="180" spans="1:41" ht="20.100000000000001" customHeight="1">
      <c r="A180" s="183">
        <v>176</v>
      </c>
      <c r="B180" s="342"/>
      <c r="C180" s="342"/>
      <c r="D180" s="142"/>
      <c r="E180" s="142"/>
      <c r="F180" s="142"/>
      <c r="G180" s="142"/>
      <c r="H180" s="142"/>
      <c r="I180" s="142"/>
      <c r="J180" s="143"/>
      <c r="K180" s="142"/>
      <c r="L180" s="142"/>
      <c r="M180" s="144"/>
      <c r="N180" s="145"/>
      <c r="O180" s="142"/>
      <c r="P180" s="147"/>
      <c r="Q180" s="147"/>
      <c r="R180" s="147"/>
      <c r="S180" s="147"/>
      <c r="T180" s="147"/>
      <c r="U180" s="147"/>
      <c r="V180" s="147"/>
      <c r="W180" s="147"/>
      <c r="X180" s="147"/>
      <c r="Y180" s="147"/>
      <c r="Z180" s="147"/>
      <c r="AA180" s="147"/>
      <c r="AB180" s="147"/>
      <c r="AC180" s="148"/>
      <c r="AD180" s="142"/>
      <c r="AE180" s="203">
        <f t="shared" si="15"/>
        <v>0</v>
      </c>
      <c r="AF180" s="150">
        <f t="shared" si="16"/>
        <v>0</v>
      </c>
      <c r="AG180" s="331"/>
      <c r="AJ180" s="185"/>
      <c r="AK180" s="616"/>
      <c r="AL180" s="186">
        <f t="shared" si="12"/>
        <v>0</v>
      </c>
      <c r="AM180" s="186">
        <f t="shared" si="13"/>
        <v>0</v>
      </c>
      <c r="AN180" s="186">
        <f t="shared" si="14"/>
        <v>0</v>
      </c>
      <c r="AO180" s="615"/>
    </row>
    <row r="181" spans="1:41" ht="20.100000000000001" customHeight="1">
      <c r="A181" s="183">
        <v>177</v>
      </c>
      <c r="B181" s="342"/>
      <c r="C181" s="342"/>
      <c r="D181" s="142"/>
      <c r="E181" s="142"/>
      <c r="F181" s="142"/>
      <c r="G181" s="142"/>
      <c r="H181" s="142"/>
      <c r="I181" s="142"/>
      <c r="J181" s="143"/>
      <c r="K181" s="142"/>
      <c r="L181" s="142"/>
      <c r="M181" s="144"/>
      <c r="N181" s="145"/>
      <c r="O181" s="142"/>
      <c r="P181" s="147"/>
      <c r="Q181" s="147"/>
      <c r="R181" s="147"/>
      <c r="S181" s="147"/>
      <c r="T181" s="147"/>
      <c r="U181" s="147"/>
      <c r="V181" s="147"/>
      <c r="W181" s="147"/>
      <c r="X181" s="147"/>
      <c r="Y181" s="147"/>
      <c r="Z181" s="147"/>
      <c r="AA181" s="147"/>
      <c r="AB181" s="147"/>
      <c r="AC181" s="148"/>
      <c r="AD181" s="142"/>
      <c r="AE181" s="203">
        <f t="shared" si="15"/>
        <v>0</v>
      </c>
      <c r="AF181" s="150">
        <f t="shared" si="16"/>
        <v>0</v>
      </c>
      <c r="AG181" s="331"/>
      <c r="AJ181" s="185"/>
      <c r="AK181" s="616"/>
      <c r="AL181" s="186">
        <f t="shared" si="12"/>
        <v>0</v>
      </c>
      <c r="AM181" s="186">
        <f t="shared" si="13"/>
        <v>0</v>
      </c>
      <c r="AN181" s="186">
        <f t="shared" si="14"/>
        <v>0</v>
      </c>
      <c r="AO181" s="615"/>
    </row>
    <row r="182" spans="1:41" ht="20.100000000000001" customHeight="1">
      <c r="A182" s="183">
        <v>178</v>
      </c>
      <c r="B182" s="342"/>
      <c r="C182" s="342"/>
      <c r="D182" s="142"/>
      <c r="E182" s="142"/>
      <c r="F182" s="142"/>
      <c r="G182" s="142"/>
      <c r="H182" s="142"/>
      <c r="I182" s="142"/>
      <c r="J182" s="143"/>
      <c r="K182" s="142"/>
      <c r="L182" s="142"/>
      <c r="M182" s="144"/>
      <c r="N182" s="145"/>
      <c r="O182" s="142"/>
      <c r="P182" s="147"/>
      <c r="Q182" s="147"/>
      <c r="R182" s="147"/>
      <c r="S182" s="147"/>
      <c r="T182" s="147"/>
      <c r="U182" s="147"/>
      <c r="V182" s="147"/>
      <c r="W182" s="147"/>
      <c r="X182" s="147"/>
      <c r="Y182" s="147"/>
      <c r="Z182" s="147"/>
      <c r="AA182" s="147"/>
      <c r="AB182" s="147"/>
      <c r="AC182" s="148"/>
      <c r="AD182" s="142"/>
      <c r="AE182" s="203">
        <f t="shared" si="15"/>
        <v>0</v>
      </c>
      <c r="AF182" s="150">
        <f t="shared" si="16"/>
        <v>0</v>
      </c>
      <c r="AG182" s="331"/>
      <c r="AJ182" s="185"/>
      <c r="AK182" s="616"/>
      <c r="AL182" s="186">
        <f t="shared" si="12"/>
        <v>0</v>
      </c>
      <c r="AM182" s="186">
        <f t="shared" si="13"/>
        <v>0</v>
      </c>
      <c r="AN182" s="186">
        <f t="shared" si="14"/>
        <v>0</v>
      </c>
      <c r="AO182" s="615"/>
    </row>
    <row r="183" spans="1:41" ht="20.100000000000001" customHeight="1">
      <c r="A183" s="183">
        <v>179</v>
      </c>
      <c r="B183" s="342"/>
      <c r="C183" s="342"/>
      <c r="D183" s="142"/>
      <c r="E183" s="142"/>
      <c r="F183" s="142"/>
      <c r="G183" s="142"/>
      <c r="H183" s="142"/>
      <c r="I183" s="142"/>
      <c r="J183" s="143"/>
      <c r="K183" s="142"/>
      <c r="L183" s="142"/>
      <c r="M183" s="144"/>
      <c r="N183" s="145"/>
      <c r="O183" s="142"/>
      <c r="P183" s="147"/>
      <c r="Q183" s="147"/>
      <c r="R183" s="147"/>
      <c r="S183" s="147"/>
      <c r="T183" s="147"/>
      <c r="U183" s="147"/>
      <c r="V183" s="147"/>
      <c r="W183" s="147"/>
      <c r="X183" s="147"/>
      <c r="Y183" s="147"/>
      <c r="Z183" s="147"/>
      <c r="AA183" s="147"/>
      <c r="AB183" s="147"/>
      <c r="AC183" s="148"/>
      <c r="AD183" s="142"/>
      <c r="AE183" s="203">
        <f t="shared" si="15"/>
        <v>0</v>
      </c>
      <c r="AF183" s="150">
        <f t="shared" si="16"/>
        <v>0</v>
      </c>
      <c r="AG183" s="331"/>
      <c r="AJ183" s="185"/>
      <c r="AK183" s="616"/>
      <c r="AL183" s="186">
        <f t="shared" si="12"/>
        <v>0</v>
      </c>
      <c r="AM183" s="186">
        <f t="shared" si="13"/>
        <v>0</v>
      </c>
      <c r="AN183" s="186">
        <f t="shared" si="14"/>
        <v>0</v>
      </c>
      <c r="AO183" s="615"/>
    </row>
    <row r="184" spans="1:41" ht="20.100000000000001" customHeight="1">
      <c r="A184" s="183">
        <v>180</v>
      </c>
      <c r="B184" s="342"/>
      <c r="C184" s="342"/>
      <c r="D184" s="142"/>
      <c r="E184" s="142"/>
      <c r="F184" s="142"/>
      <c r="G184" s="142"/>
      <c r="H184" s="142"/>
      <c r="I184" s="142"/>
      <c r="J184" s="143"/>
      <c r="K184" s="142"/>
      <c r="L184" s="142"/>
      <c r="M184" s="144"/>
      <c r="N184" s="145"/>
      <c r="O184" s="142"/>
      <c r="P184" s="147"/>
      <c r="Q184" s="147"/>
      <c r="R184" s="147"/>
      <c r="S184" s="147"/>
      <c r="T184" s="147"/>
      <c r="U184" s="147"/>
      <c r="V184" s="147"/>
      <c r="W184" s="147"/>
      <c r="X184" s="147"/>
      <c r="Y184" s="147"/>
      <c r="Z184" s="147"/>
      <c r="AA184" s="147"/>
      <c r="AB184" s="147"/>
      <c r="AC184" s="148"/>
      <c r="AD184" s="142"/>
      <c r="AE184" s="203">
        <f t="shared" si="15"/>
        <v>0</v>
      </c>
      <c r="AF184" s="150">
        <f t="shared" si="16"/>
        <v>0</v>
      </c>
      <c r="AG184" s="331"/>
      <c r="AJ184" s="185"/>
      <c r="AK184" s="616"/>
      <c r="AL184" s="186">
        <f t="shared" si="12"/>
        <v>0</v>
      </c>
      <c r="AM184" s="186">
        <f t="shared" si="13"/>
        <v>0</v>
      </c>
      <c r="AN184" s="186">
        <f t="shared" si="14"/>
        <v>0</v>
      </c>
      <c r="AO184" s="615"/>
    </row>
    <row r="185" spans="1:41" ht="20.100000000000001" customHeight="1">
      <c r="A185" s="183">
        <v>181</v>
      </c>
      <c r="B185" s="342"/>
      <c r="C185" s="342"/>
      <c r="D185" s="142"/>
      <c r="E185" s="142"/>
      <c r="F185" s="142"/>
      <c r="G185" s="142"/>
      <c r="H185" s="142"/>
      <c r="I185" s="142"/>
      <c r="J185" s="143"/>
      <c r="K185" s="142"/>
      <c r="L185" s="142"/>
      <c r="M185" s="144"/>
      <c r="N185" s="145"/>
      <c r="O185" s="142"/>
      <c r="P185" s="147"/>
      <c r="Q185" s="147"/>
      <c r="R185" s="147"/>
      <c r="S185" s="147"/>
      <c r="T185" s="147"/>
      <c r="U185" s="147"/>
      <c r="V185" s="147"/>
      <c r="W185" s="147"/>
      <c r="X185" s="147"/>
      <c r="Y185" s="147"/>
      <c r="Z185" s="147"/>
      <c r="AA185" s="147"/>
      <c r="AB185" s="147"/>
      <c r="AC185" s="148"/>
      <c r="AD185" s="142"/>
      <c r="AE185" s="203">
        <f t="shared" si="15"/>
        <v>0</v>
      </c>
      <c r="AF185" s="150">
        <f t="shared" si="16"/>
        <v>0</v>
      </c>
      <c r="AG185" s="331"/>
      <c r="AJ185" s="185"/>
      <c r="AK185" s="616"/>
      <c r="AL185" s="186">
        <f t="shared" si="12"/>
        <v>0</v>
      </c>
      <c r="AM185" s="186">
        <f t="shared" si="13"/>
        <v>0</v>
      </c>
      <c r="AN185" s="186">
        <f t="shared" si="14"/>
        <v>0</v>
      </c>
      <c r="AO185" s="615"/>
    </row>
    <row r="186" spans="1:41" ht="20.100000000000001" customHeight="1">
      <c r="A186" s="183">
        <v>182</v>
      </c>
      <c r="B186" s="342"/>
      <c r="C186" s="342"/>
      <c r="D186" s="142"/>
      <c r="E186" s="142"/>
      <c r="F186" s="142"/>
      <c r="G186" s="142"/>
      <c r="H186" s="142"/>
      <c r="I186" s="142"/>
      <c r="J186" s="143"/>
      <c r="K186" s="142"/>
      <c r="L186" s="142"/>
      <c r="M186" s="144"/>
      <c r="N186" s="145"/>
      <c r="O186" s="142"/>
      <c r="P186" s="147"/>
      <c r="Q186" s="147"/>
      <c r="R186" s="147"/>
      <c r="S186" s="147"/>
      <c r="T186" s="147"/>
      <c r="U186" s="147"/>
      <c r="V186" s="147"/>
      <c r="W186" s="147"/>
      <c r="X186" s="147"/>
      <c r="Y186" s="147"/>
      <c r="Z186" s="147"/>
      <c r="AA186" s="147"/>
      <c r="AB186" s="147"/>
      <c r="AC186" s="148"/>
      <c r="AD186" s="142"/>
      <c r="AE186" s="203">
        <f t="shared" si="15"/>
        <v>0</v>
      </c>
      <c r="AF186" s="150">
        <f t="shared" si="16"/>
        <v>0</v>
      </c>
      <c r="AG186" s="331"/>
      <c r="AJ186" s="185"/>
      <c r="AK186" s="616"/>
      <c r="AL186" s="186">
        <f t="shared" si="12"/>
        <v>0</v>
      </c>
      <c r="AM186" s="186">
        <f t="shared" si="13"/>
        <v>0</v>
      </c>
      <c r="AN186" s="186">
        <f t="shared" si="14"/>
        <v>0</v>
      </c>
      <c r="AO186" s="615"/>
    </row>
    <row r="187" spans="1:41" ht="20.100000000000001" customHeight="1">
      <c r="A187" s="183">
        <v>183</v>
      </c>
      <c r="B187" s="342"/>
      <c r="C187" s="342"/>
      <c r="D187" s="142"/>
      <c r="E187" s="142"/>
      <c r="F187" s="142"/>
      <c r="G187" s="142"/>
      <c r="H187" s="142"/>
      <c r="I187" s="142"/>
      <c r="J187" s="143"/>
      <c r="K187" s="142"/>
      <c r="L187" s="142"/>
      <c r="M187" s="144"/>
      <c r="N187" s="145"/>
      <c r="O187" s="142"/>
      <c r="P187" s="147"/>
      <c r="Q187" s="147"/>
      <c r="R187" s="147"/>
      <c r="S187" s="147"/>
      <c r="T187" s="147"/>
      <c r="U187" s="147"/>
      <c r="V187" s="147"/>
      <c r="W187" s="147"/>
      <c r="X187" s="147"/>
      <c r="Y187" s="147"/>
      <c r="Z187" s="147"/>
      <c r="AA187" s="147"/>
      <c r="AB187" s="147"/>
      <c r="AC187" s="148"/>
      <c r="AD187" s="142"/>
      <c r="AE187" s="203">
        <f t="shared" si="15"/>
        <v>0</v>
      </c>
      <c r="AF187" s="150">
        <f t="shared" si="16"/>
        <v>0</v>
      </c>
      <c r="AG187" s="331"/>
      <c r="AJ187" s="185"/>
      <c r="AK187" s="616"/>
      <c r="AL187" s="186">
        <f t="shared" si="12"/>
        <v>0</v>
      </c>
      <c r="AM187" s="186">
        <f t="shared" si="13"/>
        <v>0</v>
      </c>
      <c r="AN187" s="186">
        <f t="shared" si="14"/>
        <v>0</v>
      </c>
      <c r="AO187" s="615"/>
    </row>
    <row r="188" spans="1:41" ht="20.100000000000001" customHeight="1">
      <c r="A188" s="183">
        <v>184</v>
      </c>
      <c r="B188" s="342"/>
      <c r="C188" s="342"/>
      <c r="D188" s="142"/>
      <c r="E188" s="142"/>
      <c r="F188" s="142"/>
      <c r="G188" s="142"/>
      <c r="H188" s="142"/>
      <c r="I188" s="142"/>
      <c r="J188" s="143"/>
      <c r="K188" s="142"/>
      <c r="L188" s="142"/>
      <c r="M188" s="144"/>
      <c r="N188" s="145"/>
      <c r="O188" s="142"/>
      <c r="P188" s="147"/>
      <c r="Q188" s="147"/>
      <c r="R188" s="147"/>
      <c r="S188" s="147"/>
      <c r="T188" s="147"/>
      <c r="U188" s="147"/>
      <c r="V188" s="147"/>
      <c r="W188" s="147"/>
      <c r="X188" s="147"/>
      <c r="Y188" s="147"/>
      <c r="Z188" s="147"/>
      <c r="AA188" s="147"/>
      <c r="AB188" s="147"/>
      <c r="AC188" s="148"/>
      <c r="AD188" s="142"/>
      <c r="AE188" s="203">
        <f t="shared" si="15"/>
        <v>0</v>
      </c>
      <c r="AF188" s="150">
        <f t="shared" si="16"/>
        <v>0</v>
      </c>
      <c r="AG188" s="331"/>
      <c r="AJ188" s="185"/>
      <c r="AK188" s="616"/>
      <c r="AL188" s="186">
        <f t="shared" si="12"/>
        <v>0</v>
      </c>
      <c r="AM188" s="186">
        <f t="shared" si="13"/>
        <v>0</v>
      </c>
      <c r="AN188" s="186">
        <f t="shared" si="14"/>
        <v>0</v>
      </c>
      <c r="AO188" s="615"/>
    </row>
    <row r="189" spans="1:41" ht="20.100000000000001" customHeight="1">
      <c r="A189" s="183">
        <v>185</v>
      </c>
      <c r="B189" s="342"/>
      <c r="C189" s="342"/>
      <c r="D189" s="142"/>
      <c r="E189" s="142"/>
      <c r="F189" s="142"/>
      <c r="G189" s="142"/>
      <c r="H189" s="142"/>
      <c r="I189" s="142"/>
      <c r="J189" s="143"/>
      <c r="K189" s="142"/>
      <c r="L189" s="142"/>
      <c r="M189" s="144"/>
      <c r="N189" s="145"/>
      <c r="O189" s="142"/>
      <c r="P189" s="147"/>
      <c r="Q189" s="147"/>
      <c r="R189" s="147"/>
      <c r="S189" s="147"/>
      <c r="T189" s="147"/>
      <c r="U189" s="147"/>
      <c r="V189" s="147"/>
      <c r="W189" s="147"/>
      <c r="X189" s="147"/>
      <c r="Y189" s="147"/>
      <c r="Z189" s="147"/>
      <c r="AA189" s="147"/>
      <c r="AB189" s="147"/>
      <c r="AC189" s="148"/>
      <c r="AD189" s="142"/>
      <c r="AE189" s="203">
        <f t="shared" si="15"/>
        <v>0</v>
      </c>
      <c r="AF189" s="150">
        <f t="shared" si="16"/>
        <v>0</v>
      </c>
      <c r="AG189" s="331"/>
      <c r="AJ189" s="185"/>
      <c r="AK189" s="616"/>
      <c r="AL189" s="186">
        <f t="shared" si="12"/>
        <v>0</v>
      </c>
      <c r="AM189" s="186">
        <f t="shared" si="13"/>
        <v>0</v>
      </c>
      <c r="AN189" s="186">
        <f t="shared" si="14"/>
        <v>0</v>
      </c>
      <c r="AO189" s="615"/>
    </row>
    <row r="190" spans="1:41" ht="20.100000000000001" customHeight="1">
      <c r="A190" s="183">
        <v>186</v>
      </c>
      <c r="B190" s="342"/>
      <c r="C190" s="342"/>
      <c r="D190" s="142"/>
      <c r="E190" s="142"/>
      <c r="F190" s="142"/>
      <c r="G190" s="142"/>
      <c r="H190" s="142"/>
      <c r="I190" s="142"/>
      <c r="J190" s="143"/>
      <c r="K190" s="142"/>
      <c r="L190" s="142"/>
      <c r="M190" s="144"/>
      <c r="N190" s="145"/>
      <c r="O190" s="142"/>
      <c r="P190" s="147"/>
      <c r="Q190" s="147"/>
      <c r="R190" s="147"/>
      <c r="S190" s="147"/>
      <c r="T190" s="147"/>
      <c r="U190" s="147"/>
      <c r="V190" s="147"/>
      <c r="W190" s="147"/>
      <c r="X190" s="147"/>
      <c r="Y190" s="147"/>
      <c r="Z190" s="147"/>
      <c r="AA190" s="147"/>
      <c r="AB190" s="147"/>
      <c r="AC190" s="148"/>
      <c r="AD190" s="142"/>
      <c r="AE190" s="203">
        <f t="shared" si="15"/>
        <v>0</v>
      </c>
      <c r="AF190" s="150">
        <f t="shared" si="16"/>
        <v>0</v>
      </c>
      <c r="AG190" s="331"/>
      <c r="AJ190" s="185"/>
      <c r="AK190" s="616"/>
      <c r="AL190" s="186">
        <f t="shared" si="12"/>
        <v>0</v>
      </c>
      <c r="AM190" s="186">
        <f t="shared" si="13"/>
        <v>0</v>
      </c>
      <c r="AN190" s="186">
        <f t="shared" si="14"/>
        <v>0</v>
      </c>
      <c r="AO190" s="615"/>
    </row>
    <row r="191" spans="1:41" ht="20.100000000000001" customHeight="1">
      <c r="A191" s="183">
        <v>187</v>
      </c>
      <c r="B191" s="342"/>
      <c r="C191" s="342"/>
      <c r="D191" s="142"/>
      <c r="E191" s="142"/>
      <c r="F191" s="142"/>
      <c r="G191" s="142"/>
      <c r="H191" s="142"/>
      <c r="I191" s="142"/>
      <c r="J191" s="143"/>
      <c r="K191" s="142"/>
      <c r="L191" s="142"/>
      <c r="M191" s="144"/>
      <c r="N191" s="145"/>
      <c r="O191" s="142"/>
      <c r="P191" s="147"/>
      <c r="Q191" s="147"/>
      <c r="R191" s="147"/>
      <c r="S191" s="147"/>
      <c r="T191" s="147"/>
      <c r="U191" s="147"/>
      <c r="V191" s="147"/>
      <c r="W191" s="147"/>
      <c r="X191" s="147"/>
      <c r="Y191" s="147"/>
      <c r="Z191" s="147"/>
      <c r="AA191" s="147"/>
      <c r="AB191" s="147"/>
      <c r="AC191" s="148"/>
      <c r="AD191" s="142"/>
      <c r="AE191" s="203">
        <f t="shared" si="15"/>
        <v>0</v>
      </c>
      <c r="AF191" s="150">
        <f t="shared" si="16"/>
        <v>0</v>
      </c>
      <c r="AG191" s="331"/>
      <c r="AJ191" s="185"/>
      <c r="AK191" s="616"/>
      <c r="AL191" s="186">
        <f t="shared" si="12"/>
        <v>0</v>
      </c>
      <c r="AM191" s="186">
        <f t="shared" si="13"/>
        <v>0</v>
      </c>
      <c r="AN191" s="186">
        <f t="shared" si="14"/>
        <v>0</v>
      </c>
      <c r="AO191" s="615"/>
    </row>
    <row r="192" spans="1:41" ht="20.100000000000001" customHeight="1">
      <c r="A192" s="183">
        <v>188</v>
      </c>
      <c r="B192" s="342"/>
      <c r="C192" s="342"/>
      <c r="D192" s="142"/>
      <c r="E192" s="142"/>
      <c r="F192" s="142"/>
      <c r="G192" s="142"/>
      <c r="H192" s="142"/>
      <c r="I192" s="142"/>
      <c r="J192" s="143"/>
      <c r="K192" s="142"/>
      <c r="L192" s="142"/>
      <c r="M192" s="144"/>
      <c r="N192" s="145"/>
      <c r="O192" s="142"/>
      <c r="P192" s="147"/>
      <c r="Q192" s="147"/>
      <c r="R192" s="147"/>
      <c r="S192" s="147"/>
      <c r="T192" s="147"/>
      <c r="U192" s="147"/>
      <c r="V192" s="147"/>
      <c r="W192" s="147"/>
      <c r="X192" s="147"/>
      <c r="Y192" s="147"/>
      <c r="Z192" s="147"/>
      <c r="AA192" s="147"/>
      <c r="AB192" s="147"/>
      <c r="AC192" s="148"/>
      <c r="AD192" s="142"/>
      <c r="AE192" s="203">
        <f t="shared" si="15"/>
        <v>0</v>
      </c>
      <c r="AF192" s="150">
        <f t="shared" si="16"/>
        <v>0</v>
      </c>
      <c r="AG192" s="331"/>
      <c r="AJ192" s="185"/>
      <c r="AK192" s="616"/>
      <c r="AL192" s="186">
        <f t="shared" si="12"/>
        <v>0</v>
      </c>
      <c r="AM192" s="186">
        <f t="shared" si="13"/>
        <v>0</v>
      </c>
      <c r="AN192" s="186">
        <f t="shared" si="14"/>
        <v>0</v>
      </c>
      <c r="AO192" s="615"/>
    </row>
    <row r="193" spans="1:41" ht="20.100000000000001" customHeight="1">
      <c r="A193" s="183">
        <v>189</v>
      </c>
      <c r="B193" s="342"/>
      <c r="C193" s="342"/>
      <c r="D193" s="142"/>
      <c r="E193" s="142"/>
      <c r="F193" s="142"/>
      <c r="G193" s="142"/>
      <c r="H193" s="142"/>
      <c r="I193" s="142"/>
      <c r="J193" s="143"/>
      <c r="K193" s="142"/>
      <c r="L193" s="142"/>
      <c r="M193" s="144"/>
      <c r="N193" s="145"/>
      <c r="O193" s="142"/>
      <c r="P193" s="147"/>
      <c r="Q193" s="147"/>
      <c r="R193" s="147"/>
      <c r="S193" s="147"/>
      <c r="T193" s="147"/>
      <c r="U193" s="147"/>
      <c r="V193" s="147"/>
      <c r="W193" s="147"/>
      <c r="X193" s="147"/>
      <c r="Y193" s="147"/>
      <c r="Z193" s="147"/>
      <c r="AA193" s="147"/>
      <c r="AB193" s="147"/>
      <c r="AC193" s="148"/>
      <c r="AD193" s="142"/>
      <c r="AE193" s="203">
        <f t="shared" si="15"/>
        <v>0</v>
      </c>
      <c r="AF193" s="150">
        <f t="shared" si="16"/>
        <v>0</v>
      </c>
      <c r="AG193" s="331"/>
      <c r="AJ193" s="185"/>
      <c r="AK193" s="616"/>
      <c r="AL193" s="186">
        <f t="shared" si="12"/>
        <v>0</v>
      </c>
      <c r="AM193" s="186">
        <f t="shared" si="13"/>
        <v>0</v>
      </c>
      <c r="AN193" s="186">
        <f t="shared" si="14"/>
        <v>0</v>
      </c>
      <c r="AO193" s="615"/>
    </row>
    <row r="194" spans="1:41" ht="20.100000000000001" customHeight="1">
      <c r="A194" s="183">
        <v>190</v>
      </c>
      <c r="B194" s="342"/>
      <c r="C194" s="342"/>
      <c r="D194" s="142"/>
      <c r="E194" s="142"/>
      <c r="F194" s="142"/>
      <c r="G194" s="142"/>
      <c r="H194" s="142"/>
      <c r="I194" s="142"/>
      <c r="J194" s="143"/>
      <c r="K194" s="142"/>
      <c r="L194" s="142"/>
      <c r="M194" s="144"/>
      <c r="N194" s="145"/>
      <c r="O194" s="142"/>
      <c r="P194" s="147"/>
      <c r="Q194" s="147"/>
      <c r="R194" s="147"/>
      <c r="S194" s="147"/>
      <c r="T194" s="147"/>
      <c r="U194" s="147"/>
      <c r="V194" s="147"/>
      <c r="W194" s="147"/>
      <c r="X194" s="147"/>
      <c r="Y194" s="147"/>
      <c r="Z194" s="147"/>
      <c r="AA194" s="147"/>
      <c r="AB194" s="147"/>
      <c r="AC194" s="148"/>
      <c r="AD194" s="142"/>
      <c r="AE194" s="203">
        <f t="shared" si="15"/>
        <v>0</v>
      </c>
      <c r="AF194" s="150">
        <f t="shared" si="16"/>
        <v>0</v>
      </c>
      <c r="AG194" s="331"/>
      <c r="AJ194" s="185"/>
      <c r="AK194" s="616"/>
      <c r="AL194" s="186">
        <f t="shared" si="12"/>
        <v>0</v>
      </c>
      <c r="AM194" s="186">
        <f t="shared" si="13"/>
        <v>0</v>
      </c>
      <c r="AN194" s="186">
        <f t="shared" si="14"/>
        <v>0</v>
      </c>
      <c r="AO194" s="615"/>
    </row>
    <row r="195" spans="1:41" ht="20.100000000000001" customHeight="1">
      <c r="A195" s="183">
        <v>191</v>
      </c>
      <c r="B195" s="342"/>
      <c r="C195" s="342"/>
      <c r="D195" s="142"/>
      <c r="E195" s="142"/>
      <c r="F195" s="142"/>
      <c r="G195" s="142"/>
      <c r="H195" s="142"/>
      <c r="I195" s="142"/>
      <c r="J195" s="143"/>
      <c r="K195" s="142"/>
      <c r="L195" s="142"/>
      <c r="M195" s="144"/>
      <c r="N195" s="145"/>
      <c r="O195" s="142"/>
      <c r="P195" s="147"/>
      <c r="Q195" s="147"/>
      <c r="R195" s="147"/>
      <c r="S195" s="147"/>
      <c r="T195" s="147"/>
      <c r="U195" s="147"/>
      <c r="V195" s="147"/>
      <c r="W195" s="147"/>
      <c r="X195" s="147"/>
      <c r="Y195" s="147"/>
      <c r="Z195" s="147"/>
      <c r="AA195" s="147"/>
      <c r="AB195" s="147"/>
      <c r="AC195" s="148"/>
      <c r="AD195" s="142"/>
      <c r="AE195" s="203">
        <f t="shared" si="15"/>
        <v>0</v>
      </c>
      <c r="AF195" s="150">
        <f t="shared" si="16"/>
        <v>0</v>
      </c>
      <c r="AG195" s="331"/>
      <c r="AJ195" s="185"/>
      <c r="AK195" s="616"/>
      <c r="AL195" s="186">
        <f t="shared" si="12"/>
        <v>0</v>
      </c>
      <c r="AM195" s="186">
        <f t="shared" si="13"/>
        <v>0</v>
      </c>
      <c r="AN195" s="186">
        <f t="shared" si="14"/>
        <v>0</v>
      </c>
      <c r="AO195" s="615"/>
    </row>
    <row r="196" spans="1:41" ht="20.100000000000001" customHeight="1">
      <c r="A196" s="183">
        <v>192</v>
      </c>
      <c r="B196" s="342"/>
      <c r="C196" s="342"/>
      <c r="D196" s="142"/>
      <c r="E196" s="142"/>
      <c r="F196" s="142"/>
      <c r="G196" s="142"/>
      <c r="H196" s="142"/>
      <c r="I196" s="142"/>
      <c r="J196" s="143"/>
      <c r="K196" s="142"/>
      <c r="L196" s="142"/>
      <c r="M196" s="144"/>
      <c r="N196" s="145"/>
      <c r="O196" s="142"/>
      <c r="P196" s="147"/>
      <c r="Q196" s="147"/>
      <c r="R196" s="147"/>
      <c r="S196" s="147"/>
      <c r="T196" s="147"/>
      <c r="U196" s="147"/>
      <c r="V196" s="147"/>
      <c r="W196" s="147"/>
      <c r="X196" s="147"/>
      <c r="Y196" s="147"/>
      <c r="Z196" s="147"/>
      <c r="AA196" s="147"/>
      <c r="AB196" s="147"/>
      <c r="AC196" s="148"/>
      <c r="AD196" s="142"/>
      <c r="AE196" s="203">
        <f t="shared" si="15"/>
        <v>0</v>
      </c>
      <c r="AF196" s="150">
        <f t="shared" si="16"/>
        <v>0</v>
      </c>
      <c r="AG196" s="331"/>
      <c r="AJ196" s="185"/>
      <c r="AK196" s="616"/>
      <c r="AL196" s="186">
        <f t="shared" si="12"/>
        <v>0</v>
      </c>
      <c r="AM196" s="186">
        <f t="shared" si="13"/>
        <v>0</v>
      </c>
      <c r="AN196" s="186">
        <f t="shared" si="14"/>
        <v>0</v>
      </c>
      <c r="AO196" s="615"/>
    </row>
    <row r="197" spans="1:41" ht="20.100000000000001" customHeight="1">
      <c r="A197" s="183">
        <v>193</v>
      </c>
      <c r="B197" s="342"/>
      <c r="C197" s="342"/>
      <c r="D197" s="142"/>
      <c r="E197" s="142"/>
      <c r="F197" s="142"/>
      <c r="G197" s="142"/>
      <c r="H197" s="142"/>
      <c r="I197" s="142"/>
      <c r="J197" s="143"/>
      <c r="K197" s="142"/>
      <c r="L197" s="142"/>
      <c r="M197" s="144"/>
      <c r="N197" s="145"/>
      <c r="O197" s="142"/>
      <c r="P197" s="147"/>
      <c r="Q197" s="147"/>
      <c r="R197" s="147"/>
      <c r="S197" s="147"/>
      <c r="T197" s="147"/>
      <c r="U197" s="147"/>
      <c r="V197" s="147"/>
      <c r="W197" s="147"/>
      <c r="X197" s="147"/>
      <c r="Y197" s="147"/>
      <c r="Z197" s="147"/>
      <c r="AA197" s="147"/>
      <c r="AB197" s="147"/>
      <c r="AC197" s="148"/>
      <c r="AD197" s="142"/>
      <c r="AE197" s="203">
        <f t="shared" si="15"/>
        <v>0</v>
      </c>
      <c r="AF197" s="150">
        <f t="shared" si="16"/>
        <v>0</v>
      </c>
      <c r="AG197" s="331"/>
      <c r="AJ197" s="185"/>
      <c r="AK197" s="616"/>
      <c r="AL197" s="186">
        <f t="shared" si="12"/>
        <v>0</v>
      </c>
      <c r="AM197" s="186">
        <f t="shared" si="13"/>
        <v>0</v>
      </c>
      <c r="AN197" s="186">
        <f t="shared" si="14"/>
        <v>0</v>
      </c>
      <c r="AO197" s="615"/>
    </row>
    <row r="198" spans="1:41" ht="20.100000000000001" customHeight="1">
      <c r="A198" s="183">
        <v>194</v>
      </c>
      <c r="B198" s="342"/>
      <c r="C198" s="342"/>
      <c r="D198" s="142"/>
      <c r="E198" s="142"/>
      <c r="F198" s="142"/>
      <c r="G198" s="142"/>
      <c r="H198" s="142"/>
      <c r="I198" s="142"/>
      <c r="J198" s="143"/>
      <c r="K198" s="142"/>
      <c r="L198" s="142"/>
      <c r="M198" s="144"/>
      <c r="N198" s="145"/>
      <c r="O198" s="142"/>
      <c r="P198" s="147"/>
      <c r="Q198" s="147"/>
      <c r="R198" s="147"/>
      <c r="S198" s="147"/>
      <c r="T198" s="147"/>
      <c r="U198" s="147"/>
      <c r="V198" s="147"/>
      <c r="W198" s="147"/>
      <c r="X198" s="147"/>
      <c r="Y198" s="147"/>
      <c r="Z198" s="147"/>
      <c r="AA198" s="147"/>
      <c r="AB198" s="147"/>
      <c r="AC198" s="148"/>
      <c r="AD198" s="142"/>
      <c r="AE198" s="203">
        <f t="shared" si="15"/>
        <v>0</v>
      </c>
      <c r="AF198" s="150">
        <f t="shared" si="16"/>
        <v>0</v>
      </c>
      <c r="AG198" s="331"/>
      <c r="AJ198" s="185"/>
      <c r="AK198" s="616"/>
      <c r="AL198" s="186">
        <f t="shared" ref="AL198:AL261" si="17">SUM(AH$4*B198)</f>
        <v>0</v>
      </c>
      <c r="AM198" s="186">
        <f t="shared" ref="AM198:AM261" si="18">SUM(AI$4*C198)</f>
        <v>0</v>
      </c>
      <c r="AN198" s="186">
        <f t="shared" ref="AN198:AN261" si="19">SUM((AE198*AJ$4)+AK198)</f>
        <v>0</v>
      </c>
      <c r="AO198" s="615"/>
    </row>
    <row r="199" spans="1:41" ht="20.100000000000001" customHeight="1">
      <c r="A199" s="183">
        <v>195</v>
      </c>
      <c r="B199" s="342"/>
      <c r="C199" s="342"/>
      <c r="D199" s="142"/>
      <c r="E199" s="142"/>
      <c r="F199" s="142"/>
      <c r="G199" s="142"/>
      <c r="H199" s="142"/>
      <c r="I199" s="142"/>
      <c r="J199" s="143"/>
      <c r="K199" s="142"/>
      <c r="L199" s="142"/>
      <c r="M199" s="144"/>
      <c r="N199" s="145"/>
      <c r="O199" s="142"/>
      <c r="P199" s="147"/>
      <c r="Q199" s="147"/>
      <c r="R199" s="147"/>
      <c r="S199" s="147"/>
      <c r="T199" s="147"/>
      <c r="U199" s="147"/>
      <c r="V199" s="147"/>
      <c r="W199" s="147"/>
      <c r="X199" s="147"/>
      <c r="Y199" s="147"/>
      <c r="Z199" s="147"/>
      <c r="AA199" s="147"/>
      <c r="AB199" s="147"/>
      <c r="AC199" s="148"/>
      <c r="AD199" s="142"/>
      <c r="AE199" s="203">
        <f t="shared" ref="AE199:AE262" si="20">SUM(P199:AB199)</f>
        <v>0</v>
      </c>
      <c r="AF199" s="150">
        <f t="shared" ref="AF199:AF262" si="21">SUM(AE199+B199+C199)</f>
        <v>0</v>
      </c>
      <c r="AG199" s="331"/>
      <c r="AJ199" s="185"/>
      <c r="AK199" s="616"/>
      <c r="AL199" s="186">
        <f t="shared" si="17"/>
        <v>0</v>
      </c>
      <c r="AM199" s="186">
        <f t="shared" si="18"/>
        <v>0</v>
      </c>
      <c r="AN199" s="186">
        <f t="shared" si="19"/>
        <v>0</v>
      </c>
      <c r="AO199" s="615"/>
    </row>
    <row r="200" spans="1:41" ht="20.100000000000001" customHeight="1">
      <c r="A200" s="183">
        <v>196</v>
      </c>
      <c r="B200" s="342"/>
      <c r="C200" s="342"/>
      <c r="D200" s="142"/>
      <c r="E200" s="142"/>
      <c r="F200" s="142"/>
      <c r="G200" s="142"/>
      <c r="H200" s="142"/>
      <c r="I200" s="142"/>
      <c r="J200" s="143"/>
      <c r="K200" s="142"/>
      <c r="L200" s="142"/>
      <c r="M200" s="144"/>
      <c r="N200" s="145"/>
      <c r="O200" s="142"/>
      <c r="P200" s="147"/>
      <c r="Q200" s="147"/>
      <c r="R200" s="147"/>
      <c r="S200" s="147"/>
      <c r="T200" s="147"/>
      <c r="U200" s="147"/>
      <c r="V200" s="147"/>
      <c r="W200" s="147"/>
      <c r="X200" s="147"/>
      <c r="Y200" s="147"/>
      <c r="Z200" s="147"/>
      <c r="AA200" s="147"/>
      <c r="AB200" s="147"/>
      <c r="AC200" s="148"/>
      <c r="AD200" s="142"/>
      <c r="AE200" s="203">
        <f t="shared" si="20"/>
        <v>0</v>
      </c>
      <c r="AF200" s="150">
        <f t="shared" si="21"/>
        <v>0</v>
      </c>
      <c r="AG200" s="331"/>
      <c r="AJ200" s="185"/>
      <c r="AK200" s="616"/>
      <c r="AL200" s="186">
        <f t="shared" si="17"/>
        <v>0</v>
      </c>
      <c r="AM200" s="186">
        <f t="shared" si="18"/>
        <v>0</v>
      </c>
      <c r="AN200" s="186">
        <f t="shared" si="19"/>
        <v>0</v>
      </c>
      <c r="AO200" s="615"/>
    </row>
    <row r="201" spans="1:41" ht="20.100000000000001" customHeight="1">
      <c r="A201" s="183">
        <v>197</v>
      </c>
      <c r="B201" s="342"/>
      <c r="C201" s="342"/>
      <c r="D201" s="142"/>
      <c r="E201" s="142"/>
      <c r="F201" s="142"/>
      <c r="G201" s="142"/>
      <c r="H201" s="142"/>
      <c r="I201" s="142"/>
      <c r="J201" s="143"/>
      <c r="K201" s="142"/>
      <c r="L201" s="142"/>
      <c r="M201" s="144"/>
      <c r="N201" s="145"/>
      <c r="O201" s="142"/>
      <c r="P201" s="147"/>
      <c r="Q201" s="147"/>
      <c r="R201" s="147"/>
      <c r="S201" s="147"/>
      <c r="T201" s="147"/>
      <c r="U201" s="147"/>
      <c r="V201" s="147"/>
      <c r="W201" s="147"/>
      <c r="X201" s="147"/>
      <c r="Y201" s="147"/>
      <c r="Z201" s="147"/>
      <c r="AA201" s="147"/>
      <c r="AB201" s="147"/>
      <c r="AC201" s="148"/>
      <c r="AD201" s="142"/>
      <c r="AE201" s="203">
        <f t="shared" si="20"/>
        <v>0</v>
      </c>
      <c r="AF201" s="150">
        <f t="shared" si="21"/>
        <v>0</v>
      </c>
      <c r="AG201" s="331"/>
      <c r="AJ201" s="185"/>
      <c r="AK201" s="616"/>
      <c r="AL201" s="186">
        <f t="shared" si="17"/>
        <v>0</v>
      </c>
      <c r="AM201" s="186">
        <f t="shared" si="18"/>
        <v>0</v>
      </c>
      <c r="AN201" s="186">
        <f t="shared" si="19"/>
        <v>0</v>
      </c>
      <c r="AO201" s="615"/>
    </row>
    <row r="202" spans="1:41" ht="20.100000000000001" customHeight="1">
      <c r="A202" s="183">
        <v>198</v>
      </c>
      <c r="B202" s="342"/>
      <c r="C202" s="342"/>
      <c r="D202" s="142"/>
      <c r="E202" s="142"/>
      <c r="F202" s="142"/>
      <c r="G202" s="142"/>
      <c r="H202" s="142"/>
      <c r="I202" s="142"/>
      <c r="J202" s="143"/>
      <c r="K202" s="142"/>
      <c r="L202" s="142"/>
      <c r="M202" s="144"/>
      <c r="N202" s="145"/>
      <c r="O202" s="142"/>
      <c r="P202" s="147"/>
      <c r="Q202" s="147"/>
      <c r="R202" s="147"/>
      <c r="S202" s="147"/>
      <c r="T202" s="147"/>
      <c r="U202" s="147"/>
      <c r="V202" s="147"/>
      <c r="W202" s="147"/>
      <c r="X202" s="147"/>
      <c r="Y202" s="147"/>
      <c r="Z202" s="147"/>
      <c r="AA202" s="147"/>
      <c r="AB202" s="147"/>
      <c r="AC202" s="148"/>
      <c r="AD202" s="142"/>
      <c r="AE202" s="203">
        <f t="shared" si="20"/>
        <v>0</v>
      </c>
      <c r="AF202" s="150">
        <f t="shared" si="21"/>
        <v>0</v>
      </c>
      <c r="AG202" s="331"/>
      <c r="AJ202" s="185"/>
      <c r="AK202" s="616"/>
      <c r="AL202" s="186">
        <f t="shared" si="17"/>
        <v>0</v>
      </c>
      <c r="AM202" s="186">
        <f t="shared" si="18"/>
        <v>0</v>
      </c>
      <c r="AN202" s="186">
        <f t="shared" si="19"/>
        <v>0</v>
      </c>
      <c r="AO202" s="615"/>
    </row>
    <row r="203" spans="1:41" ht="20.100000000000001" customHeight="1">
      <c r="A203" s="183">
        <v>199</v>
      </c>
      <c r="B203" s="342"/>
      <c r="C203" s="342"/>
      <c r="D203" s="142"/>
      <c r="E203" s="142"/>
      <c r="F203" s="142"/>
      <c r="G203" s="142"/>
      <c r="H203" s="142"/>
      <c r="I203" s="142"/>
      <c r="J203" s="143"/>
      <c r="K203" s="142"/>
      <c r="L203" s="142"/>
      <c r="M203" s="144"/>
      <c r="N203" s="145"/>
      <c r="O203" s="142"/>
      <c r="P203" s="147"/>
      <c r="Q203" s="147"/>
      <c r="R203" s="147"/>
      <c r="S203" s="147"/>
      <c r="T203" s="147"/>
      <c r="U203" s="147"/>
      <c r="V203" s="147"/>
      <c r="W203" s="147"/>
      <c r="X203" s="147"/>
      <c r="Y203" s="147"/>
      <c r="Z203" s="147"/>
      <c r="AA203" s="147"/>
      <c r="AB203" s="147"/>
      <c r="AC203" s="148"/>
      <c r="AD203" s="142"/>
      <c r="AE203" s="203">
        <f t="shared" si="20"/>
        <v>0</v>
      </c>
      <c r="AF203" s="150">
        <f t="shared" si="21"/>
        <v>0</v>
      </c>
      <c r="AG203" s="331"/>
      <c r="AJ203" s="185"/>
      <c r="AK203" s="616"/>
      <c r="AL203" s="186">
        <f t="shared" si="17"/>
        <v>0</v>
      </c>
      <c r="AM203" s="186">
        <f t="shared" si="18"/>
        <v>0</v>
      </c>
      <c r="AN203" s="186">
        <f t="shared" si="19"/>
        <v>0</v>
      </c>
      <c r="AO203" s="615"/>
    </row>
    <row r="204" spans="1:41" ht="20.100000000000001" customHeight="1">
      <c r="A204" s="183">
        <v>200</v>
      </c>
      <c r="B204" s="342"/>
      <c r="C204" s="342"/>
      <c r="D204" s="142"/>
      <c r="E204" s="142"/>
      <c r="F204" s="142"/>
      <c r="G204" s="142"/>
      <c r="H204" s="142"/>
      <c r="I204" s="142"/>
      <c r="J204" s="143"/>
      <c r="K204" s="142"/>
      <c r="L204" s="142"/>
      <c r="M204" s="144"/>
      <c r="N204" s="145"/>
      <c r="O204" s="142"/>
      <c r="P204" s="147"/>
      <c r="Q204" s="147"/>
      <c r="R204" s="147"/>
      <c r="S204" s="147"/>
      <c r="T204" s="147"/>
      <c r="U204" s="147"/>
      <c r="V204" s="147"/>
      <c r="W204" s="147"/>
      <c r="X204" s="147"/>
      <c r="Y204" s="147"/>
      <c r="Z204" s="147"/>
      <c r="AA204" s="147"/>
      <c r="AB204" s="147"/>
      <c r="AC204" s="148"/>
      <c r="AD204" s="142"/>
      <c r="AE204" s="203">
        <f t="shared" si="20"/>
        <v>0</v>
      </c>
      <c r="AF204" s="150">
        <f t="shared" si="21"/>
        <v>0</v>
      </c>
      <c r="AG204" s="331"/>
      <c r="AJ204" s="185"/>
      <c r="AK204" s="616"/>
      <c r="AL204" s="186">
        <f t="shared" si="17"/>
        <v>0</v>
      </c>
      <c r="AM204" s="186">
        <f t="shared" si="18"/>
        <v>0</v>
      </c>
      <c r="AN204" s="186">
        <f t="shared" si="19"/>
        <v>0</v>
      </c>
      <c r="AO204" s="615"/>
    </row>
    <row r="205" spans="1:41" ht="20.100000000000001" customHeight="1">
      <c r="A205" s="183">
        <v>201</v>
      </c>
      <c r="B205" s="342"/>
      <c r="C205" s="342"/>
      <c r="D205" s="142"/>
      <c r="E205" s="142"/>
      <c r="F205" s="142"/>
      <c r="G205" s="142"/>
      <c r="H205" s="142"/>
      <c r="I205" s="142"/>
      <c r="J205" s="143"/>
      <c r="K205" s="142"/>
      <c r="L205" s="142"/>
      <c r="M205" s="144"/>
      <c r="N205" s="145"/>
      <c r="O205" s="142"/>
      <c r="P205" s="147"/>
      <c r="Q205" s="147"/>
      <c r="R205" s="147"/>
      <c r="S205" s="147"/>
      <c r="T205" s="147"/>
      <c r="U205" s="147"/>
      <c r="V205" s="147"/>
      <c r="W205" s="147"/>
      <c r="X205" s="147"/>
      <c r="Y205" s="147"/>
      <c r="Z205" s="147"/>
      <c r="AA205" s="147"/>
      <c r="AB205" s="147"/>
      <c r="AC205" s="148"/>
      <c r="AD205" s="142"/>
      <c r="AE205" s="203">
        <f t="shared" si="20"/>
        <v>0</v>
      </c>
      <c r="AF205" s="150">
        <f t="shared" si="21"/>
        <v>0</v>
      </c>
      <c r="AG205" s="331"/>
      <c r="AJ205" s="185"/>
      <c r="AK205" s="616"/>
      <c r="AL205" s="186">
        <f t="shared" si="17"/>
        <v>0</v>
      </c>
      <c r="AM205" s="186">
        <f t="shared" si="18"/>
        <v>0</v>
      </c>
      <c r="AN205" s="186">
        <f t="shared" si="19"/>
        <v>0</v>
      </c>
      <c r="AO205" s="615"/>
    </row>
    <row r="206" spans="1:41" ht="20.100000000000001" customHeight="1">
      <c r="A206" s="183">
        <v>202</v>
      </c>
      <c r="B206" s="342"/>
      <c r="C206" s="342"/>
      <c r="D206" s="142"/>
      <c r="E206" s="142"/>
      <c r="F206" s="142"/>
      <c r="G206" s="142"/>
      <c r="H206" s="142"/>
      <c r="I206" s="142"/>
      <c r="J206" s="143"/>
      <c r="K206" s="142"/>
      <c r="L206" s="142"/>
      <c r="M206" s="144"/>
      <c r="N206" s="145"/>
      <c r="O206" s="142"/>
      <c r="P206" s="147"/>
      <c r="Q206" s="147"/>
      <c r="R206" s="147"/>
      <c r="S206" s="147"/>
      <c r="T206" s="147"/>
      <c r="U206" s="147"/>
      <c r="V206" s="147"/>
      <c r="W206" s="147"/>
      <c r="X206" s="147"/>
      <c r="Y206" s="147"/>
      <c r="Z206" s="147"/>
      <c r="AA206" s="147"/>
      <c r="AB206" s="147"/>
      <c r="AC206" s="148"/>
      <c r="AD206" s="142"/>
      <c r="AE206" s="203">
        <f t="shared" si="20"/>
        <v>0</v>
      </c>
      <c r="AF206" s="150">
        <f t="shared" si="21"/>
        <v>0</v>
      </c>
      <c r="AG206" s="331"/>
      <c r="AJ206" s="185"/>
      <c r="AK206" s="616"/>
      <c r="AL206" s="186">
        <f t="shared" si="17"/>
        <v>0</v>
      </c>
      <c r="AM206" s="186">
        <f t="shared" si="18"/>
        <v>0</v>
      </c>
      <c r="AN206" s="186">
        <f t="shared" si="19"/>
        <v>0</v>
      </c>
      <c r="AO206" s="615"/>
    </row>
    <row r="207" spans="1:41" ht="20.100000000000001" customHeight="1">
      <c r="A207" s="183">
        <v>203</v>
      </c>
      <c r="B207" s="342"/>
      <c r="C207" s="342"/>
      <c r="D207" s="142"/>
      <c r="E207" s="142"/>
      <c r="F207" s="142"/>
      <c r="G207" s="142"/>
      <c r="H207" s="142"/>
      <c r="I207" s="142"/>
      <c r="J207" s="143"/>
      <c r="K207" s="142"/>
      <c r="L207" s="142"/>
      <c r="M207" s="144"/>
      <c r="N207" s="145"/>
      <c r="O207" s="142"/>
      <c r="P207" s="147"/>
      <c r="Q207" s="147"/>
      <c r="R207" s="147"/>
      <c r="S207" s="147"/>
      <c r="T207" s="147"/>
      <c r="U207" s="147"/>
      <c r="V207" s="147"/>
      <c r="W207" s="147"/>
      <c r="X207" s="147"/>
      <c r="Y207" s="147"/>
      <c r="Z207" s="147"/>
      <c r="AA207" s="147"/>
      <c r="AB207" s="147"/>
      <c r="AC207" s="148"/>
      <c r="AD207" s="142"/>
      <c r="AE207" s="203">
        <f t="shared" si="20"/>
        <v>0</v>
      </c>
      <c r="AF207" s="150">
        <f t="shared" si="21"/>
        <v>0</v>
      </c>
      <c r="AG207" s="331"/>
      <c r="AJ207" s="185"/>
      <c r="AK207" s="616"/>
      <c r="AL207" s="186">
        <f t="shared" si="17"/>
        <v>0</v>
      </c>
      <c r="AM207" s="186">
        <f t="shared" si="18"/>
        <v>0</v>
      </c>
      <c r="AN207" s="186">
        <f t="shared" si="19"/>
        <v>0</v>
      </c>
      <c r="AO207" s="615"/>
    </row>
    <row r="208" spans="1:41" ht="20.100000000000001" customHeight="1">
      <c r="A208" s="183">
        <v>204</v>
      </c>
      <c r="B208" s="342"/>
      <c r="C208" s="342"/>
      <c r="D208" s="142"/>
      <c r="E208" s="142"/>
      <c r="F208" s="142"/>
      <c r="G208" s="142"/>
      <c r="H208" s="142"/>
      <c r="I208" s="142"/>
      <c r="J208" s="143"/>
      <c r="K208" s="142"/>
      <c r="L208" s="142"/>
      <c r="M208" s="144"/>
      <c r="N208" s="145"/>
      <c r="O208" s="142"/>
      <c r="P208" s="147"/>
      <c r="Q208" s="147"/>
      <c r="R208" s="147"/>
      <c r="S208" s="147"/>
      <c r="T208" s="147"/>
      <c r="U208" s="147"/>
      <c r="V208" s="147"/>
      <c r="W208" s="147"/>
      <c r="X208" s="147"/>
      <c r="Y208" s="147"/>
      <c r="Z208" s="147"/>
      <c r="AA208" s="147"/>
      <c r="AB208" s="147"/>
      <c r="AC208" s="148"/>
      <c r="AD208" s="142"/>
      <c r="AE208" s="203">
        <f t="shared" si="20"/>
        <v>0</v>
      </c>
      <c r="AF208" s="150">
        <f t="shared" si="21"/>
        <v>0</v>
      </c>
      <c r="AG208" s="331"/>
      <c r="AJ208" s="185"/>
      <c r="AK208" s="616"/>
      <c r="AL208" s="186">
        <f t="shared" si="17"/>
        <v>0</v>
      </c>
      <c r="AM208" s="186">
        <f t="shared" si="18"/>
        <v>0</v>
      </c>
      <c r="AN208" s="186">
        <f t="shared" si="19"/>
        <v>0</v>
      </c>
      <c r="AO208" s="615"/>
    </row>
    <row r="209" spans="1:41" ht="20.100000000000001" customHeight="1">
      <c r="A209" s="183">
        <v>205</v>
      </c>
      <c r="B209" s="342"/>
      <c r="C209" s="342"/>
      <c r="D209" s="142"/>
      <c r="E209" s="142"/>
      <c r="F209" s="142"/>
      <c r="G209" s="142"/>
      <c r="H209" s="142"/>
      <c r="I209" s="142"/>
      <c r="J209" s="143"/>
      <c r="K209" s="142"/>
      <c r="L209" s="142"/>
      <c r="M209" s="144"/>
      <c r="N209" s="145"/>
      <c r="O209" s="142"/>
      <c r="P209" s="147"/>
      <c r="Q209" s="147"/>
      <c r="R209" s="147"/>
      <c r="S209" s="147"/>
      <c r="T209" s="147"/>
      <c r="U209" s="147"/>
      <c r="V209" s="147"/>
      <c r="W209" s="147"/>
      <c r="X209" s="147"/>
      <c r="Y209" s="147"/>
      <c r="Z209" s="147"/>
      <c r="AA209" s="147"/>
      <c r="AB209" s="147"/>
      <c r="AC209" s="148"/>
      <c r="AD209" s="142"/>
      <c r="AE209" s="203">
        <f t="shared" si="20"/>
        <v>0</v>
      </c>
      <c r="AF209" s="150">
        <f t="shared" si="21"/>
        <v>0</v>
      </c>
      <c r="AG209" s="331"/>
      <c r="AJ209" s="185"/>
      <c r="AK209" s="616"/>
      <c r="AL209" s="186">
        <f t="shared" si="17"/>
        <v>0</v>
      </c>
      <c r="AM209" s="186">
        <f t="shared" si="18"/>
        <v>0</v>
      </c>
      <c r="AN209" s="186">
        <f t="shared" si="19"/>
        <v>0</v>
      </c>
      <c r="AO209" s="615"/>
    </row>
    <row r="210" spans="1:41" ht="20.100000000000001" customHeight="1">
      <c r="A210" s="183">
        <v>206</v>
      </c>
      <c r="B210" s="342"/>
      <c r="C210" s="342"/>
      <c r="D210" s="142"/>
      <c r="E210" s="142"/>
      <c r="F210" s="142"/>
      <c r="G210" s="142"/>
      <c r="H210" s="142"/>
      <c r="I210" s="142"/>
      <c r="J210" s="143"/>
      <c r="K210" s="142"/>
      <c r="L210" s="142"/>
      <c r="M210" s="144"/>
      <c r="N210" s="145"/>
      <c r="O210" s="142"/>
      <c r="P210" s="147"/>
      <c r="Q210" s="147"/>
      <c r="R210" s="147"/>
      <c r="S210" s="147"/>
      <c r="T210" s="147"/>
      <c r="U210" s="147"/>
      <c r="V210" s="147"/>
      <c r="W210" s="147"/>
      <c r="X210" s="147"/>
      <c r="Y210" s="147"/>
      <c r="Z210" s="147"/>
      <c r="AA210" s="147"/>
      <c r="AB210" s="147"/>
      <c r="AC210" s="148"/>
      <c r="AD210" s="142"/>
      <c r="AE210" s="203">
        <f t="shared" si="20"/>
        <v>0</v>
      </c>
      <c r="AF210" s="150">
        <f t="shared" si="21"/>
        <v>0</v>
      </c>
      <c r="AG210" s="331"/>
      <c r="AJ210" s="185"/>
      <c r="AK210" s="616"/>
      <c r="AL210" s="186">
        <f t="shared" si="17"/>
        <v>0</v>
      </c>
      <c r="AM210" s="186">
        <f t="shared" si="18"/>
        <v>0</v>
      </c>
      <c r="AN210" s="186">
        <f t="shared" si="19"/>
        <v>0</v>
      </c>
      <c r="AO210" s="615"/>
    </row>
    <row r="211" spans="1:41" ht="20.100000000000001" customHeight="1">
      <c r="A211" s="183">
        <v>207</v>
      </c>
      <c r="B211" s="342"/>
      <c r="C211" s="342"/>
      <c r="D211" s="142"/>
      <c r="E211" s="142"/>
      <c r="F211" s="142"/>
      <c r="G211" s="142"/>
      <c r="H211" s="142"/>
      <c r="I211" s="142"/>
      <c r="J211" s="143"/>
      <c r="K211" s="142"/>
      <c r="L211" s="142"/>
      <c r="M211" s="144"/>
      <c r="N211" s="145"/>
      <c r="O211" s="142"/>
      <c r="P211" s="147"/>
      <c r="Q211" s="147"/>
      <c r="R211" s="147"/>
      <c r="S211" s="147"/>
      <c r="T211" s="147"/>
      <c r="U211" s="147"/>
      <c r="V211" s="147"/>
      <c r="W211" s="147"/>
      <c r="X211" s="147"/>
      <c r="Y211" s="147"/>
      <c r="Z211" s="147"/>
      <c r="AA211" s="147"/>
      <c r="AB211" s="147"/>
      <c r="AC211" s="148"/>
      <c r="AD211" s="142"/>
      <c r="AE211" s="203">
        <f t="shared" si="20"/>
        <v>0</v>
      </c>
      <c r="AF211" s="150">
        <f t="shared" si="21"/>
        <v>0</v>
      </c>
      <c r="AG211" s="331"/>
      <c r="AJ211" s="185"/>
      <c r="AK211" s="616"/>
      <c r="AL211" s="186">
        <f t="shared" si="17"/>
        <v>0</v>
      </c>
      <c r="AM211" s="186">
        <f t="shared" si="18"/>
        <v>0</v>
      </c>
      <c r="AN211" s="186">
        <f t="shared" si="19"/>
        <v>0</v>
      </c>
      <c r="AO211" s="615"/>
    </row>
    <row r="212" spans="1:41" ht="20.100000000000001" customHeight="1">
      <c r="A212" s="183">
        <v>208</v>
      </c>
      <c r="B212" s="342"/>
      <c r="C212" s="342"/>
      <c r="D212" s="142"/>
      <c r="E212" s="142"/>
      <c r="F212" s="142"/>
      <c r="G212" s="142"/>
      <c r="H212" s="142"/>
      <c r="I212" s="142"/>
      <c r="J212" s="143"/>
      <c r="K212" s="142"/>
      <c r="L212" s="142"/>
      <c r="M212" s="144"/>
      <c r="N212" s="145"/>
      <c r="O212" s="142"/>
      <c r="P212" s="147"/>
      <c r="Q212" s="147"/>
      <c r="R212" s="147"/>
      <c r="S212" s="147"/>
      <c r="T212" s="147"/>
      <c r="U212" s="147"/>
      <c r="V212" s="147"/>
      <c r="W212" s="147"/>
      <c r="X212" s="147"/>
      <c r="Y212" s="147"/>
      <c r="Z212" s="147"/>
      <c r="AA212" s="147"/>
      <c r="AB212" s="147"/>
      <c r="AC212" s="148"/>
      <c r="AD212" s="142"/>
      <c r="AE212" s="203">
        <f t="shared" si="20"/>
        <v>0</v>
      </c>
      <c r="AF212" s="150">
        <f t="shared" si="21"/>
        <v>0</v>
      </c>
      <c r="AG212" s="331"/>
      <c r="AJ212" s="185"/>
      <c r="AK212" s="616"/>
      <c r="AL212" s="186">
        <f t="shared" si="17"/>
        <v>0</v>
      </c>
      <c r="AM212" s="186">
        <f t="shared" si="18"/>
        <v>0</v>
      </c>
      <c r="AN212" s="186">
        <f t="shared" si="19"/>
        <v>0</v>
      </c>
      <c r="AO212" s="615"/>
    </row>
    <row r="213" spans="1:41" ht="20.100000000000001" customHeight="1">
      <c r="A213" s="183">
        <v>209</v>
      </c>
      <c r="B213" s="342"/>
      <c r="C213" s="342"/>
      <c r="D213" s="142"/>
      <c r="E213" s="142"/>
      <c r="F213" s="142"/>
      <c r="G213" s="142"/>
      <c r="H213" s="142"/>
      <c r="I213" s="142"/>
      <c r="J213" s="143"/>
      <c r="K213" s="142"/>
      <c r="L213" s="142"/>
      <c r="M213" s="144"/>
      <c r="N213" s="145"/>
      <c r="O213" s="142"/>
      <c r="P213" s="147"/>
      <c r="Q213" s="147"/>
      <c r="R213" s="147"/>
      <c r="S213" s="147"/>
      <c r="T213" s="147"/>
      <c r="U213" s="147"/>
      <c r="V213" s="147"/>
      <c r="W213" s="147"/>
      <c r="X213" s="147"/>
      <c r="Y213" s="147"/>
      <c r="Z213" s="147"/>
      <c r="AA213" s="147"/>
      <c r="AB213" s="147"/>
      <c r="AC213" s="148"/>
      <c r="AD213" s="142"/>
      <c r="AE213" s="203">
        <f t="shared" si="20"/>
        <v>0</v>
      </c>
      <c r="AF213" s="150">
        <f t="shared" si="21"/>
        <v>0</v>
      </c>
      <c r="AG213" s="331"/>
      <c r="AJ213" s="185"/>
      <c r="AK213" s="616"/>
      <c r="AL213" s="186">
        <f t="shared" si="17"/>
        <v>0</v>
      </c>
      <c r="AM213" s="186">
        <f t="shared" si="18"/>
        <v>0</v>
      </c>
      <c r="AN213" s="186">
        <f t="shared" si="19"/>
        <v>0</v>
      </c>
      <c r="AO213" s="615"/>
    </row>
    <row r="214" spans="1:41" ht="20.100000000000001" customHeight="1">
      <c r="A214" s="183">
        <v>210</v>
      </c>
      <c r="B214" s="342"/>
      <c r="C214" s="342"/>
      <c r="D214" s="142"/>
      <c r="E214" s="142"/>
      <c r="F214" s="142"/>
      <c r="G214" s="142"/>
      <c r="H214" s="142"/>
      <c r="I214" s="142"/>
      <c r="J214" s="143"/>
      <c r="K214" s="142"/>
      <c r="L214" s="142"/>
      <c r="M214" s="144"/>
      <c r="N214" s="145"/>
      <c r="O214" s="142"/>
      <c r="P214" s="147"/>
      <c r="Q214" s="147"/>
      <c r="R214" s="147"/>
      <c r="S214" s="147"/>
      <c r="T214" s="147"/>
      <c r="U214" s="147"/>
      <c r="V214" s="147"/>
      <c r="W214" s="147"/>
      <c r="X214" s="147"/>
      <c r="Y214" s="147"/>
      <c r="Z214" s="147"/>
      <c r="AA214" s="147"/>
      <c r="AB214" s="147"/>
      <c r="AC214" s="148"/>
      <c r="AD214" s="142"/>
      <c r="AE214" s="203">
        <f t="shared" si="20"/>
        <v>0</v>
      </c>
      <c r="AF214" s="150">
        <f t="shared" si="21"/>
        <v>0</v>
      </c>
      <c r="AG214" s="331"/>
      <c r="AJ214" s="185"/>
      <c r="AK214" s="616"/>
      <c r="AL214" s="186">
        <f t="shared" si="17"/>
        <v>0</v>
      </c>
      <c r="AM214" s="186">
        <f t="shared" si="18"/>
        <v>0</v>
      </c>
      <c r="AN214" s="186">
        <f t="shared" si="19"/>
        <v>0</v>
      </c>
      <c r="AO214" s="615"/>
    </row>
    <row r="215" spans="1:41" ht="20.100000000000001" customHeight="1">
      <c r="A215" s="183">
        <v>211</v>
      </c>
      <c r="B215" s="342"/>
      <c r="C215" s="342"/>
      <c r="D215" s="142"/>
      <c r="E215" s="142"/>
      <c r="F215" s="142"/>
      <c r="G215" s="142"/>
      <c r="H215" s="142"/>
      <c r="I215" s="142"/>
      <c r="J215" s="143"/>
      <c r="K215" s="142"/>
      <c r="L215" s="142"/>
      <c r="M215" s="144"/>
      <c r="N215" s="145"/>
      <c r="O215" s="142"/>
      <c r="P215" s="147"/>
      <c r="Q215" s="147"/>
      <c r="R215" s="147"/>
      <c r="S215" s="147"/>
      <c r="T215" s="147"/>
      <c r="U215" s="147"/>
      <c r="V215" s="147"/>
      <c r="W215" s="147"/>
      <c r="X215" s="147"/>
      <c r="Y215" s="147"/>
      <c r="Z215" s="147"/>
      <c r="AA215" s="147"/>
      <c r="AB215" s="147"/>
      <c r="AC215" s="148"/>
      <c r="AD215" s="142"/>
      <c r="AE215" s="203">
        <f t="shared" si="20"/>
        <v>0</v>
      </c>
      <c r="AF215" s="150">
        <f t="shared" si="21"/>
        <v>0</v>
      </c>
      <c r="AG215" s="331"/>
      <c r="AJ215" s="185"/>
      <c r="AK215" s="616"/>
      <c r="AL215" s="186">
        <f t="shared" si="17"/>
        <v>0</v>
      </c>
      <c r="AM215" s="186">
        <f t="shared" si="18"/>
        <v>0</v>
      </c>
      <c r="AN215" s="186">
        <f t="shared" si="19"/>
        <v>0</v>
      </c>
      <c r="AO215" s="615"/>
    </row>
    <row r="216" spans="1:41" ht="20.100000000000001" customHeight="1">
      <c r="A216" s="183">
        <v>212</v>
      </c>
      <c r="B216" s="342"/>
      <c r="C216" s="342"/>
      <c r="D216" s="142"/>
      <c r="E216" s="142"/>
      <c r="F216" s="142"/>
      <c r="G216" s="142"/>
      <c r="H216" s="142"/>
      <c r="I216" s="142"/>
      <c r="J216" s="143"/>
      <c r="K216" s="142"/>
      <c r="L216" s="142"/>
      <c r="M216" s="144"/>
      <c r="N216" s="145"/>
      <c r="O216" s="142"/>
      <c r="P216" s="147"/>
      <c r="Q216" s="147"/>
      <c r="R216" s="147"/>
      <c r="S216" s="147"/>
      <c r="T216" s="147"/>
      <c r="U216" s="147"/>
      <c r="V216" s="147"/>
      <c r="W216" s="147"/>
      <c r="X216" s="147"/>
      <c r="Y216" s="147"/>
      <c r="Z216" s="147"/>
      <c r="AA216" s="147"/>
      <c r="AB216" s="147"/>
      <c r="AC216" s="148"/>
      <c r="AD216" s="142"/>
      <c r="AE216" s="203">
        <f t="shared" si="20"/>
        <v>0</v>
      </c>
      <c r="AF216" s="150">
        <f t="shared" si="21"/>
        <v>0</v>
      </c>
      <c r="AG216" s="331"/>
      <c r="AJ216" s="185"/>
      <c r="AK216" s="616"/>
      <c r="AL216" s="186">
        <f t="shared" si="17"/>
        <v>0</v>
      </c>
      <c r="AM216" s="186">
        <f t="shared" si="18"/>
        <v>0</v>
      </c>
      <c r="AN216" s="186">
        <f t="shared" si="19"/>
        <v>0</v>
      </c>
      <c r="AO216" s="615"/>
    </row>
    <row r="217" spans="1:41" ht="20.100000000000001" customHeight="1">
      <c r="A217" s="183">
        <v>213</v>
      </c>
      <c r="B217" s="342"/>
      <c r="C217" s="342"/>
      <c r="D217" s="142"/>
      <c r="E217" s="142"/>
      <c r="F217" s="142"/>
      <c r="G217" s="142"/>
      <c r="H217" s="142"/>
      <c r="I217" s="142"/>
      <c r="J217" s="143"/>
      <c r="K217" s="142"/>
      <c r="L217" s="142"/>
      <c r="M217" s="144"/>
      <c r="N217" s="145"/>
      <c r="O217" s="142"/>
      <c r="P217" s="147"/>
      <c r="Q217" s="147"/>
      <c r="R217" s="147"/>
      <c r="S217" s="147"/>
      <c r="T217" s="147"/>
      <c r="U217" s="147"/>
      <c r="V217" s="147"/>
      <c r="W217" s="147"/>
      <c r="X217" s="147"/>
      <c r="Y217" s="147"/>
      <c r="Z217" s="147"/>
      <c r="AA217" s="147"/>
      <c r="AB217" s="147"/>
      <c r="AC217" s="148"/>
      <c r="AD217" s="142"/>
      <c r="AE217" s="203">
        <f t="shared" si="20"/>
        <v>0</v>
      </c>
      <c r="AF217" s="150">
        <f t="shared" si="21"/>
        <v>0</v>
      </c>
      <c r="AG217" s="331"/>
      <c r="AJ217" s="185"/>
      <c r="AK217" s="616"/>
      <c r="AL217" s="186">
        <f t="shared" si="17"/>
        <v>0</v>
      </c>
      <c r="AM217" s="186">
        <f t="shared" si="18"/>
        <v>0</v>
      </c>
      <c r="AN217" s="186">
        <f t="shared" si="19"/>
        <v>0</v>
      </c>
      <c r="AO217" s="615"/>
    </row>
    <row r="218" spans="1:41" ht="20.100000000000001" customHeight="1">
      <c r="A218" s="183">
        <v>214</v>
      </c>
      <c r="B218" s="342"/>
      <c r="C218" s="342"/>
      <c r="D218" s="142"/>
      <c r="E218" s="142"/>
      <c r="F218" s="142"/>
      <c r="G218" s="142"/>
      <c r="H218" s="142"/>
      <c r="I218" s="142"/>
      <c r="J218" s="143"/>
      <c r="K218" s="142"/>
      <c r="L218" s="142"/>
      <c r="M218" s="144"/>
      <c r="N218" s="145"/>
      <c r="O218" s="142"/>
      <c r="P218" s="147"/>
      <c r="Q218" s="147"/>
      <c r="R218" s="147"/>
      <c r="S218" s="147"/>
      <c r="T218" s="147"/>
      <c r="U218" s="147"/>
      <c r="V218" s="147"/>
      <c r="W218" s="147"/>
      <c r="X218" s="147"/>
      <c r="Y218" s="147"/>
      <c r="Z218" s="147"/>
      <c r="AA218" s="147"/>
      <c r="AB218" s="147"/>
      <c r="AC218" s="148"/>
      <c r="AD218" s="142"/>
      <c r="AE218" s="203">
        <f t="shared" si="20"/>
        <v>0</v>
      </c>
      <c r="AF218" s="150">
        <f t="shared" si="21"/>
        <v>0</v>
      </c>
      <c r="AG218" s="331"/>
      <c r="AJ218" s="185"/>
      <c r="AK218" s="616"/>
      <c r="AL218" s="186">
        <f t="shared" si="17"/>
        <v>0</v>
      </c>
      <c r="AM218" s="186">
        <f t="shared" si="18"/>
        <v>0</v>
      </c>
      <c r="AN218" s="186">
        <f t="shared" si="19"/>
        <v>0</v>
      </c>
      <c r="AO218" s="615"/>
    </row>
    <row r="219" spans="1:41" ht="20.100000000000001" customHeight="1">
      <c r="A219" s="183">
        <v>215</v>
      </c>
      <c r="B219" s="342"/>
      <c r="C219" s="342"/>
      <c r="D219" s="142"/>
      <c r="E219" s="142"/>
      <c r="F219" s="142"/>
      <c r="G219" s="142"/>
      <c r="H219" s="142"/>
      <c r="I219" s="142"/>
      <c r="J219" s="143"/>
      <c r="K219" s="142"/>
      <c r="L219" s="142"/>
      <c r="M219" s="144"/>
      <c r="N219" s="145"/>
      <c r="O219" s="142"/>
      <c r="P219" s="147"/>
      <c r="Q219" s="147"/>
      <c r="R219" s="147"/>
      <c r="S219" s="147"/>
      <c r="T219" s="147"/>
      <c r="U219" s="147"/>
      <c r="V219" s="147"/>
      <c r="W219" s="147"/>
      <c r="X219" s="147"/>
      <c r="Y219" s="147"/>
      <c r="Z219" s="147"/>
      <c r="AA219" s="147"/>
      <c r="AB219" s="147"/>
      <c r="AC219" s="148"/>
      <c r="AD219" s="142"/>
      <c r="AE219" s="203">
        <f t="shared" si="20"/>
        <v>0</v>
      </c>
      <c r="AF219" s="150">
        <f t="shared" si="21"/>
        <v>0</v>
      </c>
      <c r="AG219" s="331"/>
      <c r="AJ219" s="185"/>
      <c r="AK219" s="616"/>
      <c r="AL219" s="186">
        <f t="shared" si="17"/>
        <v>0</v>
      </c>
      <c r="AM219" s="186">
        <f t="shared" si="18"/>
        <v>0</v>
      </c>
      <c r="AN219" s="186">
        <f t="shared" si="19"/>
        <v>0</v>
      </c>
      <c r="AO219" s="615"/>
    </row>
    <row r="220" spans="1:41" ht="20.100000000000001" customHeight="1">
      <c r="A220" s="183">
        <v>216</v>
      </c>
      <c r="B220" s="342"/>
      <c r="C220" s="342"/>
      <c r="D220" s="142"/>
      <c r="E220" s="142"/>
      <c r="F220" s="142"/>
      <c r="G220" s="142"/>
      <c r="H220" s="142"/>
      <c r="I220" s="142"/>
      <c r="J220" s="143"/>
      <c r="K220" s="142"/>
      <c r="L220" s="142"/>
      <c r="M220" s="144"/>
      <c r="N220" s="145"/>
      <c r="O220" s="142"/>
      <c r="P220" s="147"/>
      <c r="Q220" s="147"/>
      <c r="R220" s="147"/>
      <c r="S220" s="147"/>
      <c r="T220" s="147"/>
      <c r="U220" s="147"/>
      <c r="V220" s="147"/>
      <c r="W220" s="147"/>
      <c r="X220" s="147"/>
      <c r="Y220" s="147"/>
      <c r="Z220" s="147"/>
      <c r="AA220" s="147"/>
      <c r="AB220" s="147"/>
      <c r="AC220" s="148"/>
      <c r="AD220" s="142"/>
      <c r="AE220" s="203">
        <f t="shared" si="20"/>
        <v>0</v>
      </c>
      <c r="AF220" s="150">
        <f t="shared" si="21"/>
        <v>0</v>
      </c>
      <c r="AG220" s="331"/>
      <c r="AJ220" s="185"/>
      <c r="AK220" s="616"/>
      <c r="AL220" s="186">
        <f t="shared" si="17"/>
        <v>0</v>
      </c>
      <c r="AM220" s="186">
        <f t="shared" si="18"/>
        <v>0</v>
      </c>
      <c r="AN220" s="186">
        <f t="shared" si="19"/>
        <v>0</v>
      </c>
      <c r="AO220" s="615"/>
    </row>
    <row r="221" spans="1:41" ht="20.100000000000001" customHeight="1">
      <c r="A221" s="183">
        <v>217</v>
      </c>
      <c r="B221" s="342"/>
      <c r="C221" s="342"/>
      <c r="D221" s="142"/>
      <c r="E221" s="142"/>
      <c r="F221" s="142"/>
      <c r="G221" s="142"/>
      <c r="H221" s="142"/>
      <c r="I221" s="142"/>
      <c r="J221" s="143"/>
      <c r="K221" s="142"/>
      <c r="L221" s="142"/>
      <c r="M221" s="144"/>
      <c r="N221" s="145"/>
      <c r="O221" s="142"/>
      <c r="P221" s="147"/>
      <c r="Q221" s="147"/>
      <c r="R221" s="147"/>
      <c r="S221" s="147"/>
      <c r="T221" s="147"/>
      <c r="U221" s="147"/>
      <c r="V221" s="147"/>
      <c r="W221" s="147"/>
      <c r="X221" s="147"/>
      <c r="Y221" s="147"/>
      <c r="Z221" s="147"/>
      <c r="AA221" s="147"/>
      <c r="AB221" s="147"/>
      <c r="AC221" s="148"/>
      <c r="AD221" s="142"/>
      <c r="AE221" s="203">
        <f t="shared" si="20"/>
        <v>0</v>
      </c>
      <c r="AF221" s="150">
        <f t="shared" si="21"/>
        <v>0</v>
      </c>
      <c r="AG221" s="331"/>
      <c r="AJ221" s="185"/>
      <c r="AK221" s="616"/>
      <c r="AL221" s="186">
        <f t="shared" si="17"/>
        <v>0</v>
      </c>
      <c r="AM221" s="186">
        <f t="shared" si="18"/>
        <v>0</v>
      </c>
      <c r="AN221" s="186">
        <f t="shared" si="19"/>
        <v>0</v>
      </c>
      <c r="AO221" s="615"/>
    </row>
    <row r="222" spans="1:41" ht="20.100000000000001" customHeight="1">
      <c r="A222" s="183">
        <v>218</v>
      </c>
      <c r="B222" s="342"/>
      <c r="C222" s="342"/>
      <c r="D222" s="142"/>
      <c r="E222" s="142"/>
      <c r="F222" s="142"/>
      <c r="G222" s="142"/>
      <c r="H222" s="142"/>
      <c r="I222" s="142"/>
      <c r="J222" s="143"/>
      <c r="K222" s="142"/>
      <c r="L222" s="142"/>
      <c r="M222" s="144"/>
      <c r="N222" s="145"/>
      <c r="O222" s="142"/>
      <c r="P222" s="147"/>
      <c r="Q222" s="147"/>
      <c r="R222" s="147"/>
      <c r="S222" s="147"/>
      <c r="T222" s="147"/>
      <c r="U222" s="147"/>
      <c r="V222" s="147"/>
      <c r="W222" s="147"/>
      <c r="X222" s="147"/>
      <c r="Y222" s="147"/>
      <c r="Z222" s="147"/>
      <c r="AA222" s="147"/>
      <c r="AB222" s="147"/>
      <c r="AC222" s="148"/>
      <c r="AD222" s="142"/>
      <c r="AE222" s="203">
        <f t="shared" si="20"/>
        <v>0</v>
      </c>
      <c r="AF222" s="150">
        <f t="shared" si="21"/>
        <v>0</v>
      </c>
      <c r="AG222" s="331"/>
      <c r="AJ222" s="185"/>
      <c r="AK222" s="616"/>
      <c r="AL222" s="186">
        <f t="shared" si="17"/>
        <v>0</v>
      </c>
      <c r="AM222" s="186">
        <f t="shared" si="18"/>
        <v>0</v>
      </c>
      <c r="AN222" s="186">
        <f t="shared" si="19"/>
        <v>0</v>
      </c>
      <c r="AO222" s="615"/>
    </row>
    <row r="223" spans="1:41" ht="20.100000000000001" customHeight="1">
      <c r="A223" s="183">
        <v>219</v>
      </c>
      <c r="B223" s="342"/>
      <c r="C223" s="342"/>
      <c r="D223" s="142"/>
      <c r="E223" s="142"/>
      <c r="F223" s="142"/>
      <c r="G223" s="142"/>
      <c r="H223" s="142"/>
      <c r="I223" s="142"/>
      <c r="J223" s="143"/>
      <c r="K223" s="142"/>
      <c r="L223" s="142"/>
      <c r="M223" s="144"/>
      <c r="N223" s="145"/>
      <c r="O223" s="142"/>
      <c r="P223" s="147"/>
      <c r="Q223" s="147"/>
      <c r="R223" s="147"/>
      <c r="S223" s="147"/>
      <c r="T223" s="147"/>
      <c r="U223" s="147"/>
      <c r="V223" s="147"/>
      <c r="W223" s="147"/>
      <c r="X223" s="147"/>
      <c r="Y223" s="147"/>
      <c r="Z223" s="147"/>
      <c r="AA223" s="147"/>
      <c r="AB223" s="147"/>
      <c r="AC223" s="148"/>
      <c r="AD223" s="142"/>
      <c r="AE223" s="203">
        <f t="shared" si="20"/>
        <v>0</v>
      </c>
      <c r="AF223" s="150">
        <f t="shared" si="21"/>
        <v>0</v>
      </c>
      <c r="AG223" s="331"/>
      <c r="AJ223" s="185"/>
      <c r="AK223" s="616"/>
      <c r="AL223" s="186">
        <f t="shared" si="17"/>
        <v>0</v>
      </c>
      <c r="AM223" s="186">
        <f t="shared" si="18"/>
        <v>0</v>
      </c>
      <c r="AN223" s="186">
        <f t="shared" si="19"/>
        <v>0</v>
      </c>
      <c r="AO223" s="615"/>
    </row>
    <row r="224" spans="1:41" ht="20.100000000000001" customHeight="1">
      <c r="A224" s="183">
        <v>220</v>
      </c>
      <c r="B224" s="342"/>
      <c r="C224" s="342"/>
      <c r="D224" s="142"/>
      <c r="E224" s="142"/>
      <c r="F224" s="142"/>
      <c r="G224" s="142"/>
      <c r="H224" s="142"/>
      <c r="I224" s="142"/>
      <c r="J224" s="143"/>
      <c r="K224" s="142"/>
      <c r="L224" s="142"/>
      <c r="M224" s="144"/>
      <c r="N224" s="145"/>
      <c r="O224" s="142"/>
      <c r="P224" s="147"/>
      <c r="Q224" s="147"/>
      <c r="R224" s="147"/>
      <c r="S224" s="147"/>
      <c r="T224" s="147"/>
      <c r="U224" s="147"/>
      <c r="V224" s="147"/>
      <c r="W224" s="147"/>
      <c r="X224" s="147"/>
      <c r="Y224" s="147"/>
      <c r="Z224" s="147"/>
      <c r="AA224" s="147"/>
      <c r="AB224" s="147"/>
      <c r="AC224" s="148"/>
      <c r="AD224" s="142"/>
      <c r="AE224" s="203">
        <f t="shared" si="20"/>
        <v>0</v>
      </c>
      <c r="AF224" s="150">
        <f t="shared" si="21"/>
        <v>0</v>
      </c>
      <c r="AG224" s="331"/>
      <c r="AJ224" s="185"/>
      <c r="AK224" s="616"/>
      <c r="AL224" s="186">
        <f t="shared" si="17"/>
        <v>0</v>
      </c>
      <c r="AM224" s="186">
        <f t="shared" si="18"/>
        <v>0</v>
      </c>
      <c r="AN224" s="186">
        <f t="shared" si="19"/>
        <v>0</v>
      </c>
      <c r="AO224" s="615"/>
    </row>
    <row r="225" spans="1:41" ht="20.100000000000001" customHeight="1">
      <c r="A225" s="183">
        <v>221</v>
      </c>
      <c r="B225" s="342"/>
      <c r="C225" s="342"/>
      <c r="D225" s="142"/>
      <c r="E225" s="142"/>
      <c r="F225" s="142"/>
      <c r="G225" s="142"/>
      <c r="H225" s="142"/>
      <c r="I225" s="142"/>
      <c r="J225" s="143"/>
      <c r="K225" s="142"/>
      <c r="L225" s="142"/>
      <c r="M225" s="144"/>
      <c r="N225" s="145"/>
      <c r="O225" s="142"/>
      <c r="P225" s="147"/>
      <c r="Q225" s="147"/>
      <c r="R225" s="147"/>
      <c r="S225" s="147"/>
      <c r="T225" s="147"/>
      <c r="U225" s="147"/>
      <c r="V225" s="147"/>
      <c r="W225" s="147"/>
      <c r="X225" s="147"/>
      <c r="Y225" s="147"/>
      <c r="Z225" s="147"/>
      <c r="AA225" s="147"/>
      <c r="AB225" s="147"/>
      <c r="AC225" s="148"/>
      <c r="AD225" s="142"/>
      <c r="AE225" s="203">
        <f t="shared" si="20"/>
        <v>0</v>
      </c>
      <c r="AF225" s="150">
        <f t="shared" si="21"/>
        <v>0</v>
      </c>
      <c r="AG225" s="331"/>
      <c r="AJ225" s="185"/>
      <c r="AK225" s="616"/>
      <c r="AL225" s="186">
        <f t="shared" si="17"/>
        <v>0</v>
      </c>
      <c r="AM225" s="186">
        <f t="shared" si="18"/>
        <v>0</v>
      </c>
      <c r="AN225" s="186">
        <f t="shared" si="19"/>
        <v>0</v>
      </c>
      <c r="AO225" s="615"/>
    </row>
    <row r="226" spans="1:41" ht="20.100000000000001" customHeight="1">
      <c r="A226" s="183">
        <v>222</v>
      </c>
      <c r="B226" s="342"/>
      <c r="C226" s="342"/>
      <c r="D226" s="142"/>
      <c r="E226" s="142"/>
      <c r="F226" s="142"/>
      <c r="G226" s="142"/>
      <c r="H226" s="142"/>
      <c r="I226" s="142"/>
      <c r="J226" s="143"/>
      <c r="K226" s="142"/>
      <c r="L226" s="142"/>
      <c r="M226" s="144"/>
      <c r="N226" s="145"/>
      <c r="O226" s="142"/>
      <c r="P226" s="147"/>
      <c r="Q226" s="147"/>
      <c r="R226" s="147"/>
      <c r="S226" s="147"/>
      <c r="T226" s="147"/>
      <c r="U226" s="147"/>
      <c r="V226" s="147"/>
      <c r="W226" s="147"/>
      <c r="X226" s="147"/>
      <c r="Y226" s="147"/>
      <c r="Z226" s="147"/>
      <c r="AA226" s="147"/>
      <c r="AB226" s="147"/>
      <c r="AC226" s="148"/>
      <c r="AD226" s="142"/>
      <c r="AE226" s="203">
        <f t="shared" si="20"/>
        <v>0</v>
      </c>
      <c r="AF226" s="150">
        <f t="shared" si="21"/>
        <v>0</v>
      </c>
      <c r="AG226" s="331"/>
      <c r="AJ226" s="185"/>
      <c r="AK226" s="616"/>
      <c r="AL226" s="186">
        <f t="shared" si="17"/>
        <v>0</v>
      </c>
      <c r="AM226" s="186">
        <f t="shared" si="18"/>
        <v>0</v>
      </c>
      <c r="AN226" s="186">
        <f t="shared" si="19"/>
        <v>0</v>
      </c>
      <c r="AO226" s="615"/>
    </row>
    <row r="227" spans="1:41" ht="20.100000000000001" customHeight="1">
      <c r="A227" s="183">
        <v>223</v>
      </c>
      <c r="B227" s="342"/>
      <c r="C227" s="342"/>
      <c r="D227" s="142"/>
      <c r="E227" s="142"/>
      <c r="F227" s="142"/>
      <c r="G227" s="142"/>
      <c r="H227" s="142"/>
      <c r="I227" s="142"/>
      <c r="J227" s="143"/>
      <c r="K227" s="142"/>
      <c r="L227" s="142"/>
      <c r="M227" s="144"/>
      <c r="N227" s="145"/>
      <c r="O227" s="142"/>
      <c r="P227" s="147"/>
      <c r="Q227" s="147"/>
      <c r="R227" s="147"/>
      <c r="S227" s="147"/>
      <c r="T227" s="147"/>
      <c r="U227" s="147"/>
      <c r="V227" s="147"/>
      <c r="W227" s="147"/>
      <c r="X227" s="147"/>
      <c r="Y227" s="147"/>
      <c r="Z227" s="147"/>
      <c r="AA227" s="147"/>
      <c r="AB227" s="147"/>
      <c r="AC227" s="148"/>
      <c r="AD227" s="142"/>
      <c r="AE227" s="203">
        <f t="shared" si="20"/>
        <v>0</v>
      </c>
      <c r="AF227" s="150">
        <f t="shared" si="21"/>
        <v>0</v>
      </c>
      <c r="AG227" s="331"/>
      <c r="AJ227" s="185"/>
      <c r="AK227" s="616"/>
      <c r="AL227" s="186">
        <f t="shared" si="17"/>
        <v>0</v>
      </c>
      <c r="AM227" s="186">
        <f t="shared" si="18"/>
        <v>0</v>
      </c>
      <c r="AN227" s="186">
        <f t="shared" si="19"/>
        <v>0</v>
      </c>
      <c r="AO227" s="615"/>
    </row>
    <row r="228" spans="1:41" ht="20.100000000000001" customHeight="1">
      <c r="A228" s="183">
        <v>224</v>
      </c>
      <c r="B228" s="342"/>
      <c r="C228" s="342"/>
      <c r="D228" s="142"/>
      <c r="E228" s="142"/>
      <c r="F228" s="142"/>
      <c r="G228" s="142"/>
      <c r="H228" s="142"/>
      <c r="I228" s="142"/>
      <c r="J228" s="143"/>
      <c r="K228" s="142"/>
      <c r="L228" s="142"/>
      <c r="M228" s="144"/>
      <c r="N228" s="145"/>
      <c r="O228" s="142"/>
      <c r="P228" s="147"/>
      <c r="Q228" s="147"/>
      <c r="R228" s="147"/>
      <c r="S228" s="147"/>
      <c r="T228" s="147"/>
      <c r="U228" s="147"/>
      <c r="V228" s="147"/>
      <c r="W228" s="147"/>
      <c r="X228" s="147"/>
      <c r="Y228" s="147"/>
      <c r="Z228" s="147"/>
      <c r="AA228" s="147"/>
      <c r="AB228" s="147"/>
      <c r="AC228" s="148"/>
      <c r="AD228" s="142"/>
      <c r="AE228" s="203">
        <f t="shared" si="20"/>
        <v>0</v>
      </c>
      <c r="AF228" s="150">
        <f t="shared" si="21"/>
        <v>0</v>
      </c>
      <c r="AG228" s="331"/>
      <c r="AJ228" s="185"/>
      <c r="AK228" s="616"/>
      <c r="AL228" s="186">
        <f t="shared" si="17"/>
        <v>0</v>
      </c>
      <c r="AM228" s="186">
        <f t="shared" si="18"/>
        <v>0</v>
      </c>
      <c r="AN228" s="186">
        <f t="shared" si="19"/>
        <v>0</v>
      </c>
      <c r="AO228" s="615"/>
    </row>
    <row r="229" spans="1:41" ht="20.100000000000001" customHeight="1">
      <c r="A229" s="183">
        <v>225</v>
      </c>
      <c r="B229" s="342"/>
      <c r="C229" s="342"/>
      <c r="D229" s="142"/>
      <c r="E229" s="142"/>
      <c r="F229" s="142"/>
      <c r="G229" s="142"/>
      <c r="H229" s="142"/>
      <c r="I229" s="142"/>
      <c r="J229" s="143"/>
      <c r="K229" s="142"/>
      <c r="L229" s="142"/>
      <c r="M229" s="144"/>
      <c r="N229" s="145"/>
      <c r="O229" s="142"/>
      <c r="P229" s="147"/>
      <c r="Q229" s="147"/>
      <c r="R229" s="147"/>
      <c r="S229" s="147"/>
      <c r="T229" s="147"/>
      <c r="U229" s="147"/>
      <c r="V229" s="147"/>
      <c r="W229" s="147"/>
      <c r="X229" s="147"/>
      <c r="Y229" s="147"/>
      <c r="Z229" s="147"/>
      <c r="AA229" s="147"/>
      <c r="AB229" s="147"/>
      <c r="AC229" s="148"/>
      <c r="AD229" s="142"/>
      <c r="AE229" s="203">
        <f t="shared" si="20"/>
        <v>0</v>
      </c>
      <c r="AF229" s="150">
        <f t="shared" si="21"/>
        <v>0</v>
      </c>
      <c r="AG229" s="331"/>
      <c r="AJ229" s="185"/>
      <c r="AK229" s="616"/>
      <c r="AL229" s="186">
        <f t="shared" si="17"/>
        <v>0</v>
      </c>
      <c r="AM229" s="186">
        <f t="shared" si="18"/>
        <v>0</v>
      </c>
      <c r="AN229" s="186">
        <f t="shared" si="19"/>
        <v>0</v>
      </c>
      <c r="AO229" s="615"/>
    </row>
    <row r="230" spans="1:41" ht="20.100000000000001" customHeight="1">
      <c r="A230" s="183">
        <v>226</v>
      </c>
      <c r="B230" s="342"/>
      <c r="C230" s="342"/>
      <c r="D230" s="142"/>
      <c r="E230" s="142"/>
      <c r="F230" s="142"/>
      <c r="G230" s="142"/>
      <c r="H230" s="142"/>
      <c r="I230" s="142"/>
      <c r="J230" s="143"/>
      <c r="K230" s="142"/>
      <c r="L230" s="142"/>
      <c r="M230" s="144"/>
      <c r="N230" s="145"/>
      <c r="O230" s="142"/>
      <c r="P230" s="147"/>
      <c r="Q230" s="147"/>
      <c r="R230" s="147"/>
      <c r="S230" s="147"/>
      <c r="T230" s="147"/>
      <c r="U230" s="147"/>
      <c r="V230" s="147"/>
      <c r="W230" s="147"/>
      <c r="X230" s="147"/>
      <c r="Y230" s="147"/>
      <c r="Z230" s="147"/>
      <c r="AA230" s="147"/>
      <c r="AB230" s="147"/>
      <c r="AC230" s="148"/>
      <c r="AD230" s="142"/>
      <c r="AE230" s="203">
        <f t="shared" si="20"/>
        <v>0</v>
      </c>
      <c r="AF230" s="150">
        <f t="shared" si="21"/>
        <v>0</v>
      </c>
      <c r="AG230" s="331"/>
      <c r="AJ230" s="185"/>
      <c r="AK230" s="616"/>
      <c r="AL230" s="186">
        <f t="shared" si="17"/>
        <v>0</v>
      </c>
      <c r="AM230" s="186">
        <f t="shared" si="18"/>
        <v>0</v>
      </c>
      <c r="AN230" s="186">
        <f t="shared" si="19"/>
        <v>0</v>
      </c>
      <c r="AO230" s="615"/>
    </row>
    <row r="231" spans="1:41" ht="20.100000000000001" customHeight="1">
      <c r="A231" s="183">
        <v>227</v>
      </c>
      <c r="B231" s="342"/>
      <c r="C231" s="342"/>
      <c r="D231" s="142"/>
      <c r="E231" s="142"/>
      <c r="F231" s="142"/>
      <c r="G231" s="142"/>
      <c r="H231" s="142"/>
      <c r="I231" s="142"/>
      <c r="J231" s="143"/>
      <c r="K231" s="142"/>
      <c r="L231" s="142"/>
      <c r="M231" s="144"/>
      <c r="N231" s="145"/>
      <c r="O231" s="142"/>
      <c r="P231" s="147"/>
      <c r="Q231" s="147"/>
      <c r="R231" s="147"/>
      <c r="S231" s="147"/>
      <c r="T231" s="147"/>
      <c r="U231" s="147"/>
      <c r="V231" s="147"/>
      <c r="W231" s="147"/>
      <c r="X231" s="147"/>
      <c r="Y231" s="147"/>
      <c r="Z231" s="147"/>
      <c r="AA231" s="147"/>
      <c r="AB231" s="147"/>
      <c r="AC231" s="148"/>
      <c r="AD231" s="142"/>
      <c r="AE231" s="203">
        <f t="shared" si="20"/>
        <v>0</v>
      </c>
      <c r="AF231" s="150">
        <f t="shared" si="21"/>
        <v>0</v>
      </c>
      <c r="AG231" s="331"/>
      <c r="AJ231" s="185"/>
      <c r="AK231" s="616"/>
      <c r="AL231" s="186">
        <f t="shared" si="17"/>
        <v>0</v>
      </c>
      <c r="AM231" s="186">
        <f t="shared" si="18"/>
        <v>0</v>
      </c>
      <c r="AN231" s="186">
        <f t="shared" si="19"/>
        <v>0</v>
      </c>
      <c r="AO231" s="615"/>
    </row>
    <row r="232" spans="1:41" ht="20.100000000000001" customHeight="1">
      <c r="A232" s="183">
        <v>228</v>
      </c>
      <c r="B232" s="342"/>
      <c r="C232" s="342"/>
      <c r="D232" s="142"/>
      <c r="E232" s="142"/>
      <c r="F232" s="142"/>
      <c r="G232" s="142"/>
      <c r="H232" s="142"/>
      <c r="I232" s="142"/>
      <c r="J232" s="143"/>
      <c r="K232" s="142"/>
      <c r="L232" s="142"/>
      <c r="M232" s="144"/>
      <c r="N232" s="145"/>
      <c r="O232" s="142"/>
      <c r="P232" s="147"/>
      <c r="Q232" s="147"/>
      <c r="R232" s="147"/>
      <c r="S232" s="147"/>
      <c r="T232" s="147"/>
      <c r="U232" s="147"/>
      <c r="V232" s="147"/>
      <c r="W232" s="147"/>
      <c r="X232" s="147"/>
      <c r="Y232" s="147"/>
      <c r="Z232" s="147"/>
      <c r="AA232" s="147"/>
      <c r="AB232" s="147"/>
      <c r="AC232" s="148"/>
      <c r="AD232" s="142"/>
      <c r="AE232" s="203">
        <f t="shared" si="20"/>
        <v>0</v>
      </c>
      <c r="AF232" s="150">
        <f t="shared" si="21"/>
        <v>0</v>
      </c>
      <c r="AG232" s="331"/>
      <c r="AJ232" s="185"/>
      <c r="AK232" s="616"/>
      <c r="AL232" s="186">
        <f t="shared" si="17"/>
        <v>0</v>
      </c>
      <c r="AM232" s="186">
        <f t="shared" si="18"/>
        <v>0</v>
      </c>
      <c r="AN232" s="186">
        <f t="shared" si="19"/>
        <v>0</v>
      </c>
      <c r="AO232" s="615"/>
    </row>
    <row r="233" spans="1:41" ht="20.100000000000001" customHeight="1">
      <c r="A233" s="183">
        <v>229</v>
      </c>
      <c r="B233" s="342"/>
      <c r="C233" s="342"/>
      <c r="D233" s="142"/>
      <c r="E233" s="142"/>
      <c r="F233" s="142"/>
      <c r="G233" s="142"/>
      <c r="H233" s="142"/>
      <c r="I233" s="142"/>
      <c r="J233" s="143"/>
      <c r="K233" s="142"/>
      <c r="L233" s="142"/>
      <c r="M233" s="144"/>
      <c r="N233" s="145"/>
      <c r="O233" s="142"/>
      <c r="P233" s="147"/>
      <c r="Q233" s="147"/>
      <c r="R233" s="147"/>
      <c r="S233" s="147"/>
      <c r="T233" s="147"/>
      <c r="U233" s="147"/>
      <c r="V233" s="147"/>
      <c r="W233" s="147"/>
      <c r="X233" s="147"/>
      <c r="Y233" s="147"/>
      <c r="Z233" s="147"/>
      <c r="AA233" s="147"/>
      <c r="AB233" s="147"/>
      <c r="AC233" s="148"/>
      <c r="AD233" s="142"/>
      <c r="AE233" s="203">
        <f t="shared" si="20"/>
        <v>0</v>
      </c>
      <c r="AF233" s="150">
        <f t="shared" si="21"/>
        <v>0</v>
      </c>
      <c r="AG233" s="331"/>
      <c r="AJ233" s="185"/>
      <c r="AK233" s="616"/>
      <c r="AL233" s="186">
        <f t="shared" si="17"/>
        <v>0</v>
      </c>
      <c r="AM233" s="186">
        <f t="shared" si="18"/>
        <v>0</v>
      </c>
      <c r="AN233" s="186">
        <f t="shared" si="19"/>
        <v>0</v>
      </c>
      <c r="AO233" s="615"/>
    </row>
    <row r="234" spans="1:41" ht="20.100000000000001" customHeight="1">
      <c r="A234" s="183">
        <v>230</v>
      </c>
      <c r="B234" s="342"/>
      <c r="C234" s="342"/>
      <c r="D234" s="142"/>
      <c r="E234" s="142"/>
      <c r="F234" s="142"/>
      <c r="G234" s="142"/>
      <c r="H234" s="142"/>
      <c r="I234" s="142"/>
      <c r="J234" s="143"/>
      <c r="K234" s="142"/>
      <c r="L234" s="142"/>
      <c r="M234" s="144"/>
      <c r="N234" s="145"/>
      <c r="O234" s="142"/>
      <c r="P234" s="147"/>
      <c r="Q234" s="147"/>
      <c r="R234" s="147"/>
      <c r="S234" s="147"/>
      <c r="T234" s="147"/>
      <c r="U234" s="147"/>
      <c r="V234" s="147"/>
      <c r="W234" s="147"/>
      <c r="X234" s="147"/>
      <c r="Y234" s="147"/>
      <c r="Z234" s="147"/>
      <c r="AA234" s="147"/>
      <c r="AB234" s="147"/>
      <c r="AC234" s="148"/>
      <c r="AD234" s="142"/>
      <c r="AE234" s="203">
        <f t="shared" si="20"/>
        <v>0</v>
      </c>
      <c r="AF234" s="150">
        <f t="shared" si="21"/>
        <v>0</v>
      </c>
      <c r="AG234" s="331"/>
      <c r="AJ234" s="185"/>
      <c r="AK234" s="616"/>
      <c r="AL234" s="186">
        <f t="shared" si="17"/>
        <v>0</v>
      </c>
      <c r="AM234" s="186">
        <f t="shared" si="18"/>
        <v>0</v>
      </c>
      <c r="AN234" s="186">
        <f t="shared" si="19"/>
        <v>0</v>
      </c>
      <c r="AO234" s="615"/>
    </row>
    <row r="235" spans="1:41" ht="20.100000000000001" customHeight="1">
      <c r="A235" s="183">
        <v>231</v>
      </c>
      <c r="B235" s="342"/>
      <c r="C235" s="342"/>
      <c r="D235" s="142"/>
      <c r="E235" s="142"/>
      <c r="F235" s="142"/>
      <c r="G235" s="142"/>
      <c r="H235" s="142"/>
      <c r="I235" s="142"/>
      <c r="J235" s="143"/>
      <c r="K235" s="142"/>
      <c r="L235" s="142"/>
      <c r="M235" s="144"/>
      <c r="N235" s="145"/>
      <c r="O235" s="142"/>
      <c r="P235" s="147"/>
      <c r="Q235" s="147"/>
      <c r="R235" s="147"/>
      <c r="S235" s="147"/>
      <c r="T235" s="147"/>
      <c r="U235" s="147"/>
      <c r="V235" s="147"/>
      <c r="W235" s="147"/>
      <c r="X235" s="147"/>
      <c r="Y235" s="147"/>
      <c r="Z235" s="147"/>
      <c r="AA235" s="147"/>
      <c r="AB235" s="147"/>
      <c r="AC235" s="148"/>
      <c r="AD235" s="142"/>
      <c r="AE235" s="203">
        <f t="shared" si="20"/>
        <v>0</v>
      </c>
      <c r="AF235" s="150">
        <f t="shared" si="21"/>
        <v>0</v>
      </c>
      <c r="AG235" s="331"/>
      <c r="AJ235" s="185"/>
      <c r="AK235" s="616"/>
      <c r="AL235" s="186">
        <f t="shared" si="17"/>
        <v>0</v>
      </c>
      <c r="AM235" s="186">
        <f t="shared" si="18"/>
        <v>0</v>
      </c>
      <c r="AN235" s="186">
        <f t="shared" si="19"/>
        <v>0</v>
      </c>
      <c r="AO235" s="615"/>
    </row>
    <row r="236" spans="1:41" ht="20.100000000000001" customHeight="1">
      <c r="A236" s="183">
        <v>232</v>
      </c>
      <c r="B236" s="342"/>
      <c r="C236" s="342"/>
      <c r="D236" s="142"/>
      <c r="E236" s="142"/>
      <c r="F236" s="142"/>
      <c r="G236" s="142"/>
      <c r="H236" s="142"/>
      <c r="I236" s="142"/>
      <c r="J236" s="143"/>
      <c r="K236" s="142"/>
      <c r="L236" s="142"/>
      <c r="M236" s="144"/>
      <c r="N236" s="145"/>
      <c r="O236" s="142"/>
      <c r="P236" s="147"/>
      <c r="Q236" s="147"/>
      <c r="R236" s="147"/>
      <c r="S236" s="147"/>
      <c r="T236" s="147"/>
      <c r="U236" s="147"/>
      <c r="V236" s="147"/>
      <c r="W236" s="147"/>
      <c r="X236" s="147"/>
      <c r="Y236" s="147"/>
      <c r="Z236" s="147"/>
      <c r="AA236" s="147"/>
      <c r="AB236" s="147"/>
      <c r="AC236" s="148"/>
      <c r="AD236" s="142"/>
      <c r="AE236" s="203">
        <f t="shared" si="20"/>
        <v>0</v>
      </c>
      <c r="AF236" s="150">
        <f t="shared" si="21"/>
        <v>0</v>
      </c>
      <c r="AG236" s="331"/>
      <c r="AJ236" s="185"/>
      <c r="AK236" s="616"/>
      <c r="AL236" s="186">
        <f t="shared" si="17"/>
        <v>0</v>
      </c>
      <c r="AM236" s="186">
        <f t="shared" si="18"/>
        <v>0</v>
      </c>
      <c r="AN236" s="186">
        <f t="shared" si="19"/>
        <v>0</v>
      </c>
      <c r="AO236" s="615"/>
    </row>
    <row r="237" spans="1:41" ht="20.100000000000001" customHeight="1">
      <c r="A237" s="183">
        <v>233</v>
      </c>
      <c r="B237" s="342"/>
      <c r="C237" s="342"/>
      <c r="D237" s="142"/>
      <c r="E237" s="142"/>
      <c r="F237" s="142"/>
      <c r="G237" s="142"/>
      <c r="H237" s="142"/>
      <c r="I237" s="142"/>
      <c r="J237" s="143"/>
      <c r="K237" s="142"/>
      <c r="L237" s="142"/>
      <c r="M237" s="144"/>
      <c r="N237" s="145"/>
      <c r="O237" s="142"/>
      <c r="P237" s="147"/>
      <c r="Q237" s="147"/>
      <c r="R237" s="147"/>
      <c r="S237" s="147"/>
      <c r="T237" s="147"/>
      <c r="U237" s="147"/>
      <c r="V237" s="147"/>
      <c r="W237" s="147"/>
      <c r="X237" s="147"/>
      <c r="Y237" s="147"/>
      <c r="Z237" s="147"/>
      <c r="AA237" s="147"/>
      <c r="AB237" s="147"/>
      <c r="AC237" s="148"/>
      <c r="AD237" s="142"/>
      <c r="AE237" s="203">
        <f t="shared" si="20"/>
        <v>0</v>
      </c>
      <c r="AF237" s="150">
        <f t="shared" si="21"/>
        <v>0</v>
      </c>
      <c r="AG237" s="331"/>
      <c r="AJ237" s="185"/>
      <c r="AK237" s="616"/>
      <c r="AL237" s="186">
        <f t="shared" si="17"/>
        <v>0</v>
      </c>
      <c r="AM237" s="186">
        <f t="shared" si="18"/>
        <v>0</v>
      </c>
      <c r="AN237" s="186">
        <f t="shared" si="19"/>
        <v>0</v>
      </c>
      <c r="AO237" s="615"/>
    </row>
    <row r="238" spans="1:41" ht="20.100000000000001" customHeight="1">
      <c r="A238" s="183">
        <v>234</v>
      </c>
      <c r="B238" s="342"/>
      <c r="C238" s="342"/>
      <c r="D238" s="142"/>
      <c r="E238" s="142"/>
      <c r="F238" s="142"/>
      <c r="G238" s="142"/>
      <c r="H238" s="142"/>
      <c r="I238" s="142"/>
      <c r="J238" s="143"/>
      <c r="K238" s="142"/>
      <c r="L238" s="142"/>
      <c r="M238" s="144"/>
      <c r="N238" s="145"/>
      <c r="O238" s="142"/>
      <c r="P238" s="147"/>
      <c r="Q238" s="147"/>
      <c r="R238" s="147"/>
      <c r="S238" s="147"/>
      <c r="T238" s="147"/>
      <c r="U238" s="147"/>
      <c r="V238" s="147"/>
      <c r="W238" s="147"/>
      <c r="X238" s="147"/>
      <c r="Y238" s="147"/>
      <c r="Z238" s="147"/>
      <c r="AA238" s="147"/>
      <c r="AB238" s="147"/>
      <c r="AC238" s="148"/>
      <c r="AD238" s="142"/>
      <c r="AE238" s="203">
        <f t="shared" si="20"/>
        <v>0</v>
      </c>
      <c r="AF238" s="150">
        <f t="shared" si="21"/>
        <v>0</v>
      </c>
      <c r="AG238" s="331"/>
      <c r="AJ238" s="185"/>
      <c r="AK238" s="616"/>
      <c r="AL238" s="186">
        <f t="shared" si="17"/>
        <v>0</v>
      </c>
      <c r="AM238" s="186">
        <f t="shared" si="18"/>
        <v>0</v>
      </c>
      <c r="AN238" s="186">
        <f t="shared" si="19"/>
        <v>0</v>
      </c>
      <c r="AO238" s="615"/>
    </row>
    <row r="239" spans="1:41" ht="20.100000000000001" customHeight="1">
      <c r="A239" s="183">
        <v>235</v>
      </c>
      <c r="B239" s="342"/>
      <c r="C239" s="342"/>
      <c r="D239" s="142"/>
      <c r="E239" s="142"/>
      <c r="F239" s="142"/>
      <c r="G239" s="142"/>
      <c r="H239" s="142"/>
      <c r="I239" s="142"/>
      <c r="J239" s="143"/>
      <c r="K239" s="142"/>
      <c r="L239" s="142"/>
      <c r="M239" s="144"/>
      <c r="N239" s="145"/>
      <c r="O239" s="142"/>
      <c r="P239" s="147"/>
      <c r="Q239" s="147"/>
      <c r="R239" s="147"/>
      <c r="S239" s="147"/>
      <c r="T239" s="147"/>
      <c r="U239" s="147"/>
      <c r="V239" s="147"/>
      <c r="W239" s="147"/>
      <c r="X239" s="147"/>
      <c r="Y239" s="147"/>
      <c r="Z239" s="147"/>
      <c r="AA239" s="147"/>
      <c r="AB239" s="147"/>
      <c r="AC239" s="148"/>
      <c r="AD239" s="142"/>
      <c r="AE239" s="203">
        <f t="shared" si="20"/>
        <v>0</v>
      </c>
      <c r="AF239" s="150">
        <f t="shared" si="21"/>
        <v>0</v>
      </c>
      <c r="AG239" s="331"/>
      <c r="AJ239" s="185"/>
      <c r="AK239" s="616"/>
      <c r="AL239" s="186">
        <f t="shared" si="17"/>
        <v>0</v>
      </c>
      <c r="AM239" s="186">
        <f t="shared" si="18"/>
        <v>0</v>
      </c>
      <c r="AN239" s="186">
        <f t="shared" si="19"/>
        <v>0</v>
      </c>
      <c r="AO239" s="615"/>
    </row>
    <row r="240" spans="1:41" ht="20.100000000000001" customHeight="1">
      <c r="A240" s="183">
        <v>236</v>
      </c>
      <c r="B240" s="342"/>
      <c r="C240" s="342"/>
      <c r="D240" s="142"/>
      <c r="E240" s="142"/>
      <c r="F240" s="142"/>
      <c r="G240" s="142"/>
      <c r="H240" s="142"/>
      <c r="I240" s="142"/>
      <c r="J240" s="143"/>
      <c r="K240" s="142"/>
      <c r="L240" s="142"/>
      <c r="M240" s="144"/>
      <c r="N240" s="145"/>
      <c r="O240" s="142"/>
      <c r="P240" s="147"/>
      <c r="Q240" s="147"/>
      <c r="R240" s="147"/>
      <c r="S240" s="147"/>
      <c r="T240" s="147"/>
      <c r="U240" s="147"/>
      <c r="V240" s="147"/>
      <c r="W240" s="147"/>
      <c r="X240" s="147"/>
      <c r="Y240" s="147"/>
      <c r="Z240" s="147"/>
      <c r="AA240" s="147"/>
      <c r="AB240" s="147"/>
      <c r="AC240" s="148"/>
      <c r="AD240" s="142"/>
      <c r="AE240" s="203">
        <f t="shared" si="20"/>
        <v>0</v>
      </c>
      <c r="AF240" s="150">
        <f t="shared" si="21"/>
        <v>0</v>
      </c>
      <c r="AG240" s="331"/>
      <c r="AJ240" s="185"/>
      <c r="AK240" s="616"/>
      <c r="AL240" s="186">
        <f t="shared" si="17"/>
        <v>0</v>
      </c>
      <c r="AM240" s="186">
        <f t="shared" si="18"/>
        <v>0</v>
      </c>
      <c r="AN240" s="186">
        <f t="shared" si="19"/>
        <v>0</v>
      </c>
      <c r="AO240" s="615"/>
    </row>
    <row r="241" spans="1:41" ht="20.100000000000001" customHeight="1">
      <c r="A241" s="183">
        <v>237</v>
      </c>
      <c r="B241" s="342"/>
      <c r="C241" s="342"/>
      <c r="D241" s="142"/>
      <c r="E241" s="142"/>
      <c r="F241" s="142"/>
      <c r="G241" s="142"/>
      <c r="H241" s="142"/>
      <c r="I241" s="142"/>
      <c r="J241" s="143"/>
      <c r="K241" s="142"/>
      <c r="L241" s="142"/>
      <c r="M241" s="144"/>
      <c r="N241" s="145"/>
      <c r="O241" s="142"/>
      <c r="P241" s="147"/>
      <c r="Q241" s="147"/>
      <c r="R241" s="147"/>
      <c r="S241" s="147"/>
      <c r="T241" s="147"/>
      <c r="U241" s="147"/>
      <c r="V241" s="147"/>
      <c r="W241" s="147"/>
      <c r="X241" s="147"/>
      <c r="Y241" s="147"/>
      <c r="Z241" s="147"/>
      <c r="AA241" s="147"/>
      <c r="AB241" s="147"/>
      <c r="AC241" s="148"/>
      <c r="AD241" s="142"/>
      <c r="AE241" s="203">
        <f t="shared" si="20"/>
        <v>0</v>
      </c>
      <c r="AF241" s="150">
        <f t="shared" si="21"/>
        <v>0</v>
      </c>
      <c r="AG241" s="331"/>
      <c r="AJ241" s="185"/>
      <c r="AK241" s="616"/>
      <c r="AL241" s="186">
        <f t="shared" si="17"/>
        <v>0</v>
      </c>
      <c r="AM241" s="186">
        <f t="shared" si="18"/>
        <v>0</v>
      </c>
      <c r="AN241" s="186">
        <f t="shared" si="19"/>
        <v>0</v>
      </c>
      <c r="AO241" s="615"/>
    </row>
    <row r="242" spans="1:41" ht="20.100000000000001" customHeight="1">
      <c r="A242" s="183">
        <v>238</v>
      </c>
      <c r="B242" s="342"/>
      <c r="C242" s="342"/>
      <c r="D242" s="142"/>
      <c r="E242" s="142"/>
      <c r="F242" s="142"/>
      <c r="G242" s="142"/>
      <c r="H242" s="142"/>
      <c r="I242" s="142"/>
      <c r="J242" s="143"/>
      <c r="K242" s="142"/>
      <c r="L242" s="142"/>
      <c r="M242" s="144"/>
      <c r="N242" s="145"/>
      <c r="O242" s="142"/>
      <c r="P242" s="147"/>
      <c r="Q242" s="147"/>
      <c r="R242" s="147"/>
      <c r="S242" s="147"/>
      <c r="T242" s="147"/>
      <c r="U242" s="147"/>
      <c r="V242" s="147"/>
      <c r="W242" s="147"/>
      <c r="X242" s="147"/>
      <c r="Y242" s="147"/>
      <c r="Z242" s="147"/>
      <c r="AA242" s="147"/>
      <c r="AB242" s="147"/>
      <c r="AC242" s="148"/>
      <c r="AD242" s="142"/>
      <c r="AE242" s="203">
        <f t="shared" si="20"/>
        <v>0</v>
      </c>
      <c r="AF242" s="150">
        <f t="shared" si="21"/>
        <v>0</v>
      </c>
      <c r="AG242" s="331"/>
      <c r="AJ242" s="185"/>
      <c r="AK242" s="616"/>
      <c r="AL242" s="186">
        <f t="shared" si="17"/>
        <v>0</v>
      </c>
      <c r="AM242" s="186">
        <f t="shared" si="18"/>
        <v>0</v>
      </c>
      <c r="AN242" s="186">
        <f t="shared" si="19"/>
        <v>0</v>
      </c>
      <c r="AO242" s="615"/>
    </row>
    <row r="243" spans="1:41" ht="20.100000000000001" customHeight="1">
      <c r="A243" s="183">
        <v>239</v>
      </c>
      <c r="B243" s="342"/>
      <c r="C243" s="342"/>
      <c r="D243" s="142"/>
      <c r="E243" s="142"/>
      <c r="F243" s="142"/>
      <c r="G243" s="142"/>
      <c r="H243" s="142"/>
      <c r="I243" s="142"/>
      <c r="J243" s="143"/>
      <c r="K243" s="142"/>
      <c r="L243" s="142"/>
      <c r="M243" s="144"/>
      <c r="N243" s="145"/>
      <c r="O243" s="142"/>
      <c r="P243" s="147"/>
      <c r="Q243" s="147"/>
      <c r="R243" s="147"/>
      <c r="S243" s="147"/>
      <c r="T243" s="147"/>
      <c r="U243" s="147"/>
      <c r="V243" s="147"/>
      <c r="W243" s="147"/>
      <c r="X243" s="147"/>
      <c r="Y243" s="147"/>
      <c r="Z243" s="147"/>
      <c r="AA243" s="147"/>
      <c r="AB243" s="147"/>
      <c r="AC243" s="148"/>
      <c r="AD243" s="142"/>
      <c r="AE243" s="203">
        <f t="shared" si="20"/>
        <v>0</v>
      </c>
      <c r="AF243" s="150">
        <f t="shared" si="21"/>
        <v>0</v>
      </c>
      <c r="AG243" s="331"/>
      <c r="AJ243" s="185"/>
      <c r="AK243" s="616"/>
      <c r="AL243" s="186">
        <f t="shared" si="17"/>
        <v>0</v>
      </c>
      <c r="AM243" s="186">
        <f t="shared" si="18"/>
        <v>0</v>
      </c>
      <c r="AN243" s="186">
        <f t="shared" si="19"/>
        <v>0</v>
      </c>
      <c r="AO243" s="615"/>
    </row>
    <row r="244" spans="1:41" ht="20.100000000000001" customHeight="1">
      <c r="A244" s="183">
        <v>240</v>
      </c>
      <c r="B244" s="342"/>
      <c r="C244" s="342"/>
      <c r="D244" s="142"/>
      <c r="E244" s="142"/>
      <c r="F244" s="142"/>
      <c r="G244" s="142"/>
      <c r="H244" s="142"/>
      <c r="I244" s="142"/>
      <c r="J244" s="143"/>
      <c r="K244" s="142"/>
      <c r="L244" s="142"/>
      <c r="M244" s="144"/>
      <c r="N244" s="145"/>
      <c r="O244" s="142"/>
      <c r="P244" s="147"/>
      <c r="Q244" s="147"/>
      <c r="R244" s="147"/>
      <c r="S244" s="147"/>
      <c r="T244" s="147"/>
      <c r="U244" s="147"/>
      <c r="V244" s="147"/>
      <c r="W244" s="147"/>
      <c r="X244" s="147"/>
      <c r="Y244" s="147"/>
      <c r="Z244" s="147"/>
      <c r="AA244" s="147"/>
      <c r="AB244" s="147"/>
      <c r="AC244" s="148"/>
      <c r="AD244" s="142"/>
      <c r="AE244" s="203">
        <f t="shared" si="20"/>
        <v>0</v>
      </c>
      <c r="AF244" s="150">
        <f t="shared" si="21"/>
        <v>0</v>
      </c>
      <c r="AG244" s="331"/>
      <c r="AJ244" s="185"/>
      <c r="AK244" s="616"/>
      <c r="AL244" s="186">
        <f t="shared" si="17"/>
        <v>0</v>
      </c>
      <c r="AM244" s="186">
        <f t="shared" si="18"/>
        <v>0</v>
      </c>
      <c r="AN244" s="186">
        <f t="shared" si="19"/>
        <v>0</v>
      </c>
      <c r="AO244" s="615"/>
    </row>
    <row r="245" spans="1:41" ht="20.100000000000001" customHeight="1">
      <c r="A245" s="183">
        <v>241</v>
      </c>
      <c r="B245" s="342"/>
      <c r="C245" s="342"/>
      <c r="D245" s="142"/>
      <c r="E245" s="142"/>
      <c r="F245" s="142"/>
      <c r="G245" s="142"/>
      <c r="H245" s="142"/>
      <c r="I245" s="142"/>
      <c r="J245" s="143"/>
      <c r="K245" s="142"/>
      <c r="L245" s="142"/>
      <c r="M245" s="144"/>
      <c r="N245" s="145"/>
      <c r="O245" s="142"/>
      <c r="P245" s="147"/>
      <c r="Q245" s="147"/>
      <c r="R245" s="147"/>
      <c r="S245" s="147"/>
      <c r="T245" s="147"/>
      <c r="U245" s="147"/>
      <c r="V245" s="147"/>
      <c r="W245" s="147"/>
      <c r="X245" s="147"/>
      <c r="Y245" s="147"/>
      <c r="Z245" s="147"/>
      <c r="AA245" s="147"/>
      <c r="AB245" s="147"/>
      <c r="AC245" s="148"/>
      <c r="AD245" s="142"/>
      <c r="AE245" s="203">
        <f t="shared" si="20"/>
        <v>0</v>
      </c>
      <c r="AF245" s="150">
        <f t="shared" si="21"/>
        <v>0</v>
      </c>
      <c r="AG245" s="331"/>
      <c r="AJ245" s="185"/>
      <c r="AK245" s="616"/>
      <c r="AL245" s="186">
        <f t="shared" si="17"/>
        <v>0</v>
      </c>
      <c r="AM245" s="186">
        <f t="shared" si="18"/>
        <v>0</v>
      </c>
      <c r="AN245" s="186">
        <f t="shared" si="19"/>
        <v>0</v>
      </c>
      <c r="AO245" s="615"/>
    </row>
    <row r="246" spans="1:41" ht="20.100000000000001" customHeight="1">
      <c r="A246" s="183">
        <v>242</v>
      </c>
      <c r="B246" s="342"/>
      <c r="C246" s="342"/>
      <c r="D246" s="142"/>
      <c r="E246" s="142"/>
      <c r="F246" s="142"/>
      <c r="G246" s="142"/>
      <c r="H246" s="142"/>
      <c r="I246" s="142"/>
      <c r="J246" s="143"/>
      <c r="K246" s="142"/>
      <c r="L246" s="142"/>
      <c r="M246" s="144"/>
      <c r="N246" s="145"/>
      <c r="O246" s="142"/>
      <c r="P246" s="147"/>
      <c r="Q246" s="147"/>
      <c r="R246" s="147"/>
      <c r="S246" s="147"/>
      <c r="T246" s="147"/>
      <c r="U246" s="147"/>
      <c r="V246" s="147"/>
      <c r="W246" s="147"/>
      <c r="X246" s="147"/>
      <c r="Y246" s="147"/>
      <c r="Z246" s="147"/>
      <c r="AA246" s="147"/>
      <c r="AB246" s="147"/>
      <c r="AC246" s="148"/>
      <c r="AD246" s="142"/>
      <c r="AE246" s="203">
        <f t="shared" si="20"/>
        <v>0</v>
      </c>
      <c r="AF246" s="150">
        <f t="shared" si="21"/>
        <v>0</v>
      </c>
      <c r="AG246" s="331"/>
      <c r="AJ246" s="185"/>
      <c r="AK246" s="616"/>
      <c r="AL246" s="186">
        <f t="shared" si="17"/>
        <v>0</v>
      </c>
      <c r="AM246" s="186">
        <f t="shared" si="18"/>
        <v>0</v>
      </c>
      <c r="AN246" s="186">
        <f t="shared" si="19"/>
        <v>0</v>
      </c>
      <c r="AO246" s="615"/>
    </row>
    <row r="247" spans="1:41" ht="20.100000000000001" customHeight="1">
      <c r="A247" s="183">
        <v>243</v>
      </c>
      <c r="B247" s="342"/>
      <c r="C247" s="342"/>
      <c r="D247" s="142"/>
      <c r="E247" s="142"/>
      <c r="F247" s="142"/>
      <c r="G247" s="142"/>
      <c r="H247" s="142"/>
      <c r="I247" s="142"/>
      <c r="J247" s="143"/>
      <c r="K247" s="142"/>
      <c r="L247" s="142"/>
      <c r="M247" s="144"/>
      <c r="N247" s="145"/>
      <c r="O247" s="142"/>
      <c r="P247" s="147"/>
      <c r="Q247" s="147"/>
      <c r="R247" s="147"/>
      <c r="S247" s="147"/>
      <c r="T247" s="147"/>
      <c r="U247" s="147"/>
      <c r="V247" s="147"/>
      <c r="W247" s="147"/>
      <c r="X247" s="147"/>
      <c r="Y247" s="147"/>
      <c r="Z247" s="147"/>
      <c r="AA247" s="147"/>
      <c r="AB247" s="147"/>
      <c r="AC247" s="148"/>
      <c r="AD247" s="142"/>
      <c r="AE247" s="203">
        <f t="shared" si="20"/>
        <v>0</v>
      </c>
      <c r="AF247" s="150">
        <f t="shared" si="21"/>
        <v>0</v>
      </c>
      <c r="AG247" s="331"/>
      <c r="AJ247" s="185"/>
      <c r="AK247" s="616"/>
      <c r="AL247" s="186">
        <f t="shared" si="17"/>
        <v>0</v>
      </c>
      <c r="AM247" s="186">
        <f t="shared" si="18"/>
        <v>0</v>
      </c>
      <c r="AN247" s="186">
        <f t="shared" si="19"/>
        <v>0</v>
      </c>
      <c r="AO247" s="615"/>
    </row>
    <row r="248" spans="1:41" ht="20.100000000000001" customHeight="1">
      <c r="A248" s="183">
        <v>244</v>
      </c>
      <c r="B248" s="342"/>
      <c r="C248" s="342"/>
      <c r="D248" s="142"/>
      <c r="E248" s="142"/>
      <c r="F248" s="142"/>
      <c r="G248" s="142"/>
      <c r="H248" s="142"/>
      <c r="I248" s="142"/>
      <c r="J248" s="143"/>
      <c r="K248" s="142"/>
      <c r="L248" s="142"/>
      <c r="M248" s="144"/>
      <c r="N248" s="145"/>
      <c r="O248" s="142"/>
      <c r="P248" s="147"/>
      <c r="Q248" s="147"/>
      <c r="R248" s="147"/>
      <c r="S248" s="147"/>
      <c r="T248" s="147"/>
      <c r="U248" s="147"/>
      <c r="V248" s="147"/>
      <c r="W248" s="147"/>
      <c r="X248" s="147"/>
      <c r="Y248" s="147"/>
      <c r="Z248" s="147"/>
      <c r="AA248" s="147"/>
      <c r="AB248" s="147"/>
      <c r="AC248" s="148"/>
      <c r="AD248" s="142"/>
      <c r="AE248" s="203">
        <f t="shared" si="20"/>
        <v>0</v>
      </c>
      <c r="AF248" s="150">
        <f t="shared" si="21"/>
        <v>0</v>
      </c>
      <c r="AG248" s="331"/>
      <c r="AJ248" s="185"/>
      <c r="AK248" s="616"/>
      <c r="AL248" s="186">
        <f t="shared" si="17"/>
        <v>0</v>
      </c>
      <c r="AM248" s="186">
        <f t="shared" si="18"/>
        <v>0</v>
      </c>
      <c r="AN248" s="186">
        <f t="shared" si="19"/>
        <v>0</v>
      </c>
      <c r="AO248" s="615"/>
    </row>
    <row r="249" spans="1:41" ht="20.100000000000001" customHeight="1">
      <c r="A249" s="183">
        <v>245</v>
      </c>
      <c r="B249" s="342"/>
      <c r="C249" s="342"/>
      <c r="D249" s="142"/>
      <c r="E249" s="142"/>
      <c r="F249" s="142"/>
      <c r="G249" s="142"/>
      <c r="H249" s="142"/>
      <c r="I249" s="142"/>
      <c r="J249" s="143"/>
      <c r="K249" s="142"/>
      <c r="L249" s="142"/>
      <c r="M249" s="144"/>
      <c r="N249" s="145"/>
      <c r="O249" s="142"/>
      <c r="P249" s="147"/>
      <c r="Q249" s="147"/>
      <c r="R249" s="147"/>
      <c r="S249" s="147"/>
      <c r="T249" s="147"/>
      <c r="U249" s="147"/>
      <c r="V249" s="147"/>
      <c r="W249" s="147"/>
      <c r="X249" s="147"/>
      <c r="Y249" s="147"/>
      <c r="Z249" s="147"/>
      <c r="AA249" s="147"/>
      <c r="AB249" s="147"/>
      <c r="AC249" s="148"/>
      <c r="AD249" s="142"/>
      <c r="AE249" s="203">
        <f t="shared" si="20"/>
        <v>0</v>
      </c>
      <c r="AF249" s="150">
        <f t="shared" si="21"/>
        <v>0</v>
      </c>
      <c r="AG249" s="331"/>
      <c r="AJ249" s="185"/>
      <c r="AK249" s="616"/>
      <c r="AL249" s="186">
        <f t="shared" si="17"/>
        <v>0</v>
      </c>
      <c r="AM249" s="186">
        <f t="shared" si="18"/>
        <v>0</v>
      </c>
      <c r="AN249" s="186">
        <f t="shared" si="19"/>
        <v>0</v>
      </c>
      <c r="AO249" s="615"/>
    </row>
    <row r="250" spans="1:41" ht="20.100000000000001" customHeight="1">
      <c r="A250" s="183">
        <v>246</v>
      </c>
      <c r="B250" s="342"/>
      <c r="C250" s="342"/>
      <c r="D250" s="142"/>
      <c r="E250" s="142"/>
      <c r="F250" s="142"/>
      <c r="G250" s="142"/>
      <c r="H250" s="142"/>
      <c r="I250" s="142"/>
      <c r="J250" s="143"/>
      <c r="K250" s="142"/>
      <c r="L250" s="142"/>
      <c r="M250" s="144"/>
      <c r="N250" s="145"/>
      <c r="O250" s="142"/>
      <c r="P250" s="147"/>
      <c r="Q250" s="147"/>
      <c r="R250" s="147"/>
      <c r="S250" s="147"/>
      <c r="T250" s="147"/>
      <c r="U250" s="147"/>
      <c r="V250" s="147"/>
      <c r="W250" s="147"/>
      <c r="X250" s="147"/>
      <c r="Y250" s="147"/>
      <c r="Z250" s="147"/>
      <c r="AA250" s="147"/>
      <c r="AB250" s="147"/>
      <c r="AC250" s="148"/>
      <c r="AD250" s="142"/>
      <c r="AE250" s="203">
        <f t="shared" si="20"/>
        <v>0</v>
      </c>
      <c r="AF250" s="150">
        <f t="shared" si="21"/>
        <v>0</v>
      </c>
      <c r="AG250" s="331"/>
      <c r="AJ250" s="185"/>
      <c r="AK250" s="616"/>
      <c r="AL250" s="186">
        <f t="shared" si="17"/>
        <v>0</v>
      </c>
      <c r="AM250" s="186">
        <f t="shared" si="18"/>
        <v>0</v>
      </c>
      <c r="AN250" s="186">
        <f t="shared" si="19"/>
        <v>0</v>
      </c>
      <c r="AO250" s="615"/>
    </row>
    <row r="251" spans="1:41" ht="20.100000000000001" customHeight="1">
      <c r="A251" s="183">
        <v>247</v>
      </c>
      <c r="B251" s="342"/>
      <c r="C251" s="342"/>
      <c r="D251" s="142"/>
      <c r="E251" s="142"/>
      <c r="F251" s="142"/>
      <c r="G251" s="142"/>
      <c r="H251" s="142"/>
      <c r="I251" s="142"/>
      <c r="J251" s="143"/>
      <c r="K251" s="142"/>
      <c r="L251" s="142"/>
      <c r="M251" s="144"/>
      <c r="N251" s="145"/>
      <c r="O251" s="142"/>
      <c r="P251" s="147"/>
      <c r="Q251" s="147"/>
      <c r="R251" s="147"/>
      <c r="S251" s="147"/>
      <c r="T251" s="147"/>
      <c r="U251" s="147"/>
      <c r="V251" s="147"/>
      <c r="W251" s="147"/>
      <c r="X251" s="147"/>
      <c r="Y251" s="147"/>
      <c r="Z251" s="147"/>
      <c r="AA251" s="147"/>
      <c r="AB251" s="147"/>
      <c r="AC251" s="148"/>
      <c r="AD251" s="142"/>
      <c r="AE251" s="203">
        <f t="shared" si="20"/>
        <v>0</v>
      </c>
      <c r="AF251" s="150">
        <f t="shared" si="21"/>
        <v>0</v>
      </c>
      <c r="AG251" s="331"/>
      <c r="AJ251" s="185"/>
      <c r="AK251" s="616"/>
      <c r="AL251" s="186">
        <f t="shared" si="17"/>
        <v>0</v>
      </c>
      <c r="AM251" s="186">
        <f t="shared" si="18"/>
        <v>0</v>
      </c>
      <c r="AN251" s="186">
        <f t="shared" si="19"/>
        <v>0</v>
      </c>
      <c r="AO251" s="615"/>
    </row>
    <row r="252" spans="1:41" ht="20.100000000000001" customHeight="1">
      <c r="A252" s="183">
        <v>248</v>
      </c>
      <c r="B252" s="342"/>
      <c r="C252" s="342"/>
      <c r="D252" s="142"/>
      <c r="E252" s="142"/>
      <c r="F252" s="142"/>
      <c r="G252" s="142"/>
      <c r="H252" s="142"/>
      <c r="I252" s="142"/>
      <c r="J252" s="143"/>
      <c r="K252" s="142"/>
      <c r="L252" s="142"/>
      <c r="M252" s="144"/>
      <c r="N252" s="145"/>
      <c r="O252" s="142"/>
      <c r="P252" s="147"/>
      <c r="Q252" s="147"/>
      <c r="R252" s="147"/>
      <c r="S252" s="147"/>
      <c r="T252" s="147"/>
      <c r="U252" s="147"/>
      <c r="V252" s="147"/>
      <c r="W252" s="147"/>
      <c r="X252" s="147"/>
      <c r="Y252" s="147"/>
      <c r="Z252" s="147"/>
      <c r="AA252" s="147"/>
      <c r="AB252" s="147"/>
      <c r="AC252" s="148"/>
      <c r="AD252" s="142"/>
      <c r="AE252" s="203">
        <f t="shared" si="20"/>
        <v>0</v>
      </c>
      <c r="AF252" s="150">
        <f t="shared" si="21"/>
        <v>0</v>
      </c>
      <c r="AG252" s="331"/>
      <c r="AJ252" s="185"/>
      <c r="AK252" s="616"/>
      <c r="AL252" s="186">
        <f t="shared" si="17"/>
        <v>0</v>
      </c>
      <c r="AM252" s="186">
        <f t="shared" si="18"/>
        <v>0</v>
      </c>
      <c r="AN252" s="186">
        <f t="shared" si="19"/>
        <v>0</v>
      </c>
      <c r="AO252" s="615"/>
    </row>
    <row r="253" spans="1:41" ht="20.100000000000001" customHeight="1">
      <c r="A253" s="183">
        <v>249</v>
      </c>
      <c r="B253" s="342"/>
      <c r="C253" s="342"/>
      <c r="D253" s="142"/>
      <c r="E253" s="142"/>
      <c r="F253" s="142"/>
      <c r="G253" s="142"/>
      <c r="H253" s="142"/>
      <c r="I253" s="142"/>
      <c r="J253" s="143"/>
      <c r="K253" s="142"/>
      <c r="L253" s="142"/>
      <c r="M253" s="144"/>
      <c r="N253" s="145"/>
      <c r="O253" s="142"/>
      <c r="P253" s="147"/>
      <c r="Q253" s="147"/>
      <c r="R253" s="147"/>
      <c r="S253" s="147"/>
      <c r="T253" s="147"/>
      <c r="U253" s="147"/>
      <c r="V253" s="147"/>
      <c r="W253" s="147"/>
      <c r="X253" s="147"/>
      <c r="Y253" s="147"/>
      <c r="Z253" s="147"/>
      <c r="AA253" s="147"/>
      <c r="AB253" s="147"/>
      <c r="AC253" s="148"/>
      <c r="AD253" s="142"/>
      <c r="AE253" s="203">
        <f t="shared" si="20"/>
        <v>0</v>
      </c>
      <c r="AF253" s="150">
        <f t="shared" si="21"/>
        <v>0</v>
      </c>
      <c r="AG253" s="331"/>
      <c r="AJ253" s="185"/>
      <c r="AK253" s="616"/>
      <c r="AL253" s="186">
        <f t="shared" si="17"/>
        <v>0</v>
      </c>
      <c r="AM253" s="186">
        <f t="shared" si="18"/>
        <v>0</v>
      </c>
      <c r="AN253" s="186">
        <f t="shared" si="19"/>
        <v>0</v>
      </c>
      <c r="AO253" s="615"/>
    </row>
    <row r="254" spans="1:41" ht="20.100000000000001" customHeight="1">
      <c r="A254" s="183">
        <v>250</v>
      </c>
      <c r="B254" s="342"/>
      <c r="C254" s="342"/>
      <c r="D254" s="142"/>
      <c r="E254" s="142"/>
      <c r="F254" s="142"/>
      <c r="G254" s="142"/>
      <c r="H254" s="142"/>
      <c r="I254" s="142"/>
      <c r="J254" s="143"/>
      <c r="K254" s="142"/>
      <c r="L254" s="142"/>
      <c r="M254" s="144"/>
      <c r="N254" s="145"/>
      <c r="O254" s="142"/>
      <c r="P254" s="147"/>
      <c r="Q254" s="147"/>
      <c r="R254" s="147"/>
      <c r="S254" s="147"/>
      <c r="T254" s="147"/>
      <c r="U254" s="147"/>
      <c r="V254" s="147"/>
      <c r="W254" s="147"/>
      <c r="X254" s="147"/>
      <c r="Y254" s="147"/>
      <c r="Z254" s="147"/>
      <c r="AA254" s="147"/>
      <c r="AB254" s="147"/>
      <c r="AC254" s="148"/>
      <c r="AD254" s="142"/>
      <c r="AE254" s="203">
        <f t="shared" si="20"/>
        <v>0</v>
      </c>
      <c r="AF254" s="150">
        <f t="shared" si="21"/>
        <v>0</v>
      </c>
      <c r="AG254" s="331"/>
      <c r="AJ254" s="185"/>
      <c r="AK254" s="616"/>
      <c r="AL254" s="186">
        <f t="shared" si="17"/>
        <v>0</v>
      </c>
      <c r="AM254" s="186">
        <f t="shared" si="18"/>
        <v>0</v>
      </c>
      <c r="AN254" s="186">
        <f t="shared" si="19"/>
        <v>0</v>
      </c>
      <c r="AO254" s="615"/>
    </row>
    <row r="255" spans="1:41" ht="20.100000000000001" customHeight="1">
      <c r="A255" s="183">
        <v>251</v>
      </c>
      <c r="B255" s="342"/>
      <c r="C255" s="342"/>
      <c r="D255" s="142"/>
      <c r="E255" s="142"/>
      <c r="F255" s="142"/>
      <c r="G255" s="142"/>
      <c r="H255" s="142"/>
      <c r="I255" s="142"/>
      <c r="J255" s="143"/>
      <c r="K255" s="142"/>
      <c r="L255" s="142"/>
      <c r="M255" s="144"/>
      <c r="N255" s="145"/>
      <c r="O255" s="142"/>
      <c r="P255" s="147"/>
      <c r="Q255" s="147"/>
      <c r="R255" s="147"/>
      <c r="S255" s="147"/>
      <c r="T255" s="147"/>
      <c r="U255" s="147"/>
      <c r="V255" s="147"/>
      <c r="W255" s="147"/>
      <c r="X255" s="147"/>
      <c r="Y255" s="147"/>
      <c r="Z255" s="147"/>
      <c r="AA255" s="147"/>
      <c r="AB255" s="147"/>
      <c r="AC255" s="148"/>
      <c r="AD255" s="142"/>
      <c r="AE255" s="203">
        <f t="shared" si="20"/>
        <v>0</v>
      </c>
      <c r="AF255" s="150">
        <f t="shared" si="21"/>
        <v>0</v>
      </c>
      <c r="AG255" s="331"/>
      <c r="AJ255" s="185"/>
      <c r="AK255" s="616"/>
      <c r="AL255" s="186">
        <f t="shared" si="17"/>
        <v>0</v>
      </c>
      <c r="AM255" s="186">
        <f t="shared" si="18"/>
        <v>0</v>
      </c>
      <c r="AN255" s="186">
        <f t="shared" si="19"/>
        <v>0</v>
      </c>
      <c r="AO255" s="615"/>
    </row>
    <row r="256" spans="1:41" ht="20.100000000000001" customHeight="1">
      <c r="A256" s="183">
        <v>252</v>
      </c>
      <c r="B256" s="342"/>
      <c r="C256" s="342"/>
      <c r="D256" s="142"/>
      <c r="E256" s="142"/>
      <c r="F256" s="142"/>
      <c r="G256" s="142"/>
      <c r="H256" s="142"/>
      <c r="I256" s="142"/>
      <c r="J256" s="143"/>
      <c r="K256" s="142"/>
      <c r="L256" s="142"/>
      <c r="M256" s="144"/>
      <c r="N256" s="145"/>
      <c r="O256" s="142"/>
      <c r="P256" s="147"/>
      <c r="Q256" s="147"/>
      <c r="R256" s="147"/>
      <c r="S256" s="147"/>
      <c r="T256" s="147"/>
      <c r="U256" s="147"/>
      <c r="V256" s="147"/>
      <c r="W256" s="147"/>
      <c r="X256" s="147"/>
      <c r="Y256" s="147"/>
      <c r="Z256" s="147"/>
      <c r="AA256" s="147"/>
      <c r="AB256" s="147"/>
      <c r="AC256" s="148"/>
      <c r="AD256" s="142"/>
      <c r="AE256" s="203">
        <f t="shared" si="20"/>
        <v>0</v>
      </c>
      <c r="AF256" s="150">
        <f t="shared" si="21"/>
        <v>0</v>
      </c>
      <c r="AG256" s="331"/>
      <c r="AJ256" s="185"/>
      <c r="AK256" s="616"/>
      <c r="AL256" s="186">
        <f t="shared" si="17"/>
        <v>0</v>
      </c>
      <c r="AM256" s="186">
        <f t="shared" si="18"/>
        <v>0</v>
      </c>
      <c r="AN256" s="186">
        <f t="shared" si="19"/>
        <v>0</v>
      </c>
      <c r="AO256" s="615"/>
    </row>
    <row r="257" spans="1:41" ht="20.100000000000001" customHeight="1">
      <c r="A257" s="183">
        <v>253</v>
      </c>
      <c r="B257" s="342"/>
      <c r="C257" s="342"/>
      <c r="D257" s="142"/>
      <c r="E257" s="142"/>
      <c r="F257" s="142"/>
      <c r="G257" s="142"/>
      <c r="H257" s="142"/>
      <c r="I257" s="142"/>
      <c r="J257" s="143"/>
      <c r="K257" s="142"/>
      <c r="L257" s="142"/>
      <c r="M257" s="144"/>
      <c r="N257" s="145"/>
      <c r="O257" s="142"/>
      <c r="P257" s="147"/>
      <c r="Q257" s="147"/>
      <c r="R257" s="147"/>
      <c r="S257" s="147"/>
      <c r="T257" s="147"/>
      <c r="U257" s="147"/>
      <c r="V257" s="147"/>
      <c r="W257" s="147"/>
      <c r="X257" s="147"/>
      <c r="Y257" s="147"/>
      <c r="Z257" s="147"/>
      <c r="AA257" s="147"/>
      <c r="AB257" s="147"/>
      <c r="AC257" s="148"/>
      <c r="AD257" s="142"/>
      <c r="AE257" s="203">
        <f t="shared" si="20"/>
        <v>0</v>
      </c>
      <c r="AF257" s="150">
        <f t="shared" si="21"/>
        <v>0</v>
      </c>
      <c r="AG257" s="331"/>
      <c r="AJ257" s="185"/>
      <c r="AK257" s="616"/>
      <c r="AL257" s="186">
        <f t="shared" si="17"/>
        <v>0</v>
      </c>
      <c r="AM257" s="186">
        <f t="shared" si="18"/>
        <v>0</v>
      </c>
      <c r="AN257" s="186">
        <f t="shared" si="19"/>
        <v>0</v>
      </c>
      <c r="AO257" s="615"/>
    </row>
    <row r="258" spans="1:41" ht="20.100000000000001" customHeight="1">
      <c r="A258" s="183">
        <v>254</v>
      </c>
      <c r="B258" s="342"/>
      <c r="C258" s="342"/>
      <c r="D258" s="142"/>
      <c r="E258" s="142"/>
      <c r="F258" s="142"/>
      <c r="G258" s="142"/>
      <c r="H258" s="142"/>
      <c r="I258" s="142"/>
      <c r="J258" s="143"/>
      <c r="K258" s="142"/>
      <c r="L258" s="142"/>
      <c r="M258" s="144"/>
      <c r="N258" s="145"/>
      <c r="O258" s="142"/>
      <c r="P258" s="147"/>
      <c r="Q258" s="147"/>
      <c r="R258" s="147"/>
      <c r="S258" s="147"/>
      <c r="T258" s="147"/>
      <c r="U258" s="147"/>
      <c r="V258" s="147"/>
      <c r="W258" s="147"/>
      <c r="X258" s="147"/>
      <c r="Y258" s="147"/>
      <c r="Z258" s="147"/>
      <c r="AA258" s="147"/>
      <c r="AB258" s="147"/>
      <c r="AC258" s="148"/>
      <c r="AD258" s="142"/>
      <c r="AE258" s="203">
        <f t="shared" si="20"/>
        <v>0</v>
      </c>
      <c r="AF258" s="150">
        <f t="shared" si="21"/>
        <v>0</v>
      </c>
      <c r="AG258" s="331"/>
      <c r="AJ258" s="185"/>
      <c r="AK258" s="616"/>
      <c r="AL258" s="186">
        <f t="shared" si="17"/>
        <v>0</v>
      </c>
      <c r="AM258" s="186">
        <f t="shared" si="18"/>
        <v>0</v>
      </c>
      <c r="AN258" s="186">
        <f t="shared" si="19"/>
        <v>0</v>
      </c>
      <c r="AO258" s="615"/>
    </row>
    <row r="259" spans="1:41" ht="20.100000000000001" customHeight="1">
      <c r="A259" s="183">
        <v>255</v>
      </c>
      <c r="B259" s="342"/>
      <c r="C259" s="342"/>
      <c r="D259" s="142"/>
      <c r="E259" s="142"/>
      <c r="F259" s="142"/>
      <c r="G259" s="142"/>
      <c r="H259" s="142"/>
      <c r="I259" s="142"/>
      <c r="J259" s="143"/>
      <c r="K259" s="142"/>
      <c r="L259" s="142"/>
      <c r="M259" s="144"/>
      <c r="N259" s="145"/>
      <c r="O259" s="142"/>
      <c r="P259" s="147"/>
      <c r="Q259" s="147"/>
      <c r="R259" s="147"/>
      <c r="S259" s="147"/>
      <c r="T259" s="147"/>
      <c r="U259" s="147"/>
      <c r="V259" s="147"/>
      <c r="W259" s="147"/>
      <c r="X259" s="147"/>
      <c r="Y259" s="147"/>
      <c r="Z259" s="147"/>
      <c r="AA259" s="147"/>
      <c r="AB259" s="147"/>
      <c r="AC259" s="148"/>
      <c r="AD259" s="142"/>
      <c r="AE259" s="203">
        <f t="shared" si="20"/>
        <v>0</v>
      </c>
      <c r="AF259" s="150">
        <f t="shared" si="21"/>
        <v>0</v>
      </c>
      <c r="AG259" s="331"/>
      <c r="AJ259" s="185"/>
      <c r="AK259" s="616"/>
      <c r="AL259" s="186">
        <f t="shared" si="17"/>
        <v>0</v>
      </c>
      <c r="AM259" s="186">
        <f t="shared" si="18"/>
        <v>0</v>
      </c>
      <c r="AN259" s="186">
        <f t="shared" si="19"/>
        <v>0</v>
      </c>
      <c r="AO259" s="615"/>
    </row>
    <row r="260" spans="1:41" ht="20.100000000000001" customHeight="1">
      <c r="A260" s="183">
        <v>256</v>
      </c>
      <c r="B260" s="342"/>
      <c r="C260" s="342"/>
      <c r="D260" s="142"/>
      <c r="E260" s="142"/>
      <c r="F260" s="142"/>
      <c r="G260" s="142"/>
      <c r="H260" s="142"/>
      <c r="I260" s="142"/>
      <c r="J260" s="143"/>
      <c r="K260" s="142"/>
      <c r="L260" s="142"/>
      <c r="M260" s="144"/>
      <c r="N260" s="145"/>
      <c r="O260" s="142"/>
      <c r="P260" s="147"/>
      <c r="Q260" s="147"/>
      <c r="R260" s="147"/>
      <c r="S260" s="147"/>
      <c r="T260" s="147"/>
      <c r="U260" s="147"/>
      <c r="V260" s="147"/>
      <c r="W260" s="147"/>
      <c r="X260" s="147"/>
      <c r="Y260" s="147"/>
      <c r="Z260" s="147"/>
      <c r="AA260" s="147"/>
      <c r="AB260" s="147"/>
      <c r="AC260" s="148"/>
      <c r="AD260" s="142"/>
      <c r="AE260" s="203">
        <f t="shared" si="20"/>
        <v>0</v>
      </c>
      <c r="AF260" s="150">
        <f t="shared" si="21"/>
        <v>0</v>
      </c>
      <c r="AG260" s="331"/>
      <c r="AJ260" s="185"/>
      <c r="AK260" s="616"/>
      <c r="AL260" s="186">
        <f t="shared" si="17"/>
        <v>0</v>
      </c>
      <c r="AM260" s="186">
        <f t="shared" si="18"/>
        <v>0</v>
      </c>
      <c r="AN260" s="186">
        <f t="shared" si="19"/>
        <v>0</v>
      </c>
      <c r="AO260" s="615"/>
    </row>
    <row r="261" spans="1:41" ht="20.100000000000001" customHeight="1">
      <c r="A261" s="183">
        <v>257</v>
      </c>
      <c r="B261" s="342"/>
      <c r="C261" s="342"/>
      <c r="D261" s="142"/>
      <c r="E261" s="142"/>
      <c r="F261" s="142"/>
      <c r="G261" s="142"/>
      <c r="H261" s="142"/>
      <c r="I261" s="142"/>
      <c r="J261" s="143"/>
      <c r="K261" s="142"/>
      <c r="L261" s="142"/>
      <c r="M261" s="144"/>
      <c r="N261" s="145"/>
      <c r="O261" s="142"/>
      <c r="P261" s="147"/>
      <c r="Q261" s="147"/>
      <c r="R261" s="147"/>
      <c r="S261" s="147"/>
      <c r="T261" s="147"/>
      <c r="U261" s="147"/>
      <c r="V261" s="147"/>
      <c r="W261" s="147"/>
      <c r="X261" s="147"/>
      <c r="Y261" s="147"/>
      <c r="Z261" s="147"/>
      <c r="AA261" s="147"/>
      <c r="AB261" s="147"/>
      <c r="AC261" s="148"/>
      <c r="AD261" s="142"/>
      <c r="AE261" s="203">
        <f t="shared" si="20"/>
        <v>0</v>
      </c>
      <c r="AF261" s="150">
        <f t="shared" si="21"/>
        <v>0</v>
      </c>
      <c r="AG261" s="331"/>
      <c r="AJ261" s="185"/>
      <c r="AK261" s="616"/>
      <c r="AL261" s="186">
        <f t="shared" si="17"/>
        <v>0</v>
      </c>
      <c r="AM261" s="186">
        <f t="shared" si="18"/>
        <v>0</v>
      </c>
      <c r="AN261" s="186">
        <f t="shared" si="19"/>
        <v>0</v>
      </c>
      <c r="AO261" s="615"/>
    </row>
    <row r="262" spans="1:41" ht="20.100000000000001" customHeight="1">
      <c r="A262" s="183">
        <v>258</v>
      </c>
      <c r="B262" s="342"/>
      <c r="C262" s="342"/>
      <c r="D262" s="142"/>
      <c r="E262" s="142"/>
      <c r="F262" s="142"/>
      <c r="G262" s="142"/>
      <c r="H262" s="142"/>
      <c r="I262" s="142"/>
      <c r="J262" s="143"/>
      <c r="K262" s="142"/>
      <c r="L262" s="142"/>
      <c r="M262" s="144"/>
      <c r="N262" s="145"/>
      <c r="O262" s="142"/>
      <c r="P262" s="147"/>
      <c r="Q262" s="147"/>
      <c r="R262" s="147"/>
      <c r="S262" s="147"/>
      <c r="T262" s="147"/>
      <c r="U262" s="147"/>
      <c r="V262" s="147"/>
      <c r="W262" s="147"/>
      <c r="X262" s="147"/>
      <c r="Y262" s="147"/>
      <c r="Z262" s="147"/>
      <c r="AA262" s="147"/>
      <c r="AB262" s="147"/>
      <c r="AC262" s="148"/>
      <c r="AD262" s="142"/>
      <c r="AE262" s="203">
        <f t="shared" si="20"/>
        <v>0</v>
      </c>
      <c r="AF262" s="150">
        <f t="shared" si="21"/>
        <v>0</v>
      </c>
      <c r="AG262" s="331"/>
      <c r="AJ262" s="185"/>
      <c r="AK262" s="616"/>
      <c r="AL262" s="186">
        <f t="shared" ref="AL262:AL325" si="22">SUM(AH$4*B262)</f>
        <v>0</v>
      </c>
      <c r="AM262" s="186">
        <f t="shared" ref="AM262:AM325" si="23">SUM(AI$4*C262)</f>
        <v>0</v>
      </c>
      <c r="AN262" s="186">
        <f t="shared" ref="AN262:AN325" si="24">SUM((AE262*AJ$4)+AK262)</f>
        <v>0</v>
      </c>
      <c r="AO262" s="615"/>
    </row>
    <row r="263" spans="1:41" ht="20.100000000000001" customHeight="1">
      <c r="A263" s="183">
        <v>259</v>
      </c>
      <c r="B263" s="342"/>
      <c r="C263" s="342"/>
      <c r="D263" s="142"/>
      <c r="E263" s="142"/>
      <c r="F263" s="142"/>
      <c r="G263" s="142"/>
      <c r="H263" s="142"/>
      <c r="I263" s="142"/>
      <c r="J263" s="143"/>
      <c r="K263" s="142"/>
      <c r="L263" s="142"/>
      <c r="M263" s="144"/>
      <c r="N263" s="145"/>
      <c r="O263" s="142"/>
      <c r="P263" s="147"/>
      <c r="Q263" s="147"/>
      <c r="R263" s="147"/>
      <c r="S263" s="147"/>
      <c r="T263" s="147"/>
      <c r="U263" s="147"/>
      <c r="V263" s="147"/>
      <c r="W263" s="147"/>
      <c r="X263" s="147"/>
      <c r="Y263" s="147"/>
      <c r="Z263" s="147"/>
      <c r="AA263" s="147"/>
      <c r="AB263" s="147"/>
      <c r="AC263" s="148"/>
      <c r="AD263" s="142"/>
      <c r="AE263" s="203">
        <f t="shared" ref="AE263:AE326" si="25">SUM(P263:AB263)</f>
        <v>0</v>
      </c>
      <c r="AF263" s="150">
        <f t="shared" ref="AF263:AF326" si="26">SUM(AE263+B263+C263)</f>
        <v>0</v>
      </c>
      <c r="AG263" s="331"/>
      <c r="AJ263" s="185"/>
      <c r="AK263" s="616"/>
      <c r="AL263" s="186">
        <f t="shared" si="22"/>
        <v>0</v>
      </c>
      <c r="AM263" s="186">
        <f t="shared" si="23"/>
        <v>0</v>
      </c>
      <c r="AN263" s="186">
        <f t="shared" si="24"/>
        <v>0</v>
      </c>
      <c r="AO263" s="615"/>
    </row>
    <row r="264" spans="1:41" ht="20.100000000000001" customHeight="1">
      <c r="A264" s="183">
        <v>260</v>
      </c>
      <c r="B264" s="342"/>
      <c r="C264" s="342"/>
      <c r="D264" s="142"/>
      <c r="E264" s="142"/>
      <c r="F264" s="142"/>
      <c r="G264" s="142"/>
      <c r="H264" s="142"/>
      <c r="I264" s="142"/>
      <c r="J264" s="143"/>
      <c r="K264" s="142"/>
      <c r="L264" s="142"/>
      <c r="M264" s="144"/>
      <c r="N264" s="145"/>
      <c r="O264" s="142"/>
      <c r="P264" s="147"/>
      <c r="Q264" s="147"/>
      <c r="R264" s="147"/>
      <c r="S264" s="147"/>
      <c r="T264" s="147"/>
      <c r="U264" s="147"/>
      <c r="V264" s="147"/>
      <c r="W264" s="147"/>
      <c r="X264" s="147"/>
      <c r="Y264" s="147"/>
      <c r="Z264" s="147"/>
      <c r="AA264" s="147"/>
      <c r="AB264" s="147"/>
      <c r="AC264" s="148"/>
      <c r="AD264" s="142"/>
      <c r="AE264" s="203">
        <f t="shared" si="25"/>
        <v>0</v>
      </c>
      <c r="AF264" s="150">
        <f t="shared" si="26"/>
        <v>0</v>
      </c>
      <c r="AG264" s="331"/>
      <c r="AJ264" s="185"/>
      <c r="AK264" s="616"/>
      <c r="AL264" s="186">
        <f t="shared" si="22"/>
        <v>0</v>
      </c>
      <c r="AM264" s="186">
        <f t="shared" si="23"/>
        <v>0</v>
      </c>
      <c r="AN264" s="186">
        <f t="shared" si="24"/>
        <v>0</v>
      </c>
      <c r="AO264" s="615"/>
    </row>
    <row r="265" spans="1:41" ht="20.100000000000001" customHeight="1">
      <c r="A265" s="183">
        <v>261</v>
      </c>
      <c r="B265" s="342"/>
      <c r="C265" s="342"/>
      <c r="D265" s="142"/>
      <c r="E265" s="142"/>
      <c r="F265" s="142"/>
      <c r="G265" s="142"/>
      <c r="H265" s="142"/>
      <c r="I265" s="142"/>
      <c r="J265" s="143"/>
      <c r="K265" s="142"/>
      <c r="L265" s="142"/>
      <c r="M265" s="144"/>
      <c r="N265" s="145"/>
      <c r="O265" s="142"/>
      <c r="P265" s="147"/>
      <c r="Q265" s="147"/>
      <c r="R265" s="147"/>
      <c r="S265" s="147"/>
      <c r="T265" s="147"/>
      <c r="U265" s="147"/>
      <c r="V265" s="147"/>
      <c r="W265" s="147"/>
      <c r="X265" s="147"/>
      <c r="Y265" s="147"/>
      <c r="Z265" s="147"/>
      <c r="AA265" s="147"/>
      <c r="AB265" s="147"/>
      <c r="AC265" s="148"/>
      <c r="AD265" s="142"/>
      <c r="AE265" s="203">
        <f t="shared" si="25"/>
        <v>0</v>
      </c>
      <c r="AF265" s="150">
        <f t="shared" si="26"/>
        <v>0</v>
      </c>
      <c r="AG265" s="331"/>
      <c r="AJ265" s="185"/>
      <c r="AK265" s="616"/>
      <c r="AL265" s="186">
        <f t="shared" si="22"/>
        <v>0</v>
      </c>
      <c r="AM265" s="186">
        <f t="shared" si="23"/>
        <v>0</v>
      </c>
      <c r="AN265" s="186">
        <f t="shared" si="24"/>
        <v>0</v>
      </c>
      <c r="AO265" s="615"/>
    </row>
    <row r="266" spans="1:41" ht="20.100000000000001" customHeight="1">
      <c r="A266" s="183">
        <v>262</v>
      </c>
      <c r="B266" s="342"/>
      <c r="C266" s="342"/>
      <c r="D266" s="142"/>
      <c r="E266" s="142"/>
      <c r="F266" s="142"/>
      <c r="G266" s="142"/>
      <c r="H266" s="142"/>
      <c r="I266" s="142"/>
      <c r="J266" s="143"/>
      <c r="K266" s="142"/>
      <c r="L266" s="142"/>
      <c r="M266" s="144"/>
      <c r="N266" s="145"/>
      <c r="O266" s="142"/>
      <c r="P266" s="147"/>
      <c r="Q266" s="147"/>
      <c r="R266" s="147"/>
      <c r="S266" s="147"/>
      <c r="T266" s="147"/>
      <c r="U266" s="147"/>
      <c r="V266" s="147"/>
      <c r="W266" s="147"/>
      <c r="X266" s="147"/>
      <c r="Y266" s="147"/>
      <c r="Z266" s="147"/>
      <c r="AA266" s="147"/>
      <c r="AB266" s="147"/>
      <c r="AC266" s="148"/>
      <c r="AD266" s="142"/>
      <c r="AE266" s="203">
        <f t="shared" si="25"/>
        <v>0</v>
      </c>
      <c r="AF266" s="150">
        <f t="shared" si="26"/>
        <v>0</v>
      </c>
      <c r="AG266" s="331"/>
      <c r="AJ266" s="185"/>
      <c r="AK266" s="616"/>
      <c r="AL266" s="186">
        <f t="shared" si="22"/>
        <v>0</v>
      </c>
      <c r="AM266" s="186">
        <f t="shared" si="23"/>
        <v>0</v>
      </c>
      <c r="AN266" s="186">
        <f t="shared" si="24"/>
        <v>0</v>
      </c>
      <c r="AO266" s="615"/>
    </row>
    <row r="267" spans="1:41" ht="20.100000000000001" customHeight="1">
      <c r="A267" s="183">
        <v>263</v>
      </c>
      <c r="B267" s="342"/>
      <c r="C267" s="342"/>
      <c r="D267" s="142"/>
      <c r="E267" s="142"/>
      <c r="F267" s="142"/>
      <c r="G267" s="142"/>
      <c r="H267" s="142"/>
      <c r="I267" s="142"/>
      <c r="J267" s="143"/>
      <c r="K267" s="142"/>
      <c r="L267" s="142"/>
      <c r="M267" s="144"/>
      <c r="N267" s="145"/>
      <c r="O267" s="142"/>
      <c r="P267" s="147"/>
      <c r="Q267" s="147"/>
      <c r="R267" s="147"/>
      <c r="S267" s="147"/>
      <c r="T267" s="147"/>
      <c r="U267" s="147"/>
      <c r="V267" s="147"/>
      <c r="W267" s="147"/>
      <c r="X267" s="147"/>
      <c r="Y267" s="147"/>
      <c r="Z267" s="147"/>
      <c r="AA267" s="147"/>
      <c r="AB267" s="147"/>
      <c r="AC267" s="148"/>
      <c r="AD267" s="142"/>
      <c r="AE267" s="203">
        <f t="shared" si="25"/>
        <v>0</v>
      </c>
      <c r="AF267" s="150">
        <f t="shared" si="26"/>
        <v>0</v>
      </c>
      <c r="AG267" s="331"/>
      <c r="AJ267" s="185"/>
      <c r="AK267" s="616"/>
      <c r="AL267" s="186">
        <f t="shared" si="22"/>
        <v>0</v>
      </c>
      <c r="AM267" s="186">
        <f t="shared" si="23"/>
        <v>0</v>
      </c>
      <c r="AN267" s="186">
        <f t="shared" si="24"/>
        <v>0</v>
      </c>
      <c r="AO267" s="615"/>
    </row>
    <row r="268" spans="1:41" ht="20.100000000000001" customHeight="1">
      <c r="A268" s="183">
        <v>264</v>
      </c>
      <c r="B268" s="342"/>
      <c r="C268" s="342"/>
      <c r="D268" s="142"/>
      <c r="E268" s="142"/>
      <c r="F268" s="142"/>
      <c r="G268" s="142"/>
      <c r="H268" s="142"/>
      <c r="I268" s="142"/>
      <c r="J268" s="143"/>
      <c r="K268" s="142"/>
      <c r="L268" s="142"/>
      <c r="M268" s="144"/>
      <c r="N268" s="145"/>
      <c r="O268" s="142"/>
      <c r="P268" s="147"/>
      <c r="Q268" s="147"/>
      <c r="R268" s="147"/>
      <c r="S268" s="147"/>
      <c r="T268" s="147"/>
      <c r="U268" s="147"/>
      <c r="V268" s="147"/>
      <c r="W268" s="147"/>
      <c r="X268" s="147"/>
      <c r="Y268" s="147"/>
      <c r="Z268" s="147"/>
      <c r="AA268" s="147"/>
      <c r="AB268" s="147"/>
      <c r="AC268" s="148"/>
      <c r="AD268" s="142"/>
      <c r="AE268" s="203">
        <f t="shared" si="25"/>
        <v>0</v>
      </c>
      <c r="AF268" s="150">
        <f t="shared" si="26"/>
        <v>0</v>
      </c>
      <c r="AG268" s="331"/>
      <c r="AJ268" s="185"/>
      <c r="AK268" s="616"/>
      <c r="AL268" s="186">
        <f t="shared" si="22"/>
        <v>0</v>
      </c>
      <c r="AM268" s="186">
        <f t="shared" si="23"/>
        <v>0</v>
      </c>
      <c r="AN268" s="186">
        <f t="shared" si="24"/>
        <v>0</v>
      </c>
      <c r="AO268" s="615"/>
    </row>
    <row r="269" spans="1:41" ht="20.100000000000001" customHeight="1">
      <c r="A269" s="183">
        <v>265</v>
      </c>
      <c r="B269" s="342"/>
      <c r="C269" s="342"/>
      <c r="D269" s="142"/>
      <c r="E269" s="142"/>
      <c r="F269" s="142"/>
      <c r="G269" s="142"/>
      <c r="H269" s="142"/>
      <c r="I269" s="142"/>
      <c r="J269" s="143"/>
      <c r="K269" s="142"/>
      <c r="L269" s="142"/>
      <c r="M269" s="144"/>
      <c r="N269" s="145"/>
      <c r="O269" s="142"/>
      <c r="P269" s="147"/>
      <c r="Q269" s="147"/>
      <c r="R269" s="147"/>
      <c r="S269" s="147"/>
      <c r="T269" s="147"/>
      <c r="U269" s="147"/>
      <c r="V269" s="147"/>
      <c r="W269" s="147"/>
      <c r="X269" s="147"/>
      <c r="Y269" s="147"/>
      <c r="Z269" s="147"/>
      <c r="AA269" s="147"/>
      <c r="AB269" s="147"/>
      <c r="AC269" s="148"/>
      <c r="AD269" s="142"/>
      <c r="AE269" s="203">
        <f t="shared" si="25"/>
        <v>0</v>
      </c>
      <c r="AF269" s="150">
        <f t="shared" si="26"/>
        <v>0</v>
      </c>
      <c r="AG269" s="331"/>
      <c r="AJ269" s="185"/>
      <c r="AK269" s="616"/>
      <c r="AL269" s="186">
        <f t="shared" si="22"/>
        <v>0</v>
      </c>
      <c r="AM269" s="186">
        <f t="shared" si="23"/>
        <v>0</v>
      </c>
      <c r="AN269" s="186">
        <f t="shared" si="24"/>
        <v>0</v>
      </c>
      <c r="AO269" s="615"/>
    </row>
    <row r="270" spans="1:41" ht="20.100000000000001" customHeight="1">
      <c r="A270" s="183">
        <v>266</v>
      </c>
      <c r="B270" s="342"/>
      <c r="C270" s="342"/>
      <c r="D270" s="142"/>
      <c r="E270" s="142"/>
      <c r="F270" s="142"/>
      <c r="G270" s="142"/>
      <c r="H270" s="142"/>
      <c r="I270" s="142"/>
      <c r="J270" s="143"/>
      <c r="K270" s="142"/>
      <c r="L270" s="142"/>
      <c r="M270" s="144"/>
      <c r="N270" s="145"/>
      <c r="O270" s="142"/>
      <c r="P270" s="147"/>
      <c r="Q270" s="147"/>
      <c r="R270" s="147"/>
      <c r="S270" s="147"/>
      <c r="T270" s="147"/>
      <c r="U270" s="147"/>
      <c r="V270" s="147"/>
      <c r="W270" s="147"/>
      <c r="X270" s="147"/>
      <c r="Y270" s="147"/>
      <c r="Z270" s="147"/>
      <c r="AA270" s="147"/>
      <c r="AB270" s="147"/>
      <c r="AC270" s="148"/>
      <c r="AD270" s="142"/>
      <c r="AE270" s="203">
        <f t="shared" si="25"/>
        <v>0</v>
      </c>
      <c r="AF270" s="150">
        <f t="shared" si="26"/>
        <v>0</v>
      </c>
      <c r="AG270" s="331"/>
      <c r="AJ270" s="185"/>
      <c r="AK270" s="616"/>
      <c r="AL270" s="186">
        <f t="shared" si="22"/>
        <v>0</v>
      </c>
      <c r="AM270" s="186">
        <f t="shared" si="23"/>
        <v>0</v>
      </c>
      <c r="AN270" s="186">
        <f t="shared" si="24"/>
        <v>0</v>
      </c>
      <c r="AO270" s="615"/>
    </row>
    <row r="271" spans="1:41" ht="20.100000000000001" customHeight="1">
      <c r="A271" s="183">
        <v>267</v>
      </c>
      <c r="B271" s="342"/>
      <c r="C271" s="342"/>
      <c r="D271" s="142"/>
      <c r="E271" s="142"/>
      <c r="F271" s="142"/>
      <c r="G271" s="142"/>
      <c r="H271" s="142"/>
      <c r="I271" s="142"/>
      <c r="J271" s="143"/>
      <c r="K271" s="142"/>
      <c r="L271" s="142"/>
      <c r="M271" s="144"/>
      <c r="N271" s="145"/>
      <c r="O271" s="142"/>
      <c r="P271" s="147"/>
      <c r="Q271" s="147"/>
      <c r="R271" s="147"/>
      <c r="S271" s="147"/>
      <c r="T271" s="147"/>
      <c r="U271" s="147"/>
      <c r="V271" s="147"/>
      <c r="W271" s="147"/>
      <c r="X271" s="147"/>
      <c r="Y271" s="147"/>
      <c r="Z271" s="147"/>
      <c r="AA271" s="147"/>
      <c r="AB271" s="147"/>
      <c r="AC271" s="148"/>
      <c r="AD271" s="142"/>
      <c r="AE271" s="203">
        <f t="shared" si="25"/>
        <v>0</v>
      </c>
      <c r="AF271" s="150">
        <f t="shared" si="26"/>
        <v>0</v>
      </c>
      <c r="AG271" s="331"/>
      <c r="AJ271" s="185"/>
      <c r="AK271" s="616"/>
      <c r="AL271" s="186">
        <f t="shared" si="22"/>
        <v>0</v>
      </c>
      <c r="AM271" s="186">
        <f t="shared" si="23"/>
        <v>0</v>
      </c>
      <c r="AN271" s="186">
        <f t="shared" si="24"/>
        <v>0</v>
      </c>
      <c r="AO271" s="615"/>
    </row>
    <row r="272" spans="1:41" ht="20.100000000000001" customHeight="1">
      <c r="A272" s="183">
        <v>268</v>
      </c>
      <c r="B272" s="342"/>
      <c r="C272" s="342"/>
      <c r="D272" s="142"/>
      <c r="E272" s="142"/>
      <c r="F272" s="142"/>
      <c r="G272" s="142"/>
      <c r="H272" s="142"/>
      <c r="I272" s="142"/>
      <c r="J272" s="143"/>
      <c r="K272" s="142"/>
      <c r="L272" s="142"/>
      <c r="M272" s="144"/>
      <c r="N272" s="145"/>
      <c r="O272" s="142"/>
      <c r="P272" s="147"/>
      <c r="Q272" s="147"/>
      <c r="R272" s="147"/>
      <c r="S272" s="147"/>
      <c r="T272" s="147"/>
      <c r="U272" s="147"/>
      <c r="V272" s="147"/>
      <c r="W272" s="147"/>
      <c r="X272" s="147"/>
      <c r="Y272" s="147"/>
      <c r="Z272" s="147"/>
      <c r="AA272" s="147"/>
      <c r="AB272" s="147"/>
      <c r="AC272" s="148"/>
      <c r="AD272" s="142"/>
      <c r="AE272" s="203">
        <f t="shared" si="25"/>
        <v>0</v>
      </c>
      <c r="AF272" s="150">
        <f t="shared" si="26"/>
        <v>0</v>
      </c>
      <c r="AG272" s="331"/>
      <c r="AJ272" s="185"/>
      <c r="AK272" s="616"/>
      <c r="AL272" s="186">
        <f t="shared" si="22"/>
        <v>0</v>
      </c>
      <c r="AM272" s="186">
        <f t="shared" si="23"/>
        <v>0</v>
      </c>
      <c r="AN272" s="186">
        <f t="shared" si="24"/>
        <v>0</v>
      </c>
      <c r="AO272" s="615"/>
    </row>
    <row r="273" spans="1:41" ht="20.100000000000001" customHeight="1">
      <c r="A273" s="183">
        <v>269</v>
      </c>
      <c r="B273" s="342"/>
      <c r="C273" s="342"/>
      <c r="D273" s="142"/>
      <c r="E273" s="142"/>
      <c r="F273" s="142"/>
      <c r="G273" s="142"/>
      <c r="H273" s="142"/>
      <c r="I273" s="142"/>
      <c r="J273" s="143"/>
      <c r="K273" s="142"/>
      <c r="L273" s="142"/>
      <c r="M273" s="144"/>
      <c r="N273" s="145"/>
      <c r="O273" s="142"/>
      <c r="P273" s="147"/>
      <c r="Q273" s="147"/>
      <c r="R273" s="147"/>
      <c r="S273" s="147"/>
      <c r="T273" s="147"/>
      <c r="U273" s="147"/>
      <c r="V273" s="147"/>
      <c r="W273" s="147"/>
      <c r="X273" s="147"/>
      <c r="Y273" s="147"/>
      <c r="Z273" s="147"/>
      <c r="AA273" s="147"/>
      <c r="AB273" s="147"/>
      <c r="AC273" s="148"/>
      <c r="AD273" s="142"/>
      <c r="AE273" s="203">
        <f t="shared" si="25"/>
        <v>0</v>
      </c>
      <c r="AF273" s="150">
        <f t="shared" si="26"/>
        <v>0</v>
      </c>
      <c r="AG273" s="331"/>
      <c r="AJ273" s="185"/>
      <c r="AK273" s="616"/>
      <c r="AL273" s="186">
        <f t="shared" si="22"/>
        <v>0</v>
      </c>
      <c r="AM273" s="186">
        <f t="shared" si="23"/>
        <v>0</v>
      </c>
      <c r="AN273" s="186">
        <f t="shared" si="24"/>
        <v>0</v>
      </c>
      <c r="AO273" s="615"/>
    </row>
    <row r="274" spans="1:41" ht="20.100000000000001" customHeight="1">
      <c r="A274" s="183">
        <v>270</v>
      </c>
      <c r="B274" s="342"/>
      <c r="C274" s="342"/>
      <c r="D274" s="142"/>
      <c r="E274" s="142"/>
      <c r="F274" s="142"/>
      <c r="G274" s="142"/>
      <c r="H274" s="142"/>
      <c r="I274" s="142"/>
      <c r="J274" s="143"/>
      <c r="K274" s="142"/>
      <c r="L274" s="142"/>
      <c r="M274" s="144"/>
      <c r="N274" s="145"/>
      <c r="O274" s="142"/>
      <c r="P274" s="147"/>
      <c r="Q274" s="147"/>
      <c r="R274" s="147"/>
      <c r="S274" s="147"/>
      <c r="T274" s="147"/>
      <c r="U274" s="147"/>
      <c r="V274" s="147"/>
      <c r="W274" s="147"/>
      <c r="X274" s="147"/>
      <c r="Y274" s="147"/>
      <c r="Z274" s="147"/>
      <c r="AA274" s="147"/>
      <c r="AB274" s="147"/>
      <c r="AC274" s="148"/>
      <c r="AD274" s="142"/>
      <c r="AE274" s="203">
        <f t="shared" si="25"/>
        <v>0</v>
      </c>
      <c r="AF274" s="150">
        <f t="shared" si="26"/>
        <v>0</v>
      </c>
      <c r="AG274" s="331"/>
      <c r="AJ274" s="185"/>
      <c r="AK274" s="616"/>
      <c r="AL274" s="186">
        <f t="shared" si="22"/>
        <v>0</v>
      </c>
      <c r="AM274" s="186">
        <f t="shared" si="23"/>
        <v>0</v>
      </c>
      <c r="AN274" s="186">
        <f t="shared" si="24"/>
        <v>0</v>
      </c>
      <c r="AO274" s="615"/>
    </row>
    <row r="275" spans="1:41" ht="20.100000000000001" customHeight="1">
      <c r="A275" s="183">
        <v>271</v>
      </c>
      <c r="B275" s="342"/>
      <c r="C275" s="342"/>
      <c r="D275" s="142"/>
      <c r="E275" s="142"/>
      <c r="F275" s="142"/>
      <c r="G275" s="142"/>
      <c r="H275" s="142"/>
      <c r="I275" s="142"/>
      <c r="J275" s="143"/>
      <c r="K275" s="142"/>
      <c r="L275" s="142"/>
      <c r="M275" s="144"/>
      <c r="N275" s="145"/>
      <c r="O275" s="142"/>
      <c r="P275" s="147"/>
      <c r="Q275" s="147"/>
      <c r="R275" s="147"/>
      <c r="S275" s="147"/>
      <c r="T275" s="147"/>
      <c r="U275" s="147"/>
      <c r="V275" s="147"/>
      <c r="W275" s="147"/>
      <c r="X275" s="147"/>
      <c r="Y275" s="147"/>
      <c r="Z275" s="147"/>
      <c r="AA275" s="147"/>
      <c r="AB275" s="147"/>
      <c r="AC275" s="148"/>
      <c r="AD275" s="142"/>
      <c r="AE275" s="203">
        <f t="shared" si="25"/>
        <v>0</v>
      </c>
      <c r="AF275" s="150">
        <f t="shared" si="26"/>
        <v>0</v>
      </c>
      <c r="AG275" s="331"/>
      <c r="AJ275" s="185"/>
      <c r="AK275" s="616"/>
      <c r="AL275" s="186">
        <f t="shared" si="22"/>
        <v>0</v>
      </c>
      <c r="AM275" s="186">
        <f t="shared" si="23"/>
        <v>0</v>
      </c>
      <c r="AN275" s="186">
        <f t="shared" si="24"/>
        <v>0</v>
      </c>
      <c r="AO275" s="615"/>
    </row>
    <row r="276" spans="1:41" ht="20.100000000000001" customHeight="1">
      <c r="A276" s="183">
        <v>272</v>
      </c>
      <c r="B276" s="342"/>
      <c r="C276" s="342"/>
      <c r="D276" s="142"/>
      <c r="E276" s="142"/>
      <c r="F276" s="142"/>
      <c r="G276" s="142"/>
      <c r="H276" s="142"/>
      <c r="I276" s="142"/>
      <c r="J276" s="143"/>
      <c r="K276" s="142"/>
      <c r="L276" s="142"/>
      <c r="M276" s="144"/>
      <c r="N276" s="145"/>
      <c r="O276" s="142"/>
      <c r="P276" s="147"/>
      <c r="Q276" s="147"/>
      <c r="R276" s="147"/>
      <c r="S276" s="147"/>
      <c r="T276" s="147"/>
      <c r="U276" s="147"/>
      <c r="V276" s="147"/>
      <c r="W276" s="147"/>
      <c r="X276" s="147"/>
      <c r="Y276" s="147"/>
      <c r="Z276" s="147"/>
      <c r="AA276" s="147"/>
      <c r="AB276" s="147"/>
      <c r="AC276" s="148"/>
      <c r="AD276" s="142"/>
      <c r="AE276" s="203">
        <f t="shared" si="25"/>
        <v>0</v>
      </c>
      <c r="AF276" s="150">
        <f t="shared" si="26"/>
        <v>0</v>
      </c>
      <c r="AG276" s="331"/>
      <c r="AJ276" s="185"/>
      <c r="AK276" s="616"/>
      <c r="AL276" s="186">
        <f t="shared" si="22"/>
        <v>0</v>
      </c>
      <c r="AM276" s="186">
        <f t="shared" si="23"/>
        <v>0</v>
      </c>
      <c r="AN276" s="186">
        <f t="shared" si="24"/>
        <v>0</v>
      </c>
      <c r="AO276" s="615"/>
    </row>
    <row r="277" spans="1:41" ht="20.100000000000001" customHeight="1">
      <c r="A277" s="183">
        <v>273</v>
      </c>
      <c r="B277" s="342"/>
      <c r="C277" s="342"/>
      <c r="D277" s="142"/>
      <c r="E277" s="142"/>
      <c r="F277" s="142"/>
      <c r="G277" s="142"/>
      <c r="H277" s="142"/>
      <c r="I277" s="142"/>
      <c r="J277" s="143"/>
      <c r="K277" s="142"/>
      <c r="L277" s="142"/>
      <c r="M277" s="144"/>
      <c r="N277" s="145"/>
      <c r="O277" s="142"/>
      <c r="P277" s="147"/>
      <c r="Q277" s="147"/>
      <c r="R277" s="147"/>
      <c r="S277" s="147"/>
      <c r="T277" s="147"/>
      <c r="U277" s="147"/>
      <c r="V277" s="147"/>
      <c r="W277" s="147"/>
      <c r="X277" s="147"/>
      <c r="Y277" s="147"/>
      <c r="Z277" s="147"/>
      <c r="AA277" s="147"/>
      <c r="AB277" s="147"/>
      <c r="AC277" s="148"/>
      <c r="AD277" s="142"/>
      <c r="AE277" s="203">
        <f t="shared" si="25"/>
        <v>0</v>
      </c>
      <c r="AF277" s="150">
        <f t="shared" si="26"/>
        <v>0</v>
      </c>
      <c r="AG277" s="331"/>
      <c r="AJ277" s="185"/>
      <c r="AK277" s="616"/>
      <c r="AL277" s="186">
        <f t="shared" si="22"/>
        <v>0</v>
      </c>
      <c r="AM277" s="186">
        <f t="shared" si="23"/>
        <v>0</v>
      </c>
      <c r="AN277" s="186">
        <f t="shared" si="24"/>
        <v>0</v>
      </c>
      <c r="AO277" s="615"/>
    </row>
    <row r="278" spans="1:41" ht="20.100000000000001" customHeight="1">
      <c r="A278" s="183">
        <v>274</v>
      </c>
      <c r="B278" s="342"/>
      <c r="C278" s="342"/>
      <c r="D278" s="142"/>
      <c r="E278" s="142"/>
      <c r="F278" s="142"/>
      <c r="G278" s="142"/>
      <c r="H278" s="142"/>
      <c r="I278" s="142"/>
      <c r="J278" s="143"/>
      <c r="K278" s="142"/>
      <c r="L278" s="142"/>
      <c r="M278" s="144"/>
      <c r="N278" s="145"/>
      <c r="O278" s="142"/>
      <c r="P278" s="147"/>
      <c r="Q278" s="147"/>
      <c r="R278" s="147"/>
      <c r="S278" s="147"/>
      <c r="T278" s="147"/>
      <c r="U278" s="147"/>
      <c r="V278" s="147"/>
      <c r="W278" s="147"/>
      <c r="X278" s="147"/>
      <c r="Y278" s="147"/>
      <c r="Z278" s="147"/>
      <c r="AA278" s="147"/>
      <c r="AB278" s="147"/>
      <c r="AC278" s="148"/>
      <c r="AD278" s="142"/>
      <c r="AE278" s="203">
        <f t="shared" si="25"/>
        <v>0</v>
      </c>
      <c r="AF278" s="150">
        <f t="shared" si="26"/>
        <v>0</v>
      </c>
      <c r="AG278" s="331"/>
      <c r="AJ278" s="185"/>
      <c r="AK278" s="616"/>
      <c r="AL278" s="186">
        <f t="shared" si="22"/>
        <v>0</v>
      </c>
      <c r="AM278" s="186">
        <f t="shared" si="23"/>
        <v>0</v>
      </c>
      <c r="AN278" s="186">
        <f t="shared" si="24"/>
        <v>0</v>
      </c>
      <c r="AO278" s="615"/>
    </row>
    <row r="279" spans="1:41" ht="20.100000000000001" customHeight="1">
      <c r="A279" s="183">
        <v>275</v>
      </c>
      <c r="B279" s="342"/>
      <c r="C279" s="342"/>
      <c r="D279" s="142"/>
      <c r="E279" s="142"/>
      <c r="F279" s="142"/>
      <c r="G279" s="142"/>
      <c r="H279" s="142"/>
      <c r="I279" s="142"/>
      <c r="J279" s="143"/>
      <c r="K279" s="142"/>
      <c r="L279" s="142"/>
      <c r="M279" s="144"/>
      <c r="N279" s="145"/>
      <c r="O279" s="142"/>
      <c r="P279" s="147"/>
      <c r="Q279" s="147"/>
      <c r="R279" s="147"/>
      <c r="S279" s="147"/>
      <c r="T279" s="147"/>
      <c r="U279" s="147"/>
      <c r="V279" s="147"/>
      <c r="W279" s="147"/>
      <c r="X279" s="147"/>
      <c r="Y279" s="147"/>
      <c r="Z279" s="147"/>
      <c r="AA279" s="147"/>
      <c r="AB279" s="147"/>
      <c r="AC279" s="148"/>
      <c r="AD279" s="142"/>
      <c r="AE279" s="203">
        <f t="shared" si="25"/>
        <v>0</v>
      </c>
      <c r="AF279" s="150">
        <f t="shared" si="26"/>
        <v>0</v>
      </c>
      <c r="AG279" s="331"/>
      <c r="AJ279" s="185"/>
      <c r="AK279" s="616"/>
      <c r="AL279" s="186">
        <f t="shared" si="22"/>
        <v>0</v>
      </c>
      <c r="AM279" s="186">
        <f t="shared" si="23"/>
        <v>0</v>
      </c>
      <c r="AN279" s="186">
        <f t="shared" si="24"/>
        <v>0</v>
      </c>
      <c r="AO279" s="615"/>
    </row>
    <row r="280" spans="1:41" ht="20.100000000000001" customHeight="1">
      <c r="A280" s="183">
        <v>276</v>
      </c>
      <c r="B280" s="342"/>
      <c r="C280" s="342"/>
      <c r="D280" s="142"/>
      <c r="E280" s="142"/>
      <c r="F280" s="142"/>
      <c r="G280" s="142"/>
      <c r="H280" s="142"/>
      <c r="I280" s="142"/>
      <c r="J280" s="143"/>
      <c r="K280" s="142"/>
      <c r="L280" s="142"/>
      <c r="M280" s="144"/>
      <c r="N280" s="145"/>
      <c r="O280" s="142"/>
      <c r="P280" s="147"/>
      <c r="Q280" s="147"/>
      <c r="R280" s="147"/>
      <c r="S280" s="147"/>
      <c r="T280" s="147"/>
      <c r="U280" s="147"/>
      <c r="V280" s="147"/>
      <c r="W280" s="147"/>
      <c r="X280" s="147"/>
      <c r="Y280" s="147"/>
      <c r="Z280" s="147"/>
      <c r="AA280" s="147"/>
      <c r="AB280" s="147"/>
      <c r="AC280" s="148"/>
      <c r="AD280" s="142"/>
      <c r="AE280" s="203">
        <f t="shared" si="25"/>
        <v>0</v>
      </c>
      <c r="AF280" s="150">
        <f t="shared" si="26"/>
        <v>0</v>
      </c>
      <c r="AG280" s="331"/>
      <c r="AJ280" s="185"/>
      <c r="AK280" s="616"/>
      <c r="AL280" s="186">
        <f t="shared" si="22"/>
        <v>0</v>
      </c>
      <c r="AM280" s="186">
        <f t="shared" si="23"/>
        <v>0</v>
      </c>
      <c r="AN280" s="186">
        <f t="shared" si="24"/>
        <v>0</v>
      </c>
      <c r="AO280" s="615"/>
    </row>
    <row r="281" spans="1:41" ht="20.100000000000001" customHeight="1">
      <c r="A281" s="183">
        <v>277</v>
      </c>
      <c r="B281" s="342"/>
      <c r="C281" s="342"/>
      <c r="D281" s="142"/>
      <c r="E281" s="142"/>
      <c r="F281" s="142"/>
      <c r="G281" s="142"/>
      <c r="H281" s="142"/>
      <c r="I281" s="142"/>
      <c r="J281" s="143"/>
      <c r="K281" s="142"/>
      <c r="L281" s="142"/>
      <c r="M281" s="144"/>
      <c r="N281" s="145"/>
      <c r="O281" s="142"/>
      <c r="P281" s="147"/>
      <c r="Q281" s="147"/>
      <c r="R281" s="147"/>
      <c r="S281" s="147"/>
      <c r="T281" s="147"/>
      <c r="U281" s="147"/>
      <c r="V281" s="147"/>
      <c r="W281" s="147"/>
      <c r="X281" s="147"/>
      <c r="Y281" s="147"/>
      <c r="Z281" s="147"/>
      <c r="AA281" s="147"/>
      <c r="AB281" s="147"/>
      <c r="AC281" s="148"/>
      <c r="AD281" s="142"/>
      <c r="AE281" s="203">
        <f t="shared" si="25"/>
        <v>0</v>
      </c>
      <c r="AF281" s="150">
        <f t="shared" si="26"/>
        <v>0</v>
      </c>
      <c r="AG281" s="331"/>
      <c r="AJ281" s="185"/>
      <c r="AK281" s="616"/>
      <c r="AL281" s="186">
        <f t="shared" si="22"/>
        <v>0</v>
      </c>
      <c r="AM281" s="186">
        <f t="shared" si="23"/>
        <v>0</v>
      </c>
      <c r="AN281" s="186">
        <f t="shared" si="24"/>
        <v>0</v>
      </c>
      <c r="AO281" s="615"/>
    </row>
    <row r="282" spans="1:41" ht="20.100000000000001" customHeight="1">
      <c r="A282" s="183">
        <v>278</v>
      </c>
      <c r="B282" s="342"/>
      <c r="C282" s="342"/>
      <c r="D282" s="142"/>
      <c r="E282" s="142"/>
      <c r="F282" s="142"/>
      <c r="G282" s="142"/>
      <c r="H282" s="142"/>
      <c r="I282" s="142"/>
      <c r="J282" s="143"/>
      <c r="K282" s="142"/>
      <c r="L282" s="142"/>
      <c r="M282" s="144"/>
      <c r="N282" s="145"/>
      <c r="O282" s="142"/>
      <c r="P282" s="147"/>
      <c r="Q282" s="147"/>
      <c r="R282" s="147"/>
      <c r="S282" s="147"/>
      <c r="T282" s="147"/>
      <c r="U282" s="147"/>
      <c r="V282" s="147"/>
      <c r="W282" s="147"/>
      <c r="X282" s="147"/>
      <c r="Y282" s="147"/>
      <c r="Z282" s="147"/>
      <c r="AA282" s="147"/>
      <c r="AB282" s="147"/>
      <c r="AC282" s="148"/>
      <c r="AD282" s="142"/>
      <c r="AE282" s="203">
        <f t="shared" si="25"/>
        <v>0</v>
      </c>
      <c r="AF282" s="150">
        <f t="shared" si="26"/>
        <v>0</v>
      </c>
      <c r="AG282" s="331"/>
      <c r="AJ282" s="185"/>
      <c r="AK282" s="616"/>
      <c r="AL282" s="186">
        <f t="shared" si="22"/>
        <v>0</v>
      </c>
      <c r="AM282" s="186">
        <f t="shared" si="23"/>
        <v>0</v>
      </c>
      <c r="AN282" s="186">
        <f t="shared" si="24"/>
        <v>0</v>
      </c>
      <c r="AO282" s="615"/>
    </row>
    <row r="283" spans="1:41" ht="20.100000000000001" customHeight="1">
      <c r="A283" s="183">
        <v>279</v>
      </c>
      <c r="B283" s="342"/>
      <c r="C283" s="342"/>
      <c r="D283" s="142"/>
      <c r="E283" s="142"/>
      <c r="F283" s="142"/>
      <c r="G283" s="142"/>
      <c r="H283" s="142"/>
      <c r="I283" s="142"/>
      <c r="J283" s="143"/>
      <c r="K283" s="142"/>
      <c r="L283" s="142"/>
      <c r="M283" s="144"/>
      <c r="N283" s="145"/>
      <c r="O283" s="142"/>
      <c r="P283" s="147"/>
      <c r="Q283" s="147"/>
      <c r="R283" s="147"/>
      <c r="S283" s="147"/>
      <c r="T283" s="147"/>
      <c r="U283" s="147"/>
      <c r="V283" s="147"/>
      <c r="W283" s="147"/>
      <c r="X283" s="147"/>
      <c r="Y283" s="147"/>
      <c r="Z283" s="147"/>
      <c r="AA283" s="147"/>
      <c r="AB283" s="147"/>
      <c r="AC283" s="148"/>
      <c r="AD283" s="142"/>
      <c r="AE283" s="203">
        <f t="shared" si="25"/>
        <v>0</v>
      </c>
      <c r="AF283" s="150">
        <f t="shared" si="26"/>
        <v>0</v>
      </c>
      <c r="AG283" s="331"/>
      <c r="AJ283" s="185"/>
      <c r="AK283" s="616"/>
      <c r="AL283" s="186">
        <f t="shared" si="22"/>
        <v>0</v>
      </c>
      <c r="AM283" s="186">
        <f t="shared" si="23"/>
        <v>0</v>
      </c>
      <c r="AN283" s="186">
        <f t="shared" si="24"/>
        <v>0</v>
      </c>
      <c r="AO283" s="615"/>
    </row>
    <row r="284" spans="1:41" ht="20.100000000000001" customHeight="1">
      <c r="A284" s="183">
        <v>280</v>
      </c>
      <c r="B284" s="342"/>
      <c r="C284" s="342"/>
      <c r="D284" s="142"/>
      <c r="E284" s="142"/>
      <c r="F284" s="142"/>
      <c r="G284" s="142"/>
      <c r="H284" s="142"/>
      <c r="I284" s="142"/>
      <c r="J284" s="143"/>
      <c r="K284" s="142"/>
      <c r="L284" s="142"/>
      <c r="M284" s="144"/>
      <c r="N284" s="145"/>
      <c r="O284" s="142"/>
      <c r="P284" s="147"/>
      <c r="Q284" s="147"/>
      <c r="R284" s="147"/>
      <c r="S284" s="147"/>
      <c r="T284" s="147"/>
      <c r="U284" s="147"/>
      <c r="V284" s="147"/>
      <c r="W284" s="147"/>
      <c r="X284" s="147"/>
      <c r="Y284" s="147"/>
      <c r="Z284" s="147"/>
      <c r="AA284" s="147"/>
      <c r="AB284" s="147"/>
      <c r="AC284" s="148"/>
      <c r="AD284" s="142"/>
      <c r="AE284" s="203">
        <f t="shared" si="25"/>
        <v>0</v>
      </c>
      <c r="AF284" s="150">
        <f t="shared" si="26"/>
        <v>0</v>
      </c>
      <c r="AG284" s="331"/>
      <c r="AJ284" s="185"/>
      <c r="AK284" s="616"/>
      <c r="AL284" s="186">
        <f t="shared" si="22"/>
        <v>0</v>
      </c>
      <c r="AM284" s="186">
        <f t="shared" si="23"/>
        <v>0</v>
      </c>
      <c r="AN284" s="186">
        <f t="shared" si="24"/>
        <v>0</v>
      </c>
      <c r="AO284" s="615"/>
    </row>
    <row r="285" spans="1:41" ht="20.100000000000001" customHeight="1">
      <c r="A285" s="183">
        <v>281</v>
      </c>
      <c r="B285" s="342"/>
      <c r="C285" s="342"/>
      <c r="D285" s="142"/>
      <c r="E285" s="142"/>
      <c r="F285" s="142"/>
      <c r="G285" s="142"/>
      <c r="H285" s="142"/>
      <c r="I285" s="142"/>
      <c r="J285" s="143"/>
      <c r="K285" s="142"/>
      <c r="L285" s="142"/>
      <c r="M285" s="144"/>
      <c r="N285" s="145"/>
      <c r="O285" s="142"/>
      <c r="P285" s="147"/>
      <c r="Q285" s="147"/>
      <c r="R285" s="147"/>
      <c r="S285" s="147"/>
      <c r="T285" s="147"/>
      <c r="U285" s="147"/>
      <c r="V285" s="147"/>
      <c r="W285" s="147"/>
      <c r="X285" s="147"/>
      <c r="Y285" s="147"/>
      <c r="Z285" s="147"/>
      <c r="AA285" s="147"/>
      <c r="AB285" s="147"/>
      <c r="AC285" s="148"/>
      <c r="AD285" s="142"/>
      <c r="AE285" s="203">
        <f t="shared" si="25"/>
        <v>0</v>
      </c>
      <c r="AF285" s="150">
        <f t="shared" si="26"/>
        <v>0</v>
      </c>
      <c r="AG285" s="331"/>
      <c r="AJ285" s="185"/>
      <c r="AK285" s="616"/>
      <c r="AL285" s="186">
        <f t="shared" si="22"/>
        <v>0</v>
      </c>
      <c r="AM285" s="186">
        <f t="shared" si="23"/>
        <v>0</v>
      </c>
      <c r="AN285" s="186">
        <f t="shared" si="24"/>
        <v>0</v>
      </c>
      <c r="AO285" s="615"/>
    </row>
    <row r="286" spans="1:41" ht="20.100000000000001" customHeight="1">
      <c r="A286" s="183">
        <v>282</v>
      </c>
      <c r="B286" s="342"/>
      <c r="C286" s="342"/>
      <c r="D286" s="142"/>
      <c r="E286" s="142"/>
      <c r="F286" s="142"/>
      <c r="G286" s="142"/>
      <c r="H286" s="142"/>
      <c r="I286" s="142"/>
      <c r="J286" s="143"/>
      <c r="K286" s="142"/>
      <c r="L286" s="142"/>
      <c r="M286" s="144"/>
      <c r="N286" s="145"/>
      <c r="O286" s="142"/>
      <c r="P286" s="147"/>
      <c r="Q286" s="147"/>
      <c r="R286" s="147"/>
      <c r="S286" s="147"/>
      <c r="T286" s="147"/>
      <c r="U286" s="147"/>
      <c r="V286" s="147"/>
      <c r="W286" s="147"/>
      <c r="X286" s="147"/>
      <c r="Y286" s="147"/>
      <c r="Z286" s="147"/>
      <c r="AA286" s="147"/>
      <c r="AB286" s="147"/>
      <c r="AC286" s="148"/>
      <c r="AD286" s="142"/>
      <c r="AE286" s="203">
        <f t="shared" si="25"/>
        <v>0</v>
      </c>
      <c r="AF286" s="150">
        <f t="shared" si="26"/>
        <v>0</v>
      </c>
      <c r="AG286" s="331"/>
      <c r="AJ286" s="185"/>
      <c r="AK286" s="616"/>
      <c r="AL286" s="186">
        <f t="shared" si="22"/>
        <v>0</v>
      </c>
      <c r="AM286" s="186">
        <f t="shared" si="23"/>
        <v>0</v>
      </c>
      <c r="AN286" s="186">
        <f t="shared" si="24"/>
        <v>0</v>
      </c>
      <c r="AO286" s="615"/>
    </row>
    <row r="287" spans="1:41" ht="20.100000000000001" customHeight="1">
      <c r="A287" s="183">
        <v>283</v>
      </c>
      <c r="B287" s="342"/>
      <c r="C287" s="342"/>
      <c r="D287" s="142"/>
      <c r="E287" s="142"/>
      <c r="F287" s="142"/>
      <c r="G287" s="142"/>
      <c r="H287" s="142"/>
      <c r="I287" s="142"/>
      <c r="J287" s="143"/>
      <c r="K287" s="142"/>
      <c r="L287" s="142"/>
      <c r="M287" s="144"/>
      <c r="N287" s="145"/>
      <c r="O287" s="142"/>
      <c r="P287" s="147"/>
      <c r="Q287" s="147"/>
      <c r="R287" s="147"/>
      <c r="S287" s="147"/>
      <c r="T287" s="147"/>
      <c r="U287" s="147"/>
      <c r="V287" s="147"/>
      <c r="W287" s="147"/>
      <c r="X287" s="147"/>
      <c r="Y287" s="147"/>
      <c r="Z287" s="147"/>
      <c r="AA287" s="147"/>
      <c r="AB287" s="147"/>
      <c r="AC287" s="148"/>
      <c r="AD287" s="142"/>
      <c r="AE287" s="203">
        <f t="shared" si="25"/>
        <v>0</v>
      </c>
      <c r="AF287" s="150">
        <f t="shared" si="26"/>
        <v>0</v>
      </c>
      <c r="AG287" s="331"/>
      <c r="AJ287" s="185"/>
      <c r="AK287" s="616"/>
      <c r="AL287" s="186">
        <f t="shared" si="22"/>
        <v>0</v>
      </c>
      <c r="AM287" s="186">
        <f t="shared" si="23"/>
        <v>0</v>
      </c>
      <c r="AN287" s="186">
        <f t="shared" si="24"/>
        <v>0</v>
      </c>
      <c r="AO287" s="615"/>
    </row>
    <row r="288" spans="1:41" ht="20.100000000000001" customHeight="1">
      <c r="A288" s="183">
        <v>284</v>
      </c>
      <c r="B288" s="342"/>
      <c r="C288" s="342"/>
      <c r="D288" s="142"/>
      <c r="E288" s="142"/>
      <c r="F288" s="142"/>
      <c r="G288" s="142"/>
      <c r="H288" s="142"/>
      <c r="I288" s="142"/>
      <c r="J288" s="143"/>
      <c r="K288" s="142"/>
      <c r="L288" s="142"/>
      <c r="M288" s="144"/>
      <c r="N288" s="145"/>
      <c r="O288" s="142"/>
      <c r="P288" s="147"/>
      <c r="Q288" s="147"/>
      <c r="R288" s="147"/>
      <c r="S288" s="147"/>
      <c r="T288" s="147"/>
      <c r="U288" s="147"/>
      <c r="V288" s="147"/>
      <c r="W288" s="147"/>
      <c r="X288" s="147"/>
      <c r="Y288" s="147"/>
      <c r="Z288" s="147"/>
      <c r="AA288" s="147"/>
      <c r="AB288" s="147"/>
      <c r="AC288" s="148"/>
      <c r="AD288" s="142"/>
      <c r="AE288" s="203">
        <f t="shared" si="25"/>
        <v>0</v>
      </c>
      <c r="AF288" s="150">
        <f t="shared" si="26"/>
        <v>0</v>
      </c>
      <c r="AG288" s="331"/>
      <c r="AJ288" s="185"/>
      <c r="AK288" s="616"/>
      <c r="AL288" s="186">
        <f t="shared" si="22"/>
        <v>0</v>
      </c>
      <c r="AM288" s="186">
        <f t="shared" si="23"/>
        <v>0</v>
      </c>
      <c r="AN288" s="186">
        <f t="shared" si="24"/>
        <v>0</v>
      </c>
      <c r="AO288" s="615"/>
    </row>
    <row r="289" spans="1:41" ht="20.100000000000001" customHeight="1">
      <c r="A289" s="183">
        <v>285</v>
      </c>
      <c r="B289" s="342"/>
      <c r="C289" s="342"/>
      <c r="D289" s="142"/>
      <c r="E289" s="142"/>
      <c r="F289" s="142"/>
      <c r="G289" s="142"/>
      <c r="H289" s="142"/>
      <c r="I289" s="142"/>
      <c r="J289" s="143"/>
      <c r="K289" s="142"/>
      <c r="L289" s="142"/>
      <c r="M289" s="144"/>
      <c r="N289" s="145"/>
      <c r="O289" s="142"/>
      <c r="P289" s="147"/>
      <c r="Q289" s="147"/>
      <c r="R289" s="147"/>
      <c r="S289" s="147"/>
      <c r="T289" s="147"/>
      <c r="U289" s="147"/>
      <c r="V289" s="147"/>
      <c r="W289" s="147"/>
      <c r="X289" s="147"/>
      <c r="Y289" s="147"/>
      <c r="Z289" s="147"/>
      <c r="AA289" s="147"/>
      <c r="AB289" s="147"/>
      <c r="AC289" s="148"/>
      <c r="AD289" s="142"/>
      <c r="AE289" s="203">
        <f t="shared" si="25"/>
        <v>0</v>
      </c>
      <c r="AF289" s="150">
        <f t="shared" si="26"/>
        <v>0</v>
      </c>
      <c r="AG289" s="331"/>
      <c r="AJ289" s="185"/>
      <c r="AK289" s="616"/>
      <c r="AL289" s="186">
        <f t="shared" si="22"/>
        <v>0</v>
      </c>
      <c r="AM289" s="186">
        <f t="shared" si="23"/>
        <v>0</v>
      </c>
      <c r="AN289" s="186">
        <f t="shared" si="24"/>
        <v>0</v>
      </c>
      <c r="AO289" s="615"/>
    </row>
    <row r="290" spans="1:41" ht="20.100000000000001" customHeight="1">
      <c r="A290" s="183">
        <v>286</v>
      </c>
      <c r="B290" s="342"/>
      <c r="C290" s="342"/>
      <c r="D290" s="142"/>
      <c r="E290" s="142"/>
      <c r="F290" s="142"/>
      <c r="G290" s="142"/>
      <c r="H290" s="142"/>
      <c r="I290" s="142"/>
      <c r="J290" s="143"/>
      <c r="K290" s="142"/>
      <c r="L290" s="142"/>
      <c r="M290" s="144"/>
      <c r="N290" s="145"/>
      <c r="O290" s="142"/>
      <c r="P290" s="147"/>
      <c r="Q290" s="147"/>
      <c r="R290" s="147"/>
      <c r="S290" s="147"/>
      <c r="T290" s="147"/>
      <c r="U290" s="147"/>
      <c r="V290" s="147"/>
      <c r="W290" s="147"/>
      <c r="X290" s="147"/>
      <c r="Y290" s="147"/>
      <c r="Z290" s="147"/>
      <c r="AA290" s="147"/>
      <c r="AB290" s="147"/>
      <c r="AC290" s="148"/>
      <c r="AD290" s="142"/>
      <c r="AE290" s="203">
        <f t="shared" si="25"/>
        <v>0</v>
      </c>
      <c r="AF290" s="150">
        <f t="shared" si="26"/>
        <v>0</v>
      </c>
      <c r="AG290" s="331"/>
      <c r="AJ290" s="185"/>
      <c r="AK290" s="616"/>
      <c r="AL290" s="186">
        <f t="shared" si="22"/>
        <v>0</v>
      </c>
      <c r="AM290" s="186">
        <f t="shared" si="23"/>
        <v>0</v>
      </c>
      <c r="AN290" s="186">
        <f t="shared" si="24"/>
        <v>0</v>
      </c>
      <c r="AO290" s="615"/>
    </row>
    <row r="291" spans="1:41" ht="20.100000000000001" customHeight="1">
      <c r="A291" s="183">
        <v>287</v>
      </c>
      <c r="B291" s="342"/>
      <c r="C291" s="342"/>
      <c r="D291" s="142"/>
      <c r="E291" s="142"/>
      <c r="F291" s="142"/>
      <c r="G291" s="142"/>
      <c r="H291" s="142"/>
      <c r="I291" s="142"/>
      <c r="J291" s="143"/>
      <c r="K291" s="142"/>
      <c r="L291" s="142"/>
      <c r="M291" s="144"/>
      <c r="N291" s="145"/>
      <c r="O291" s="142"/>
      <c r="P291" s="147"/>
      <c r="Q291" s="147"/>
      <c r="R291" s="147"/>
      <c r="S291" s="147"/>
      <c r="T291" s="147"/>
      <c r="U291" s="147"/>
      <c r="V291" s="147"/>
      <c r="W291" s="147"/>
      <c r="X291" s="147"/>
      <c r="Y291" s="147"/>
      <c r="Z291" s="147"/>
      <c r="AA291" s="147"/>
      <c r="AB291" s="147"/>
      <c r="AC291" s="148"/>
      <c r="AD291" s="142"/>
      <c r="AE291" s="203">
        <f t="shared" si="25"/>
        <v>0</v>
      </c>
      <c r="AF291" s="150">
        <f t="shared" si="26"/>
        <v>0</v>
      </c>
      <c r="AG291" s="331"/>
      <c r="AJ291" s="185"/>
      <c r="AK291" s="616"/>
      <c r="AL291" s="186">
        <f t="shared" si="22"/>
        <v>0</v>
      </c>
      <c r="AM291" s="186">
        <f t="shared" si="23"/>
        <v>0</v>
      </c>
      <c r="AN291" s="186">
        <f t="shared" si="24"/>
        <v>0</v>
      </c>
      <c r="AO291" s="615"/>
    </row>
    <row r="292" spans="1:41" ht="20.100000000000001" customHeight="1">
      <c r="A292" s="183">
        <v>288</v>
      </c>
      <c r="B292" s="342"/>
      <c r="C292" s="342"/>
      <c r="D292" s="142"/>
      <c r="E292" s="142"/>
      <c r="F292" s="142"/>
      <c r="G292" s="142"/>
      <c r="H292" s="142"/>
      <c r="I292" s="142"/>
      <c r="J292" s="143"/>
      <c r="K292" s="142"/>
      <c r="L292" s="142"/>
      <c r="M292" s="144"/>
      <c r="N292" s="145"/>
      <c r="O292" s="142"/>
      <c r="P292" s="147"/>
      <c r="Q292" s="147"/>
      <c r="R292" s="147"/>
      <c r="S292" s="147"/>
      <c r="T292" s="147"/>
      <c r="U292" s="147"/>
      <c r="V292" s="147"/>
      <c r="W292" s="147"/>
      <c r="X292" s="147"/>
      <c r="Y292" s="147"/>
      <c r="Z292" s="147"/>
      <c r="AA292" s="147"/>
      <c r="AB292" s="147"/>
      <c r="AC292" s="148"/>
      <c r="AD292" s="142"/>
      <c r="AE292" s="203">
        <f t="shared" si="25"/>
        <v>0</v>
      </c>
      <c r="AF292" s="150">
        <f t="shared" si="26"/>
        <v>0</v>
      </c>
      <c r="AG292" s="331"/>
      <c r="AJ292" s="185"/>
      <c r="AK292" s="616"/>
      <c r="AL292" s="186">
        <f t="shared" si="22"/>
        <v>0</v>
      </c>
      <c r="AM292" s="186">
        <f t="shared" si="23"/>
        <v>0</v>
      </c>
      <c r="AN292" s="186">
        <f t="shared" si="24"/>
        <v>0</v>
      </c>
      <c r="AO292" s="615"/>
    </row>
    <row r="293" spans="1:41" ht="20.100000000000001" customHeight="1">
      <c r="A293" s="183">
        <v>289</v>
      </c>
      <c r="B293" s="342"/>
      <c r="C293" s="342"/>
      <c r="D293" s="142"/>
      <c r="E293" s="142"/>
      <c r="F293" s="142"/>
      <c r="G293" s="142"/>
      <c r="H293" s="142"/>
      <c r="I293" s="142"/>
      <c r="J293" s="143"/>
      <c r="K293" s="142"/>
      <c r="L293" s="142"/>
      <c r="M293" s="144"/>
      <c r="N293" s="145"/>
      <c r="O293" s="142"/>
      <c r="P293" s="147"/>
      <c r="Q293" s="147"/>
      <c r="R293" s="147"/>
      <c r="S293" s="147"/>
      <c r="T293" s="147"/>
      <c r="U293" s="147"/>
      <c r="V293" s="147"/>
      <c r="W293" s="147"/>
      <c r="X293" s="147"/>
      <c r="Y293" s="147"/>
      <c r="Z293" s="147"/>
      <c r="AA293" s="147"/>
      <c r="AB293" s="147"/>
      <c r="AC293" s="148"/>
      <c r="AD293" s="142"/>
      <c r="AE293" s="203">
        <f t="shared" si="25"/>
        <v>0</v>
      </c>
      <c r="AF293" s="150">
        <f t="shared" si="26"/>
        <v>0</v>
      </c>
      <c r="AG293" s="331"/>
      <c r="AJ293" s="185"/>
      <c r="AK293" s="616"/>
      <c r="AL293" s="186">
        <f t="shared" si="22"/>
        <v>0</v>
      </c>
      <c r="AM293" s="186">
        <f t="shared" si="23"/>
        <v>0</v>
      </c>
      <c r="AN293" s="186">
        <f t="shared" si="24"/>
        <v>0</v>
      </c>
      <c r="AO293" s="615"/>
    </row>
    <row r="294" spans="1:41" ht="20.100000000000001" customHeight="1">
      <c r="A294" s="183">
        <v>290</v>
      </c>
      <c r="B294" s="342"/>
      <c r="C294" s="342"/>
      <c r="D294" s="142"/>
      <c r="E294" s="142"/>
      <c r="F294" s="142"/>
      <c r="G294" s="142"/>
      <c r="H294" s="142"/>
      <c r="I294" s="142"/>
      <c r="J294" s="143"/>
      <c r="K294" s="142"/>
      <c r="L294" s="142"/>
      <c r="M294" s="144"/>
      <c r="N294" s="145"/>
      <c r="O294" s="142"/>
      <c r="P294" s="147"/>
      <c r="Q294" s="147"/>
      <c r="R294" s="147"/>
      <c r="S294" s="147"/>
      <c r="T294" s="147"/>
      <c r="U294" s="147"/>
      <c r="V294" s="147"/>
      <c r="W294" s="147"/>
      <c r="X294" s="147"/>
      <c r="Y294" s="147"/>
      <c r="Z294" s="147"/>
      <c r="AA294" s="147"/>
      <c r="AB294" s="147"/>
      <c r="AC294" s="148"/>
      <c r="AD294" s="142"/>
      <c r="AE294" s="203">
        <f t="shared" si="25"/>
        <v>0</v>
      </c>
      <c r="AF294" s="150">
        <f t="shared" si="26"/>
        <v>0</v>
      </c>
      <c r="AG294" s="331"/>
      <c r="AJ294" s="185"/>
      <c r="AK294" s="616"/>
      <c r="AL294" s="186">
        <f t="shared" si="22"/>
        <v>0</v>
      </c>
      <c r="AM294" s="186">
        <f t="shared" si="23"/>
        <v>0</v>
      </c>
      <c r="AN294" s="186">
        <f t="shared" si="24"/>
        <v>0</v>
      </c>
      <c r="AO294" s="615"/>
    </row>
    <row r="295" spans="1:41" ht="20.100000000000001" customHeight="1">
      <c r="A295" s="183">
        <v>291</v>
      </c>
      <c r="B295" s="342"/>
      <c r="C295" s="342"/>
      <c r="D295" s="142"/>
      <c r="E295" s="142"/>
      <c r="F295" s="142"/>
      <c r="G295" s="142"/>
      <c r="H295" s="142"/>
      <c r="I295" s="142"/>
      <c r="J295" s="143"/>
      <c r="K295" s="142"/>
      <c r="L295" s="142"/>
      <c r="M295" s="144"/>
      <c r="N295" s="145"/>
      <c r="O295" s="142"/>
      <c r="P295" s="147"/>
      <c r="Q295" s="147"/>
      <c r="R295" s="147"/>
      <c r="S295" s="147"/>
      <c r="T295" s="147"/>
      <c r="U295" s="147"/>
      <c r="V295" s="147"/>
      <c r="W295" s="147"/>
      <c r="X295" s="147"/>
      <c r="Y295" s="147"/>
      <c r="Z295" s="147"/>
      <c r="AA295" s="147"/>
      <c r="AB295" s="147"/>
      <c r="AC295" s="148"/>
      <c r="AD295" s="142"/>
      <c r="AE295" s="203">
        <f t="shared" si="25"/>
        <v>0</v>
      </c>
      <c r="AF295" s="150">
        <f t="shared" si="26"/>
        <v>0</v>
      </c>
      <c r="AG295" s="331"/>
      <c r="AJ295" s="185"/>
      <c r="AK295" s="616"/>
      <c r="AL295" s="186">
        <f t="shared" si="22"/>
        <v>0</v>
      </c>
      <c r="AM295" s="186">
        <f t="shared" si="23"/>
        <v>0</v>
      </c>
      <c r="AN295" s="186">
        <f t="shared" si="24"/>
        <v>0</v>
      </c>
      <c r="AO295" s="615"/>
    </row>
    <row r="296" spans="1:41" ht="20.100000000000001" customHeight="1">
      <c r="A296" s="183">
        <v>292</v>
      </c>
      <c r="B296" s="342"/>
      <c r="C296" s="342"/>
      <c r="D296" s="142"/>
      <c r="E296" s="142"/>
      <c r="F296" s="142"/>
      <c r="G296" s="142"/>
      <c r="H296" s="142"/>
      <c r="I296" s="142"/>
      <c r="J296" s="143"/>
      <c r="K296" s="142"/>
      <c r="L296" s="142"/>
      <c r="M296" s="144"/>
      <c r="N296" s="145"/>
      <c r="O296" s="142"/>
      <c r="P296" s="147"/>
      <c r="Q296" s="147"/>
      <c r="R296" s="147"/>
      <c r="S296" s="147"/>
      <c r="T296" s="147"/>
      <c r="U296" s="147"/>
      <c r="V296" s="147"/>
      <c r="W296" s="147"/>
      <c r="X296" s="147"/>
      <c r="Y296" s="147"/>
      <c r="Z296" s="147"/>
      <c r="AA296" s="147"/>
      <c r="AB296" s="147"/>
      <c r="AC296" s="148"/>
      <c r="AD296" s="142"/>
      <c r="AE296" s="203">
        <f t="shared" si="25"/>
        <v>0</v>
      </c>
      <c r="AF296" s="150">
        <f t="shared" si="26"/>
        <v>0</v>
      </c>
      <c r="AG296" s="331"/>
      <c r="AJ296" s="185"/>
      <c r="AK296" s="616"/>
      <c r="AL296" s="186">
        <f t="shared" si="22"/>
        <v>0</v>
      </c>
      <c r="AM296" s="186">
        <f t="shared" si="23"/>
        <v>0</v>
      </c>
      <c r="AN296" s="186">
        <f t="shared" si="24"/>
        <v>0</v>
      </c>
      <c r="AO296" s="615"/>
    </row>
    <row r="297" spans="1:41" ht="20.100000000000001" customHeight="1">
      <c r="A297" s="183">
        <v>293</v>
      </c>
      <c r="B297" s="342"/>
      <c r="C297" s="342"/>
      <c r="D297" s="142"/>
      <c r="E297" s="142"/>
      <c r="F297" s="142"/>
      <c r="G297" s="142"/>
      <c r="H297" s="142"/>
      <c r="I297" s="142"/>
      <c r="J297" s="143"/>
      <c r="K297" s="142"/>
      <c r="L297" s="142"/>
      <c r="M297" s="144"/>
      <c r="N297" s="145"/>
      <c r="O297" s="142"/>
      <c r="P297" s="147"/>
      <c r="Q297" s="147"/>
      <c r="R297" s="147"/>
      <c r="S297" s="147"/>
      <c r="T297" s="147"/>
      <c r="U297" s="147"/>
      <c r="V297" s="147"/>
      <c r="W297" s="147"/>
      <c r="X297" s="147"/>
      <c r="Y297" s="147"/>
      <c r="Z297" s="147"/>
      <c r="AA297" s="147"/>
      <c r="AB297" s="147"/>
      <c r="AC297" s="148"/>
      <c r="AD297" s="142"/>
      <c r="AE297" s="203">
        <f t="shared" si="25"/>
        <v>0</v>
      </c>
      <c r="AF297" s="150">
        <f t="shared" si="26"/>
        <v>0</v>
      </c>
      <c r="AG297" s="331"/>
      <c r="AJ297" s="185"/>
      <c r="AK297" s="616"/>
      <c r="AL297" s="186">
        <f t="shared" si="22"/>
        <v>0</v>
      </c>
      <c r="AM297" s="186">
        <f t="shared" si="23"/>
        <v>0</v>
      </c>
      <c r="AN297" s="186">
        <f t="shared" si="24"/>
        <v>0</v>
      </c>
      <c r="AO297" s="615"/>
    </row>
    <row r="298" spans="1:41" ht="20.100000000000001" customHeight="1">
      <c r="A298" s="183">
        <v>294</v>
      </c>
      <c r="B298" s="342"/>
      <c r="C298" s="342"/>
      <c r="D298" s="142"/>
      <c r="E298" s="142"/>
      <c r="F298" s="142"/>
      <c r="G298" s="142"/>
      <c r="H298" s="142"/>
      <c r="I298" s="142"/>
      <c r="J298" s="143"/>
      <c r="K298" s="142"/>
      <c r="L298" s="142"/>
      <c r="M298" s="144"/>
      <c r="N298" s="145"/>
      <c r="O298" s="142"/>
      <c r="P298" s="147"/>
      <c r="Q298" s="147"/>
      <c r="R298" s="147"/>
      <c r="S298" s="147"/>
      <c r="T298" s="147"/>
      <c r="U298" s="147"/>
      <c r="V298" s="147"/>
      <c r="W298" s="147"/>
      <c r="X298" s="147"/>
      <c r="Y298" s="147"/>
      <c r="Z298" s="147"/>
      <c r="AA298" s="147"/>
      <c r="AB298" s="147"/>
      <c r="AC298" s="148"/>
      <c r="AD298" s="142"/>
      <c r="AE298" s="203">
        <f t="shared" si="25"/>
        <v>0</v>
      </c>
      <c r="AF298" s="150">
        <f t="shared" si="26"/>
        <v>0</v>
      </c>
      <c r="AG298" s="331"/>
      <c r="AJ298" s="185"/>
      <c r="AK298" s="616"/>
      <c r="AL298" s="186">
        <f t="shared" si="22"/>
        <v>0</v>
      </c>
      <c r="AM298" s="186">
        <f t="shared" si="23"/>
        <v>0</v>
      </c>
      <c r="AN298" s="186">
        <f t="shared" si="24"/>
        <v>0</v>
      </c>
      <c r="AO298" s="615"/>
    </row>
    <row r="299" spans="1:41" ht="20.100000000000001" customHeight="1">
      <c r="A299" s="183">
        <v>295</v>
      </c>
      <c r="B299" s="342"/>
      <c r="C299" s="342"/>
      <c r="D299" s="142"/>
      <c r="E299" s="142"/>
      <c r="F299" s="142"/>
      <c r="G299" s="142"/>
      <c r="H299" s="142"/>
      <c r="I299" s="142"/>
      <c r="J299" s="143"/>
      <c r="K299" s="142"/>
      <c r="L299" s="142"/>
      <c r="M299" s="144"/>
      <c r="N299" s="145"/>
      <c r="O299" s="142"/>
      <c r="P299" s="147"/>
      <c r="Q299" s="147"/>
      <c r="R299" s="147"/>
      <c r="S299" s="147"/>
      <c r="T299" s="147"/>
      <c r="U299" s="147"/>
      <c r="V299" s="147"/>
      <c r="W299" s="147"/>
      <c r="X299" s="147"/>
      <c r="Y299" s="147"/>
      <c r="Z299" s="147"/>
      <c r="AA299" s="147"/>
      <c r="AB299" s="147"/>
      <c r="AC299" s="148"/>
      <c r="AD299" s="142"/>
      <c r="AE299" s="203">
        <f t="shared" si="25"/>
        <v>0</v>
      </c>
      <c r="AF299" s="150">
        <f t="shared" si="26"/>
        <v>0</v>
      </c>
      <c r="AG299" s="331"/>
      <c r="AJ299" s="185"/>
      <c r="AK299" s="616"/>
      <c r="AL299" s="186">
        <f t="shared" si="22"/>
        <v>0</v>
      </c>
      <c r="AM299" s="186">
        <f t="shared" si="23"/>
        <v>0</v>
      </c>
      <c r="AN299" s="186">
        <f t="shared" si="24"/>
        <v>0</v>
      </c>
      <c r="AO299" s="615"/>
    </row>
    <row r="300" spans="1:41" ht="20.100000000000001" customHeight="1">
      <c r="A300" s="183">
        <v>296</v>
      </c>
      <c r="B300" s="342"/>
      <c r="C300" s="342"/>
      <c r="D300" s="142"/>
      <c r="E300" s="142"/>
      <c r="F300" s="142"/>
      <c r="G300" s="142"/>
      <c r="H300" s="142"/>
      <c r="I300" s="142"/>
      <c r="J300" s="143"/>
      <c r="K300" s="142"/>
      <c r="L300" s="142"/>
      <c r="M300" s="144"/>
      <c r="N300" s="145"/>
      <c r="O300" s="142"/>
      <c r="P300" s="147"/>
      <c r="Q300" s="147"/>
      <c r="R300" s="147"/>
      <c r="S300" s="147"/>
      <c r="T300" s="147"/>
      <c r="U300" s="147"/>
      <c r="V300" s="147"/>
      <c r="W300" s="147"/>
      <c r="X300" s="147"/>
      <c r="Y300" s="147"/>
      <c r="Z300" s="147"/>
      <c r="AA300" s="147"/>
      <c r="AB300" s="147"/>
      <c r="AC300" s="148"/>
      <c r="AD300" s="142"/>
      <c r="AE300" s="203">
        <f t="shared" si="25"/>
        <v>0</v>
      </c>
      <c r="AF300" s="150">
        <f t="shared" si="26"/>
        <v>0</v>
      </c>
      <c r="AG300" s="331"/>
      <c r="AJ300" s="185"/>
      <c r="AK300" s="616"/>
      <c r="AL300" s="186">
        <f t="shared" si="22"/>
        <v>0</v>
      </c>
      <c r="AM300" s="186">
        <f t="shared" si="23"/>
        <v>0</v>
      </c>
      <c r="AN300" s="186">
        <f t="shared" si="24"/>
        <v>0</v>
      </c>
      <c r="AO300" s="615"/>
    </row>
    <row r="301" spans="1:41" ht="20.100000000000001" customHeight="1">
      <c r="A301" s="183">
        <v>297</v>
      </c>
      <c r="B301" s="342"/>
      <c r="C301" s="342"/>
      <c r="D301" s="142"/>
      <c r="E301" s="142"/>
      <c r="F301" s="142"/>
      <c r="G301" s="142"/>
      <c r="H301" s="142"/>
      <c r="I301" s="142"/>
      <c r="J301" s="143"/>
      <c r="K301" s="142"/>
      <c r="L301" s="142"/>
      <c r="M301" s="144"/>
      <c r="N301" s="145"/>
      <c r="O301" s="142"/>
      <c r="P301" s="147"/>
      <c r="Q301" s="147"/>
      <c r="R301" s="147"/>
      <c r="S301" s="147"/>
      <c r="T301" s="147"/>
      <c r="U301" s="147"/>
      <c r="V301" s="147"/>
      <c r="W301" s="147"/>
      <c r="X301" s="147"/>
      <c r="Y301" s="147"/>
      <c r="Z301" s="147"/>
      <c r="AA301" s="147"/>
      <c r="AB301" s="147"/>
      <c r="AC301" s="148"/>
      <c r="AD301" s="142"/>
      <c r="AE301" s="203">
        <f t="shared" si="25"/>
        <v>0</v>
      </c>
      <c r="AF301" s="150">
        <f t="shared" si="26"/>
        <v>0</v>
      </c>
      <c r="AG301" s="331"/>
      <c r="AJ301" s="185"/>
      <c r="AK301" s="616"/>
      <c r="AL301" s="186">
        <f t="shared" si="22"/>
        <v>0</v>
      </c>
      <c r="AM301" s="186">
        <f t="shared" si="23"/>
        <v>0</v>
      </c>
      <c r="AN301" s="186">
        <f t="shared" si="24"/>
        <v>0</v>
      </c>
      <c r="AO301" s="615"/>
    </row>
    <row r="302" spans="1:41" ht="20.100000000000001" customHeight="1">
      <c r="A302" s="183">
        <v>298</v>
      </c>
      <c r="B302" s="342"/>
      <c r="C302" s="342"/>
      <c r="D302" s="142"/>
      <c r="E302" s="142"/>
      <c r="F302" s="142"/>
      <c r="G302" s="142"/>
      <c r="H302" s="142"/>
      <c r="I302" s="142"/>
      <c r="J302" s="143"/>
      <c r="K302" s="142"/>
      <c r="L302" s="142"/>
      <c r="M302" s="144"/>
      <c r="N302" s="145"/>
      <c r="O302" s="142"/>
      <c r="P302" s="147"/>
      <c r="Q302" s="147"/>
      <c r="R302" s="147"/>
      <c r="S302" s="147"/>
      <c r="T302" s="147"/>
      <c r="U302" s="147"/>
      <c r="V302" s="147"/>
      <c r="W302" s="147"/>
      <c r="X302" s="147"/>
      <c r="Y302" s="147"/>
      <c r="Z302" s="147"/>
      <c r="AA302" s="147"/>
      <c r="AB302" s="147"/>
      <c r="AC302" s="148"/>
      <c r="AD302" s="142"/>
      <c r="AE302" s="203">
        <f t="shared" si="25"/>
        <v>0</v>
      </c>
      <c r="AF302" s="150">
        <f t="shared" si="26"/>
        <v>0</v>
      </c>
      <c r="AG302" s="331"/>
      <c r="AJ302" s="185"/>
      <c r="AK302" s="616"/>
      <c r="AL302" s="186">
        <f t="shared" si="22"/>
        <v>0</v>
      </c>
      <c r="AM302" s="186">
        <f t="shared" si="23"/>
        <v>0</v>
      </c>
      <c r="AN302" s="186">
        <f t="shared" si="24"/>
        <v>0</v>
      </c>
      <c r="AO302" s="615"/>
    </row>
    <row r="303" spans="1:41" ht="20.100000000000001" customHeight="1">
      <c r="A303" s="183">
        <v>299</v>
      </c>
      <c r="B303" s="342"/>
      <c r="C303" s="342"/>
      <c r="D303" s="142"/>
      <c r="E303" s="142"/>
      <c r="F303" s="142"/>
      <c r="G303" s="142"/>
      <c r="H303" s="142"/>
      <c r="I303" s="142"/>
      <c r="J303" s="143"/>
      <c r="K303" s="142"/>
      <c r="L303" s="142"/>
      <c r="M303" s="144"/>
      <c r="N303" s="145"/>
      <c r="O303" s="142"/>
      <c r="P303" s="147"/>
      <c r="Q303" s="147"/>
      <c r="R303" s="147"/>
      <c r="S303" s="147"/>
      <c r="T303" s="147"/>
      <c r="U303" s="147"/>
      <c r="V303" s="147"/>
      <c r="W303" s="147"/>
      <c r="X303" s="147"/>
      <c r="Y303" s="147"/>
      <c r="Z303" s="147"/>
      <c r="AA303" s="147"/>
      <c r="AB303" s="147"/>
      <c r="AC303" s="148"/>
      <c r="AD303" s="142"/>
      <c r="AE303" s="203">
        <f t="shared" si="25"/>
        <v>0</v>
      </c>
      <c r="AF303" s="150">
        <f t="shared" si="26"/>
        <v>0</v>
      </c>
      <c r="AG303" s="331"/>
      <c r="AJ303" s="185"/>
      <c r="AK303" s="616"/>
      <c r="AL303" s="186">
        <f t="shared" si="22"/>
        <v>0</v>
      </c>
      <c r="AM303" s="186">
        <f t="shared" si="23"/>
        <v>0</v>
      </c>
      <c r="AN303" s="186">
        <f t="shared" si="24"/>
        <v>0</v>
      </c>
      <c r="AO303" s="615"/>
    </row>
    <row r="304" spans="1:41" ht="20.100000000000001" customHeight="1">
      <c r="A304" s="183">
        <v>300</v>
      </c>
      <c r="B304" s="342"/>
      <c r="C304" s="342"/>
      <c r="D304" s="142"/>
      <c r="E304" s="142"/>
      <c r="F304" s="142"/>
      <c r="G304" s="142"/>
      <c r="H304" s="142"/>
      <c r="I304" s="142"/>
      <c r="J304" s="143"/>
      <c r="K304" s="142"/>
      <c r="L304" s="142"/>
      <c r="M304" s="144"/>
      <c r="N304" s="145"/>
      <c r="O304" s="142"/>
      <c r="P304" s="147"/>
      <c r="Q304" s="147"/>
      <c r="R304" s="147"/>
      <c r="S304" s="147"/>
      <c r="T304" s="147"/>
      <c r="U304" s="147"/>
      <c r="V304" s="147"/>
      <c r="W304" s="147"/>
      <c r="X304" s="147"/>
      <c r="Y304" s="147"/>
      <c r="Z304" s="147"/>
      <c r="AA304" s="147"/>
      <c r="AB304" s="147"/>
      <c r="AC304" s="148"/>
      <c r="AD304" s="142"/>
      <c r="AE304" s="203">
        <f t="shared" si="25"/>
        <v>0</v>
      </c>
      <c r="AF304" s="150">
        <f t="shared" si="26"/>
        <v>0</v>
      </c>
      <c r="AG304" s="331"/>
      <c r="AJ304" s="185"/>
      <c r="AK304" s="616"/>
      <c r="AL304" s="186">
        <f t="shared" si="22"/>
        <v>0</v>
      </c>
      <c r="AM304" s="186">
        <f t="shared" si="23"/>
        <v>0</v>
      </c>
      <c r="AN304" s="186">
        <f t="shared" si="24"/>
        <v>0</v>
      </c>
      <c r="AO304" s="615"/>
    </row>
    <row r="305" spans="1:41" ht="20.100000000000001" customHeight="1">
      <c r="A305" s="183">
        <v>301</v>
      </c>
      <c r="B305" s="342"/>
      <c r="C305" s="342"/>
      <c r="D305" s="142"/>
      <c r="E305" s="142"/>
      <c r="F305" s="142"/>
      <c r="G305" s="142"/>
      <c r="H305" s="142"/>
      <c r="I305" s="142"/>
      <c r="J305" s="143"/>
      <c r="K305" s="142"/>
      <c r="L305" s="142"/>
      <c r="M305" s="144"/>
      <c r="N305" s="145"/>
      <c r="O305" s="142"/>
      <c r="P305" s="147"/>
      <c r="Q305" s="147"/>
      <c r="R305" s="147"/>
      <c r="S305" s="147"/>
      <c r="T305" s="147"/>
      <c r="U305" s="147"/>
      <c r="V305" s="147"/>
      <c r="W305" s="147"/>
      <c r="X305" s="147"/>
      <c r="Y305" s="147"/>
      <c r="Z305" s="147"/>
      <c r="AA305" s="147"/>
      <c r="AB305" s="147"/>
      <c r="AC305" s="148"/>
      <c r="AD305" s="142"/>
      <c r="AE305" s="203">
        <f t="shared" si="25"/>
        <v>0</v>
      </c>
      <c r="AF305" s="150">
        <f t="shared" si="26"/>
        <v>0</v>
      </c>
      <c r="AG305" s="331"/>
      <c r="AJ305" s="185"/>
      <c r="AK305" s="616"/>
      <c r="AL305" s="186">
        <f t="shared" si="22"/>
        <v>0</v>
      </c>
      <c r="AM305" s="186">
        <f t="shared" si="23"/>
        <v>0</v>
      </c>
      <c r="AN305" s="186">
        <f t="shared" si="24"/>
        <v>0</v>
      </c>
      <c r="AO305" s="615"/>
    </row>
    <row r="306" spans="1:41" ht="20.100000000000001" customHeight="1">
      <c r="A306" s="183">
        <v>302</v>
      </c>
      <c r="B306" s="342"/>
      <c r="C306" s="342"/>
      <c r="D306" s="142"/>
      <c r="E306" s="142"/>
      <c r="F306" s="142"/>
      <c r="G306" s="142"/>
      <c r="H306" s="142"/>
      <c r="I306" s="142"/>
      <c r="J306" s="143"/>
      <c r="K306" s="142"/>
      <c r="L306" s="142"/>
      <c r="M306" s="144"/>
      <c r="N306" s="145"/>
      <c r="O306" s="142"/>
      <c r="P306" s="147"/>
      <c r="Q306" s="147"/>
      <c r="R306" s="147"/>
      <c r="S306" s="147"/>
      <c r="T306" s="147"/>
      <c r="U306" s="147"/>
      <c r="V306" s="147"/>
      <c r="W306" s="147"/>
      <c r="X306" s="147"/>
      <c r="Y306" s="147"/>
      <c r="Z306" s="147"/>
      <c r="AA306" s="147"/>
      <c r="AB306" s="147"/>
      <c r="AC306" s="148"/>
      <c r="AD306" s="142"/>
      <c r="AE306" s="203">
        <f t="shared" si="25"/>
        <v>0</v>
      </c>
      <c r="AF306" s="150">
        <f t="shared" si="26"/>
        <v>0</v>
      </c>
      <c r="AG306" s="331"/>
      <c r="AJ306" s="185"/>
      <c r="AK306" s="616"/>
      <c r="AL306" s="186">
        <f t="shared" si="22"/>
        <v>0</v>
      </c>
      <c r="AM306" s="186">
        <f t="shared" si="23"/>
        <v>0</v>
      </c>
      <c r="AN306" s="186">
        <f t="shared" si="24"/>
        <v>0</v>
      </c>
      <c r="AO306" s="615"/>
    </row>
    <row r="307" spans="1:41" ht="20.100000000000001" customHeight="1">
      <c r="A307" s="183">
        <v>303</v>
      </c>
      <c r="B307" s="342"/>
      <c r="C307" s="342"/>
      <c r="D307" s="142"/>
      <c r="E307" s="142"/>
      <c r="F307" s="142"/>
      <c r="G307" s="142"/>
      <c r="H307" s="142"/>
      <c r="I307" s="142"/>
      <c r="J307" s="143"/>
      <c r="K307" s="142"/>
      <c r="L307" s="142"/>
      <c r="M307" s="144"/>
      <c r="N307" s="145"/>
      <c r="O307" s="142"/>
      <c r="P307" s="147"/>
      <c r="Q307" s="147"/>
      <c r="R307" s="147"/>
      <c r="S307" s="147"/>
      <c r="T307" s="147"/>
      <c r="U307" s="147"/>
      <c r="V307" s="147"/>
      <c r="W307" s="147"/>
      <c r="X307" s="147"/>
      <c r="Y307" s="147"/>
      <c r="Z307" s="147"/>
      <c r="AA307" s="147"/>
      <c r="AB307" s="147"/>
      <c r="AC307" s="148"/>
      <c r="AD307" s="142"/>
      <c r="AE307" s="203">
        <f t="shared" si="25"/>
        <v>0</v>
      </c>
      <c r="AF307" s="150">
        <f t="shared" si="26"/>
        <v>0</v>
      </c>
      <c r="AG307" s="331"/>
      <c r="AJ307" s="185"/>
      <c r="AK307" s="616"/>
      <c r="AL307" s="186">
        <f t="shared" si="22"/>
        <v>0</v>
      </c>
      <c r="AM307" s="186">
        <f t="shared" si="23"/>
        <v>0</v>
      </c>
      <c r="AN307" s="186">
        <f t="shared" si="24"/>
        <v>0</v>
      </c>
      <c r="AO307" s="615"/>
    </row>
    <row r="308" spans="1:41" ht="20.100000000000001" customHeight="1">
      <c r="A308" s="183">
        <v>304</v>
      </c>
      <c r="B308" s="342"/>
      <c r="C308" s="342"/>
      <c r="D308" s="142"/>
      <c r="E308" s="142"/>
      <c r="F308" s="142"/>
      <c r="G308" s="142"/>
      <c r="H308" s="142"/>
      <c r="I308" s="142"/>
      <c r="J308" s="143"/>
      <c r="K308" s="142"/>
      <c r="L308" s="142"/>
      <c r="M308" s="144"/>
      <c r="N308" s="145"/>
      <c r="O308" s="142"/>
      <c r="P308" s="147"/>
      <c r="Q308" s="147"/>
      <c r="R308" s="147"/>
      <c r="S308" s="147"/>
      <c r="T308" s="147"/>
      <c r="U308" s="147"/>
      <c r="V308" s="147"/>
      <c r="W308" s="147"/>
      <c r="X308" s="147"/>
      <c r="Y308" s="147"/>
      <c r="Z308" s="147"/>
      <c r="AA308" s="147"/>
      <c r="AB308" s="147"/>
      <c r="AC308" s="148"/>
      <c r="AD308" s="142"/>
      <c r="AE308" s="203">
        <f t="shared" si="25"/>
        <v>0</v>
      </c>
      <c r="AF308" s="150">
        <f t="shared" si="26"/>
        <v>0</v>
      </c>
      <c r="AG308" s="331"/>
      <c r="AJ308" s="185"/>
      <c r="AK308" s="616"/>
      <c r="AL308" s="186">
        <f t="shared" si="22"/>
        <v>0</v>
      </c>
      <c r="AM308" s="186">
        <f t="shared" si="23"/>
        <v>0</v>
      </c>
      <c r="AN308" s="186">
        <f t="shared" si="24"/>
        <v>0</v>
      </c>
      <c r="AO308" s="615"/>
    </row>
    <row r="309" spans="1:41" ht="20.100000000000001" customHeight="1">
      <c r="A309" s="183">
        <v>305</v>
      </c>
      <c r="B309" s="342"/>
      <c r="C309" s="342"/>
      <c r="D309" s="142"/>
      <c r="E309" s="142"/>
      <c r="F309" s="142"/>
      <c r="G309" s="142"/>
      <c r="H309" s="142"/>
      <c r="I309" s="142"/>
      <c r="J309" s="143"/>
      <c r="K309" s="142"/>
      <c r="L309" s="142"/>
      <c r="M309" s="144"/>
      <c r="N309" s="145"/>
      <c r="O309" s="142"/>
      <c r="P309" s="147"/>
      <c r="Q309" s="147"/>
      <c r="R309" s="147"/>
      <c r="S309" s="147"/>
      <c r="T309" s="147"/>
      <c r="U309" s="147"/>
      <c r="V309" s="147"/>
      <c r="W309" s="147"/>
      <c r="X309" s="147"/>
      <c r="Y309" s="147"/>
      <c r="Z309" s="147"/>
      <c r="AA309" s="147"/>
      <c r="AB309" s="147"/>
      <c r="AC309" s="148"/>
      <c r="AD309" s="142"/>
      <c r="AE309" s="203">
        <f t="shared" si="25"/>
        <v>0</v>
      </c>
      <c r="AF309" s="150">
        <f t="shared" si="26"/>
        <v>0</v>
      </c>
      <c r="AG309" s="331"/>
      <c r="AJ309" s="185"/>
      <c r="AK309" s="616"/>
      <c r="AL309" s="186">
        <f t="shared" si="22"/>
        <v>0</v>
      </c>
      <c r="AM309" s="186">
        <f t="shared" si="23"/>
        <v>0</v>
      </c>
      <c r="AN309" s="186">
        <f t="shared" si="24"/>
        <v>0</v>
      </c>
      <c r="AO309" s="615"/>
    </row>
    <row r="310" spans="1:41" ht="20.100000000000001" customHeight="1">
      <c r="A310" s="183">
        <v>306</v>
      </c>
      <c r="B310" s="342"/>
      <c r="C310" s="342"/>
      <c r="D310" s="142"/>
      <c r="E310" s="142"/>
      <c r="F310" s="142"/>
      <c r="G310" s="142"/>
      <c r="H310" s="142"/>
      <c r="I310" s="142"/>
      <c r="J310" s="143"/>
      <c r="K310" s="142"/>
      <c r="L310" s="142"/>
      <c r="M310" s="144"/>
      <c r="N310" s="145"/>
      <c r="O310" s="142"/>
      <c r="P310" s="147"/>
      <c r="Q310" s="147"/>
      <c r="R310" s="147"/>
      <c r="S310" s="147"/>
      <c r="T310" s="147"/>
      <c r="U310" s="147"/>
      <c r="V310" s="147"/>
      <c r="W310" s="147"/>
      <c r="X310" s="147"/>
      <c r="Y310" s="147"/>
      <c r="Z310" s="147"/>
      <c r="AA310" s="147"/>
      <c r="AB310" s="147"/>
      <c r="AC310" s="148"/>
      <c r="AD310" s="142"/>
      <c r="AE310" s="203">
        <f t="shared" si="25"/>
        <v>0</v>
      </c>
      <c r="AF310" s="150">
        <f t="shared" si="26"/>
        <v>0</v>
      </c>
      <c r="AG310" s="331"/>
      <c r="AJ310" s="185"/>
      <c r="AK310" s="616"/>
      <c r="AL310" s="186">
        <f t="shared" si="22"/>
        <v>0</v>
      </c>
      <c r="AM310" s="186">
        <f t="shared" si="23"/>
        <v>0</v>
      </c>
      <c r="AN310" s="186">
        <f t="shared" si="24"/>
        <v>0</v>
      </c>
      <c r="AO310" s="615"/>
    </row>
    <row r="311" spans="1:41" ht="20.100000000000001" customHeight="1">
      <c r="A311" s="183">
        <v>307</v>
      </c>
      <c r="B311" s="342"/>
      <c r="C311" s="342"/>
      <c r="D311" s="142"/>
      <c r="E311" s="142"/>
      <c r="F311" s="142"/>
      <c r="G311" s="142"/>
      <c r="H311" s="142"/>
      <c r="I311" s="142"/>
      <c r="J311" s="143"/>
      <c r="K311" s="142"/>
      <c r="L311" s="142"/>
      <c r="M311" s="144"/>
      <c r="N311" s="145"/>
      <c r="O311" s="142"/>
      <c r="P311" s="147"/>
      <c r="Q311" s="147"/>
      <c r="R311" s="147"/>
      <c r="S311" s="147"/>
      <c r="T311" s="147"/>
      <c r="U311" s="147"/>
      <c r="V311" s="147"/>
      <c r="W311" s="147"/>
      <c r="X311" s="147"/>
      <c r="Y311" s="147"/>
      <c r="Z311" s="147"/>
      <c r="AA311" s="147"/>
      <c r="AB311" s="147"/>
      <c r="AC311" s="148"/>
      <c r="AD311" s="142"/>
      <c r="AE311" s="203">
        <f t="shared" si="25"/>
        <v>0</v>
      </c>
      <c r="AF311" s="150">
        <f t="shared" si="26"/>
        <v>0</v>
      </c>
      <c r="AG311" s="331"/>
      <c r="AJ311" s="185"/>
      <c r="AK311" s="616"/>
      <c r="AL311" s="186">
        <f t="shared" si="22"/>
        <v>0</v>
      </c>
      <c r="AM311" s="186">
        <f t="shared" si="23"/>
        <v>0</v>
      </c>
      <c r="AN311" s="186">
        <f t="shared" si="24"/>
        <v>0</v>
      </c>
      <c r="AO311" s="615"/>
    </row>
    <row r="312" spans="1:41" ht="20.100000000000001" customHeight="1">
      <c r="A312" s="183">
        <v>308</v>
      </c>
      <c r="B312" s="342"/>
      <c r="C312" s="342"/>
      <c r="D312" s="142"/>
      <c r="E312" s="142"/>
      <c r="F312" s="142"/>
      <c r="G312" s="142"/>
      <c r="H312" s="142"/>
      <c r="I312" s="142"/>
      <c r="J312" s="143"/>
      <c r="K312" s="142"/>
      <c r="L312" s="142"/>
      <c r="M312" s="144"/>
      <c r="N312" s="145"/>
      <c r="O312" s="142"/>
      <c r="P312" s="147"/>
      <c r="Q312" s="147"/>
      <c r="R312" s="147"/>
      <c r="S312" s="147"/>
      <c r="T312" s="147"/>
      <c r="U312" s="147"/>
      <c r="V312" s="147"/>
      <c r="W312" s="147"/>
      <c r="X312" s="147"/>
      <c r="Y312" s="147"/>
      <c r="Z312" s="147"/>
      <c r="AA312" s="147"/>
      <c r="AB312" s="147"/>
      <c r="AC312" s="148"/>
      <c r="AD312" s="142"/>
      <c r="AE312" s="203">
        <f t="shared" si="25"/>
        <v>0</v>
      </c>
      <c r="AF312" s="150">
        <f t="shared" si="26"/>
        <v>0</v>
      </c>
      <c r="AG312" s="331"/>
      <c r="AJ312" s="185"/>
      <c r="AK312" s="616"/>
      <c r="AL312" s="186">
        <f t="shared" si="22"/>
        <v>0</v>
      </c>
      <c r="AM312" s="186">
        <f t="shared" si="23"/>
        <v>0</v>
      </c>
      <c r="AN312" s="186">
        <f t="shared" si="24"/>
        <v>0</v>
      </c>
      <c r="AO312" s="615"/>
    </row>
    <row r="313" spans="1:41" ht="20.100000000000001" customHeight="1">
      <c r="A313" s="183">
        <v>309</v>
      </c>
      <c r="B313" s="342"/>
      <c r="C313" s="342"/>
      <c r="D313" s="142"/>
      <c r="E313" s="142"/>
      <c r="F313" s="142"/>
      <c r="G313" s="142"/>
      <c r="H313" s="142"/>
      <c r="I313" s="142"/>
      <c r="J313" s="143"/>
      <c r="K313" s="142"/>
      <c r="L313" s="142"/>
      <c r="M313" s="144"/>
      <c r="N313" s="145"/>
      <c r="O313" s="142"/>
      <c r="P313" s="147"/>
      <c r="Q313" s="147"/>
      <c r="R313" s="147"/>
      <c r="S313" s="147"/>
      <c r="T313" s="147"/>
      <c r="U313" s="147"/>
      <c r="V313" s="147"/>
      <c r="W313" s="147"/>
      <c r="X313" s="147"/>
      <c r="Y313" s="147"/>
      <c r="Z313" s="147"/>
      <c r="AA313" s="147"/>
      <c r="AB313" s="147"/>
      <c r="AC313" s="148"/>
      <c r="AD313" s="142"/>
      <c r="AE313" s="203">
        <f t="shared" si="25"/>
        <v>0</v>
      </c>
      <c r="AF313" s="150">
        <f t="shared" si="26"/>
        <v>0</v>
      </c>
      <c r="AG313" s="331"/>
      <c r="AJ313" s="185"/>
      <c r="AK313" s="616"/>
      <c r="AL313" s="186">
        <f t="shared" si="22"/>
        <v>0</v>
      </c>
      <c r="AM313" s="186">
        <f t="shared" si="23"/>
        <v>0</v>
      </c>
      <c r="AN313" s="186">
        <f t="shared" si="24"/>
        <v>0</v>
      </c>
      <c r="AO313" s="615"/>
    </row>
    <row r="314" spans="1:41" ht="20.100000000000001" customHeight="1">
      <c r="A314" s="183">
        <v>310</v>
      </c>
      <c r="B314" s="342"/>
      <c r="C314" s="342"/>
      <c r="D314" s="142"/>
      <c r="E314" s="142"/>
      <c r="F314" s="142"/>
      <c r="G314" s="142"/>
      <c r="H314" s="142"/>
      <c r="I314" s="142"/>
      <c r="J314" s="143"/>
      <c r="K314" s="142"/>
      <c r="L314" s="142"/>
      <c r="M314" s="144"/>
      <c r="N314" s="145"/>
      <c r="O314" s="142"/>
      <c r="P314" s="147"/>
      <c r="Q314" s="147"/>
      <c r="R314" s="147"/>
      <c r="S314" s="147"/>
      <c r="T314" s="147"/>
      <c r="U314" s="147"/>
      <c r="V314" s="147"/>
      <c r="W314" s="147"/>
      <c r="X314" s="147"/>
      <c r="Y314" s="147"/>
      <c r="Z314" s="147"/>
      <c r="AA314" s="147"/>
      <c r="AB314" s="147"/>
      <c r="AC314" s="148"/>
      <c r="AD314" s="142"/>
      <c r="AE314" s="203">
        <f t="shared" si="25"/>
        <v>0</v>
      </c>
      <c r="AF314" s="150">
        <f t="shared" si="26"/>
        <v>0</v>
      </c>
      <c r="AG314" s="331"/>
      <c r="AJ314" s="185"/>
      <c r="AK314" s="616"/>
      <c r="AL314" s="186">
        <f t="shared" si="22"/>
        <v>0</v>
      </c>
      <c r="AM314" s="186">
        <f t="shared" si="23"/>
        <v>0</v>
      </c>
      <c r="AN314" s="186">
        <f t="shared" si="24"/>
        <v>0</v>
      </c>
      <c r="AO314" s="615"/>
    </row>
    <row r="315" spans="1:41" ht="20.100000000000001" customHeight="1">
      <c r="A315" s="183">
        <v>311</v>
      </c>
      <c r="B315" s="342"/>
      <c r="C315" s="342"/>
      <c r="D315" s="142"/>
      <c r="E315" s="142"/>
      <c r="F315" s="142"/>
      <c r="G315" s="142"/>
      <c r="H315" s="142"/>
      <c r="I315" s="142"/>
      <c r="J315" s="143"/>
      <c r="K315" s="142"/>
      <c r="L315" s="142"/>
      <c r="M315" s="144"/>
      <c r="N315" s="145"/>
      <c r="O315" s="142"/>
      <c r="P315" s="147"/>
      <c r="Q315" s="147"/>
      <c r="R315" s="147"/>
      <c r="S315" s="147"/>
      <c r="T315" s="147"/>
      <c r="U315" s="147"/>
      <c r="V315" s="147"/>
      <c r="W315" s="147"/>
      <c r="X315" s="147"/>
      <c r="Y315" s="147"/>
      <c r="Z315" s="147"/>
      <c r="AA315" s="147"/>
      <c r="AB315" s="147"/>
      <c r="AC315" s="148"/>
      <c r="AD315" s="142"/>
      <c r="AE315" s="203">
        <f t="shared" si="25"/>
        <v>0</v>
      </c>
      <c r="AF315" s="150">
        <f t="shared" si="26"/>
        <v>0</v>
      </c>
      <c r="AG315" s="331"/>
      <c r="AJ315" s="185"/>
      <c r="AK315" s="616"/>
      <c r="AL315" s="186">
        <f t="shared" si="22"/>
        <v>0</v>
      </c>
      <c r="AM315" s="186">
        <f t="shared" si="23"/>
        <v>0</v>
      </c>
      <c r="AN315" s="186">
        <f t="shared" si="24"/>
        <v>0</v>
      </c>
      <c r="AO315" s="615"/>
    </row>
    <row r="316" spans="1:41" ht="20.100000000000001" customHeight="1">
      <c r="A316" s="183">
        <v>312</v>
      </c>
      <c r="B316" s="342"/>
      <c r="C316" s="342"/>
      <c r="D316" s="142"/>
      <c r="E316" s="142"/>
      <c r="F316" s="142"/>
      <c r="G316" s="142"/>
      <c r="H316" s="142"/>
      <c r="I316" s="142"/>
      <c r="J316" s="143"/>
      <c r="K316" s="142"/>
      <c r="L316" s="142"/>
      <c r="M316" s="144"/>
      <c r="N316" s="145"/>
      <c r="O316" s="142"/>
      <c r="P316" s="147"/>
      <c r="Q316" s="147"/>
      <c r="R316" s="147"/>
      <c r="S316" s="147"/>
      <c r="T316" s="147"/>
      <c r="U316" s="147"/>
      <c r="V316" s="147"/>
      <c r="W316" s="147"/>
      <c r="X316" s="147"/>
      <c r="Y316" s="147"/>
      <c r="Z316" s="147"/>
      <c r="AA316" s="147"/>
      <c r="AB316" s="147"/>
      <c r="AC316" s="148"/>
      <c r="AD316" s="142"/>
      <c r="AE316" s="203">
        <f t="shared" si="25"/>
        <v>0</v>
      </c>
      <c r="AF316" s="150">
        <f t="shared" si="26"/>
        <v>0</v>
      </c>
      <c r="AG316" s="331"/>
      <c r="AJ316" s="185"/>
      <c r="AK316" s="616"/>
      <c r="AL316" s="186">
        <f t="shared" si="22"/>
        <v>0</v>
      </c>
      <c r="AM316" s="186">
        <f t="shared" si="23"/>
        <v>0</v>
      </c>
      <c r="AN316" s="186">
        <f t="shared" si="24"/>
        <v>0</v>
      </c>
      <c r="AO316" s="615"/>
    </row>
    <row r="317" spans="1:41" ht="20.100000000000001" customHeight="1">
      <c r="A317" s="183">
        <v>313</v>
      </c>
      <c r="B317" s="342"/>
      <c r="C317" s="342"/>
      <c r="D317" s="142"/>
      <c r="E317" s="142"/>
      <c r="F317" s="142"/>
      <c r="G317" s="142"/>
      <c r="H317" s="142"/>
      <c r="I317" s="142"/>
      <c r="J317" s="143"/>
      <c r="K317" s="142"/>
      <c r="L317" s="142"/>
      <c r="M317" s="144"/>
      <c r="N317" s="145"/>
      <c r="O317" s="142"/>
      <c r="P317" s="147"/>
      <c r="Q317" s="147"/>
      <c r="R317" s="147"/>
      <c r="S317" s="147"/>
      <c r="T317" s="147"/>
      <c r="U317" s="147"/>
      <c r="V317" s="147"/>
      <c r="W317" s="147"/>
      <c r="X317" s="147"/>
      <c r="Y317" s="147"/>
      <c r="Z317" s="147"/>
      <c r="AA317" s="147"/>
      <c r="AB317" s="147"/>
      <c r="AC317" s="148"/>
      <c r="AD317" s="142"/>
      <c r="AE317" s="203">
        <f t="shared" si="25"/>
        <v>0</v>
      </c>
      <c r="AF317" s="150">
        <f t="shared" si="26"/>
        <v>0</v>
      </c>
      <c r="AG317" s="331"/>
      <c r="AJ317" s="185"/>
      <c r="AK317" s="616"/>
      <c r="AL317" s="186">
        <f t="shared" si="22"/>
        <v>0</v>
      </c>
      <c r="AM317" s="186">
        <f t="shared" si="23"/>
        <v>0</v>
      </c>
      <c r="AN317" s="186">
        <f t="shared" si="24"/>
        <v>0</v>
      </c>
      <c r="AO317" s="615"/>
    </row>
    <row r="318" spans="1:41" ht="20.100000000000001" customHeight="1">
      <c r="A318" s="183">
        <v>314</v>
      </c>
      <c r="B318" s="342"/>
      <c r="C318" s="342"/>
      <c r="D318" s="142"/>
      <c r="E318" s="142"/>
      <c r="F318" s="142"/>
      <c r="G318" s="142"/>
      <c r="H318" s="142"/>
      <c r="I318" s="142"/>
      <c r="J318" s="143"/>
      <c r="K318" s="142"/>
      <c r="L318" s="142"/>
      <c r="M318" s="144"/>
      <c r="N318" s="145"/>
      <c r="O318" s="142"/>
      <c r="P318" s="147"/>
      <c r="Q318" s="147"/>
      <c r="R318" s="147"/>
      <c r="S318" s="147"/>
      <c r="T318" s="147"/>
      <c r="U318" s="147"/>
      <c r="V318" s="147"/>
      <c r="W318" s="147"/>
      <c r="X318" s="147"/>
      <c r="Y318" s="147"/>
      <c r="Z318" s="147"/>
      <c r="AA318" s="147"/>
      <c r="AB318" s="147"/>
      <c r="AC318" s="148"/>
      <c r="AD318" s="142"/>
      <c r="AE318" s="203">
        <f t="shared" si="25"/>
        <v>0</v>
      </c>
      <c r="AF318" s="150">
        <f t="shared" si="26"/>
        <v>0</v>
      </c>
      <c r="AG318" s="331"/>
      <c r="AJ318" s="185"/>
      <c r="AK318" s="616"/>
      <c r="AL318" s="186">
        <f t="shared" si="22"/>
        <v>0</v>
      </c>
      <c r="AM318" s="186">
        <f t="shared" si="23"/>
        <v>0</v>
      </c>
      <c r="AN318" s="186">
        <f t="shared" si="24"/>
        <v>0</v>
      </c>
      <c r="AO318" s="615"/>
    </row>
    <row r="319" spans="1:41" ht="20.100000000000001" customHeight="1">
      <c r="A319" s="183">
        <v>315</v>
      </c>
      <c r="B319" s="342"/>
      <c r="C319" s="342"/>
      <c r="D319" s="142"/>
      <c r="E319" s="142"/>
      <c r="F319" s="142"/>
      <c r="G319" s="142"/>
      <c r="H319" s="142"/>
      <c r="I319" s="142"/>
      <c r="J319" s="143"/>
      <c r="K319" s="142"/>
      <c r="L319" s="142"/>
      <c r="M319" s="144"/>
      <c r="N319" s="145"/>
      <c r="O319" s="142"/>
      <c r="P319" s="147"/>
      <c r="Q319" s="147"/>
      <c r="R319" s="147"/>
      <c r="S319" s="147"/>
      <c r="T319" s="147"/>
      <c r="U319" s="147"/>
      <c r="V319" s="147"/>
      <c r="W319" s="147"/>
      <c r="X319" s="147"/>
      <c r="Y319" s="147"/>
      <c r="Z319" s="147"/>
      <c r="AA319" s="147"/>
      <c r="AB319" s="147"/>
      <c r="AC319" s="148"/>
      <c r="AD319" s="142"/>
      <c r="AE319" s="203">
        <f t="shared" si="25"/>
        <v>0</v>
      </c>
      <c r="AF319" s="150">
        <f t="shared" si="26"/>
        <v>0</v>
      </c>
      <c r="AG319" s="331"/>
      <c r="AJ319" s="185"/>
      <c r="AK319" s="616"/>
      <c r="AL319" s="186">
        <f t="shared" si="22"/>
        <v>0</v>
      </c>
      <c r="AM319" s="186">
        <f t="shared" si="23"/>
        <v>0</v>
      </c>
      <c r="AN319" s="186">
        <f t="shared" si="24"/>
        <v>0</v>
      </c>
      <c r="AO319" s="615"/>
    </row>
    <row r="320" spans="1:41" ht="20.100000000000001" customHeight="1">
      <c r="A320" s="183">
        <v>316</v>
      </c>
      <c r="B320" s="342"/>
      <c r="C320" s="342"/>
      <c r="D320" s="142"/>
      <c r="E320" s="142"/>
      <c r="F320" s="142"/>
      <c r="G320" s="142"/>
      <c r="H320" s="142"/>
      <c r="I320" s="142"/>
      <c r="J320" s="143"/>
      <c r="K320" s="142"/>
      <c r="L320" s="142"/>
      <c r="M320" s="144"/>
      <c r="N320" s="145"/>
      <c r="O320" s="142"/>
      <c r="P320" s="147"/>
      <c r="Q320" s="147"/>
      <c r="R320" s="147"/>
      <c r="S320" s="147"/>
      <c r="T320" s="147"/>
      <c r="U320" s="147"/>
      <c r="V320" s="147"/>
      <c r="W320" s="147"/>
      <c r="X320" s="147"/>
      <c r="Y320" s="147"/>
      <c r="Z320" s="147"/>
      <c r="AA320" s="147"/>
      <c r="AB320" s="147"/>
      <c r="AC320" s="148"/>
      <c r="AD320" s="142"/>
      <c r="AE320" s="203">
        <f t="shared" si="25"/>
        <v>0</v>
      </c>
      <c r="AF320" s="150">
        <f t="shared" si="26"/>
        <v>0</v>
      </c>
      <c r="AG320" s="331"/>
      <c r="AJ320" s="185"/>
      <c r="AK320" s="616"/>
      <c r="AL320" s="186">
        <f t="shared" si="22"/>
        <v>0</v>
      </c>
      <c r="AM320" s="186">
        <f t="shared" si="23"/>
        <v>0</v>
      </c>
      <c r="AN320" s="186">
        <f t="shared" si="24"/>
        <v>0</v>
      </c>
      <c r="AO320" s="615"/>
    </row>
    <row r="321" spans="1:41" ht="20.100000000000001" customHeight="1">
      <c r="A321" s="183">
        <v>317</v>
      </c>
      <c r="B321" s="342"/>
      <c r="C321" s="342"/>
      <c r="D321" s="142"/>
      <c r="E321" s="142"/>
      <c r="F321" s="142"/>
      <c r="G321" s="142"/>
      <c r="H321" s="142"/>
      <c r="I321" s="142"/>
      <c r="J321" s="143"/>
      <c r="K321" s="142"/>
      <c r="L321" s="142"/>
      <c r="M321" s="144"/>
      <c r="N321" s="145"/>
      <c r="O321" s="142"/>
      <c r="P321" s="147"/>
      <c r="Q321" s="147"/>
      <c r="R321" s="147"/>
      <c r="S321" s="147"/>
      <c r="T321" s="147"/>
      <c r="U321" s="147"/>
      <c r="V321" s="147"/>
      <c r="W321" s="147"/>
      <c r="X321" s="147"/>
      <c r="Y321" s="147"/>
      <c r="Z321" s="147"/>
      <c r="AA321" s="147"/>
      <c r="AB321" s="147"/>
      <c r="AC321" s="148"/>
      <c r="AD321" s="142"/>
      <c r="AE321" s="203">
        <f t="shared" si="25"/>
        <v>0</v>
      </c>
      <c r="AF321" s="150">
        <f t="shared" si="26"/>
        <v>0</v>
      </c>
      <c r="AG321" s="331"/>
      <c r="AJ321" s="185"/>
      <c r="AK321" s="616"/>
      <c r="AL321" s="186">
        <f t="shared" si="22"/>
        <v>0</v>
      </c>
      <c r="AM321" s="186">
        <f t="shared" si="23"/>
        <v>0</v>
      </c>
      <c r="AN321" s="186">
        <f t="shared" si="24"/>
        <v>0</v>
      </c>
      <c r="AO321" s="615"/>
    </row>
    <row r="322" spans="1:41" ht="20.100000000000001" customHeight="1">
      <c r="A322" s="183">
        <v>318</v>
      </c>
      <c r="B322" s="342"/>
      <c r="C322" s="342"/>
      <c r="D322" s="142"/>
      <c r="E322" s="142"/>
      <c r="F322" s="142"/>
      <c r="G322" s="142"/>
      <c r="H322" s="142"/>
      <c r="I322" s="142"/>
      <c r="J322" s="143"/>
      <c r="K322" s="142"/>
      <c r="L322" s="142"/>
      <c r="M322" s="144"/>
      <c r="N322" s="145"/>
      <c r="O322" s="142"/>
      <c r="P322" s="147"/>
      <c r="Q322" s="147"/>
      <c r="R322" s="147"/>
      <c r="S322" s="147"/>
      <c r="T322" s="147"/>
      <c r="U322" s="147"/>
      <c r="V322" s="147"/>
      <c r="W322" s="147"/>
      <c r="X322" s="147"/>
      <c r="Y322" s="147"/>
      <c r="Z322" s="147"/>
      <c r="AA322" s="147"/>
      <c r="AB322" s="147"/>
      <c r="AC322" s="148"/>
      <c r="AD322" s="142"/>
      <c r="AE322" s="203">
        <f t="shared" si="25"/>
        <v>0</v>
      </c>
      <c r="AF322" s="150">
        <f t="shared" si="26"/>
        <v>0</v>
      </c>
      <c r="AG322" s="331"/>
      <c r="AJ322" s="185"/>
      <c r="AK322" s="616"/>
      <c r="AL322" s="186">
        <f t="shared" si="22"/>
        <v>0</v>
      </c>
      <c r="AM322" s="186">
        <f t="shared" si="23"/>
        <v>0</v>
      </c>
      <c r="AN322" s="186">
        <f t="shared" si="24"/>
        <v>0</v>
      </c>
      <c r="AO322" s="615"/>
    </row>
    <row r="323" spans="1:41" ht="20.100000000000001" customHeight="1">
      <c r="A323" s="183">
        <v>319</v>
      </c>
      <c r="B323" s="342"/>
      <c r="C323" s="342"/>
      <c r="D323" s="142"/>
      <c r="E323" s="142"/>
      <c r="F323" s="142"/>
      <c r="G323" s="142"/>
      <c r="H323" s="142"/>
      <c r="I323" s="142"/>
      <c r="J323" s="143"/>
      <c r="K323" s="142"/>
      <c r="L323" s="142"/>
      <c r="M323" s="144"/>
      <c r="N323" s="145"/>
      <c r="O323" s="142"/>
      <c r="P323" s="147"/>
      <c r="Q323" s="147"/>
      <c r="R323" s="147"/>
      <c r="S323" s="147"/>
      <c r="T323" s="147"/>
      <c r="U323" s="147"/>
      <c r="V323" s="147"/>
      <c r="W323" s="147"/>
      <c r="X323" s="147"/>
      <c r="Y323" s="147"/>
      <c r="Z323" s="147"/>
      <c r="AA323" s="147"/>
      <c r="AB323" s="147"/>
      <c r="AC323" s="148"/>
      <c r="AD323" s="142"/>
      <c r="AE323" s="203">
        <f t="shared" si="25"/>
        <v>0</v>
      </c>
      <c r="AF323" s="150">
        <f t="shared" si="26"/>
        <v>0</v>
      </c>
      <c r="AG323" s="331"/>
      <c r="AJ323" s="185"/>
      <c r="AK323" s="616"/>
      <c r="AL323" s="186">
        <f t="shared" si="22"/>
        <v>0</v>
      </c>
      <c r="AM323" s="186">
        <f t="shared" si="23"/>
        <v>0</v>
      </c>
      <c r="AN323" s="186">
        <f t="shared" si="24"/>
        <v>0</v>
      </c>
      <c r="AO323" s="615"/>
    </row>
    <row r="324" spans="1:41" ht="20.100000000000001" customHeight="1">
      <c r="A324" s="183">
        <v>320</v>
      </c>
      <c r="B324" s="342"/>
      <c r="C324" s="342"/>
      <c r="D324" s="142"/>
      <c r="E324" s="142"/>
      <c r="F324" s="142"/>
      <c r="G324" s="142"/>
      <c r="H324" s="142"/>
      <c r="I324" s="142"/>
      <c r="J324" s="143"/>
      <c r="K324" s="142"/>
      <c r="L324" s="142"/>
      <c r="M324" s="144"/>
      <c r="N324" s="145"/>
      <c r="O324" s="142"/>
      <c r="P324" s="147"/>
      <c r="Q324" s="147"/>
      <c r="R324" s="147"/>
      <c r="S324" s="147"/>
      <c r="T324" s="147"/>
      <c r="U324" s="147"/>
      <c r="V324" s="147"/>
      <c r="W324" s="147"/>
      <c r="X324" s="147"/>
      <c r="Y324" s="147"/>
      <c r="Z324" s="147"/>
      <c r="AA324" s="147"/>
      <c r="AB324" s="147"/>
      <c r="AC324" s="148"/>
      <c r="AD324" s="142"/>
      <c r="AE324" s="203">
        <f t="shared" si="25"/>
        <v>0</v>
      </c>
      <c r="AF324" s="150">
        <f t="shared" si="26"/>
        <v>0</v>
      </c>
      <c r="AG324" s="331"/>
      <c r="AJ324" s="185"/>
      <c r="AK324" s="616"/>
      <c r="AL324" s="186">
        <f t="shared" si="22"/>
        <v>0</v>
      </c>
      <c r="AM324" s="186">
        <f t="shared" si="23"/>
        <v>0</v>
      </c>
      <c r="AN324" s="186">
        <f t="shared" si="24"/>
        <v>0</v>
      </c>
      <c r="AO324" s="615"/>
    </row>
    <row r="325" spans="1:41" ht="20.100000000000001" customHeight="1">
      <c r="A325" s="183">
        <v>321</v>
      </c>
      <c r="B325" s="342"/>
      <c r="C325" s="342"/>
      <c r="D325" s="142"/>
      <c r="E325" s="142"/>
      <c r="F325" s="142"/>
      <c r="G325" s="142"/>
      <c r="H325" s="142"/>
      <c r="I325" s="142"/>
      <c r="J325" s="143"/>
      <c r="K325" s="142"/>
      <c r="L325" s="142"/>
      <c r="M325" s="144"/>
      <c r="N325" s="145"/>
      <c r="O325" s="142"/>
      <c r="P325" s="147"/>
      <c r="Q325" s="147"/>
      <c r="R325" s="147"/>
      <c r="S325" s="147"/>
      <c r="T325" s="147"/>
      <c r="U325" s="147"/>
      <c r="V325" s="147"/>
      <c r="W325" s="147"/>
      <c r="X325" s="147"/>
      <c r="Y325" s="147"/>
      <c r="Z325" s="147"/>
      <c r="AA325" s="147"/>
      <c r="AB325" s="147"/>
      <c r="AC325" s="148"/>
      <c r="AD325" s="142"/>
      <c r="AE325" s="203">
        <f t="shared" si="25"/>
        <v>0</v>
      </c>
      <c r="AF325" s="150">
        <f t="shared" si="26"/>
        <v>0</v>
      </c>
      <c r="AG325" s="331"/>
      <c r="AJ325" s="185"/>
      <c r="AK325" s="616"/>
      <c r="AL325" s="186">
        <f t="shared" si="22"/>
        <v>0</v>
      </c>
      <c r="AM325" s="186">
        <f t="shared" si="23"/>
        <v>0</v>
      </c>
      <c r="AN325" s="186">
        <f t="shared" si="24"/>
        <v>0</v>
      </c>
      <c r="AO325" s="615"/>
    </row>
    <row r="326" spans="1:41" ht="20.100000000000001" customHeight="1">
      <c r="A326" s="183">
        <v>322</v>
      </c>
      <c r="B326" s="342"/>
      <c r="C326" s="342"/>
      <c r="D326" s="142"/>
      <c r="E326" s="142"/>
      <c r="F326" s="142"/>
      <c r="G326" s="142"/>
      <c r="H326" s="142"/>
      <c r="I326" s="142"/>
      <c r="J326" s="143"/>
      <c r="K326" s="142"/>
      <c r="L326" s="142"/>
      <c r="M326" s="144"/>
      <c r="N326" s="145"/>
      <c r="O326" s="142"/>
      <c r="P326" s="147"/>
      <c r="Q326" s="147"/>
      <c r="R326" s="147"/>
      <c r="S326" s="147"/>
      <c r="T326" s="147"/>
      <c r="U326" s="147"/>
      <c r="V326" s="147"/>
      <c r="W326" s="147"/>
      <c r="X326" s="147"/>
      <c r="Y326" s="147"/>
      <c r="Z326" s="147"/>
      <c r="AA326" s="147"/>
      <c r="AB326" s="147"/>
      <c r="AC326" s="148"/>
      <c r="AD326" s="142"/>
      <c r="AE326" s="203">
        <f t="shared" si="25"/>
        <v>0</v>
      </c>
      <c r="AF326" s="150">
        <f t="shared" si="26"/>
        <v>0</v>
      </c>
      <c r="AG326" s="331"/>
      <c r="AJ326" s="185"/>
      <c r="AK326" s="616"/>
      <c r="AL326" s="186">
        <f t="shared" ref="AL326:AL389" si="27">SUM(AH$4*B326)</f>
        <v>0</v>
      </c>
      <c r="AM326" s="186">
        <f t="shared" ref="AM326:AM389" si="28">SUM(AI$4*C326)</f>
        <v>0</v>
      </c>
      <c r="AN326" s="186">
        <f t="shared" ref="AN326:AN389" si="29">SUM((AE326*AJ$4)+AK326)</f>
        <v>0</v>
      </c>
      <c r="AO326" s="615"/>
    </row>
    <row r="327" spans="1:41" ht="20.100000000000001" customHeight="1">
      <c r="A327" s="183">
        <v>323</v>
      </c>
      <c r="B327" s="342"/>
      <c r="C327" s="342"/>
      <c r="D327" s="142"/>
      <c r="E327" s="142"/>
      <c r="F327" s="142"/>
      <c r="G327" s="142"/>
      <c r="H327" s="142"/>
      <c r="I327" s="142"/>
      <c r="J327" s="143"/>
      <c r="K327" s="142"/>
      <c r="L327" s="142"/>
      <c r="M327" s="144"/>
      <c r="N327" s="145"/>
      <c r="O327" s="142"/>
      <c r="P327" s="147"/>
      <c r="Q327" s="147"/>
      <c r="R327" s="147"/>
      <c r="S327" s="147"/>
      <c r="T327" s="147"/>
      <c r="U327" s="147"/>
      <c r="V327" s="147"/>
      <c r="W327" s="147"/>
      <c r="X327" s="147"/>
      <c r="Y327" s="147"/>
      <c r="Z327" s="147"/>
      <c r="AA327" s="147"/>
      <c r="AB327" s="147"/>
      <c r="AC327" s="148"/>
      <c r="AD327" s="142"/>
      <c r="AE327" s="203">
        <f t="shared" ref="AE327:AE390" si="30">SUM(P327:AB327)</f>
        <v>0</v>
      </c>
      <c r="AF327" s="150">
        <f t="shared" ref="AF327:AF390" si="31">SUM(AE327+B327+C327)</f>
        <v>0</v>
      </c>
      <c r="AG327" s="331"/>
      <c r="AJ327" s="185"/>
      <c r="AK327" s="616"/>
      <c r="AL327" s="186">
        <f t="shared" si="27"/>
        <v>0</v>
      </c>
      <c r="AM327" s="186">
        <f t="shared" si="28"/>
        <v>0</v>
      </c>
      <c r="AN327" s="186">
        <f t="shared" si="29"/>
        <v>0</v>
      </c>
      <c r="AO327" s="615"/>
    </row>
    <row r="328" spans="1:41" ht="20.100000000000001" customHeight="1">
      <c r="A328" s="183">
        <v>324</v>
      </c>
      <c r="B328" s="342"/>
      <c r="C328" s="342"/>
      <c r="D328" s="142"/>
      <c r="E328" s="142"/>
      <c r="F328" s="142"/>
      <c r="G328" s="142"/>
      <c r="H328" s="142"/>
      <c r="I328" s="142"/>
      <c r="J328" s="143"/>
      <c r="K328" s="142"/>
      <c r="L328" s="142"/>
      <c r="M328" s="144"/>
      <c r="N328" s="145"/>
      <c r="O328" s="142"/>
      <c r="P328" s="147"/>
      <c r="Q328" s="147"/>
      <c r="R328" s="147"/>
      <c r="S328" s="147"/>
      <c r="T328" s="147"/>
      <c r="U328" s="147"/>
      <c r="V328" s="147"/>
      <c r="W328" s="147"/>
      <c r="X328" s="147"/>
      <c r="Y328" s="147"/>
      <c r="Z328" s="147"/>
      <c r="AA328" s="147"/>
      <c r="AB328" s="147"/>
      <c r="AC328" s="148"/>
      <c r="AD328" s="142"/>
      <c r="AE328" s="203">
        <f t="shared" si="30"/>
        <v>0</v>
      </c>
      <c r="AF328" s="150">
        <f t="shared" si="31"/>
        <v>0</v>
      </c>
      <c r="AG328" s="331"/>
      <c r="AJ328" s="185"/>
      <c r="AK328" s="616"/>
      <c r="AL328" s="186">
        <f t="shared" si="27"/>
        <v>0</v>
      </c>
      <c r="AM328" s="186">
        <f t="shared" si="28"/>
        <v>0</v>
      </c>
      <c r="AN328" s="186">
        <f t="shared" si="29"/>
        <v>0</v>
      </c>
      <c r="AO328" s="615"/>
    </row>
    <row r="329" spans="1:41" ht="20.100000000000001" customHeight="1">
      <c r="A329" s="183">
        <v>325</v>
      </c>
      <c r="B329" s="342"/>
      <c r="C329" s="342"/>
      <c r="D329" s="142"/>
      <c r="E329" s="142"/>
      <c r="F329" s="142"/>
      <c r="G329" s="142"/>
      <c r="H329" s="142"/>
      <c r="I329" s="142"/>
      <c r="J329" s="143"/>
      <c r="K329" s="142"/>
      <c r="L329" s="142"/>
      <c r="M329" s="144"/>
      <c r="N329" s="145"/>
      <c r="O329" s="142"/>
      <c r="P329" s="147"/>
      <c r="Q329" s="147"/>
      <c r="R329" s="147"/>
      <c r="S329" s="147"/>
      <c r="T329" s="147"/>
      <c r="U329" s="147"/>
      <c r="V329" s="147"/>
      <c r="W329" s="147"/>
      <c r="X329" s="147"/>
      <c r="Y329" s="147"/>
      <c r="Z329" s="147"/>
      <c r="AA329" s="147"/>
      <c r="AB329" s="147"/>
      <c r="AC329" s="148"/>
      <c r="AD329" s="142"/>
      <c r="AE329" s="203">
        <f t="shared" si="30"/>
        <v>0</v>
      </c>
      <c r="AF329" s="150">
        <f t="shared" si="31"/>
        <v>0</v>
      </c>
      <c r="AG329" s="331"/>
      <c r="AJ329" s="185"/>
      <c r="AK329" s="616"/>
      <c r="AL329" s="186">
        <f t="shared" si="27"/>
        <v>0</v>
      </c>
      <c r="AM329" s="186">
        <f t="shared" si="28"/>
        <v>0</v>
      </c>
      <c r="AN329" s="186">
        <f t="shared" si="29"/>
        <v>0</v>
      </c>
      <c r="AO329" s="615"/>
    </row>
    <row r="330" spans="1:41" ht="20.100000000000001" customHeight="1">
      <c r="A330" s="183">
        <v>326</v>
      </c>
      <c r="B330" s="342"/>
      <c r="C330" s="342"/>
      <c r="D330" s="142"/>
      <c r="E330" s="142"/>
      <c r="F330" s="142"/>
      <c r="G330" s="142"/>
      <c r="H330" s="142"/>
      <c r="I330" s="142"/>
      <c r="J330" s="143"/>
      <c r="K330" s="142"/>
      <c r="L330" s="142"/>
      <c r="M330" s="144"/>
      <c r="N330" s="145"/>
      <c r="O330" s="142"/>
      <c r="P330" s="147"/>
      <c r="Q330" s="147"/>
      <c r="R330" s="147"/>
      <c r="S330" s="147"/>
      <c r="T330" s="147"/>
      <c r="U330" s="147"/>
      <c r="V330" s="147"/>
      <c r="W330" s="147"/>
      <c r="X330" s="147"/>
      <c r="Y330" s="147"/>
      <c r="Z330" s="147"/>
      <c r="AA330" s="147"/>
      <c r="AB330" s="147"/>
      <c r="AC330" s="148"/>
      <c r="AD330" s="142"/>
      <c r="AE330" s="203">
        <f t="shared" si="30"/>
        <v>0</v>
      </c>
      <c r="AF330" s="150">
        <f t="shared" si="31"/>
        <v>0</v>
      </c>
      <c r="AG330" s="331"/>
      <c r="AJ330" s="185"/>
      <c r="AK330" s="616"/>
      <c r="AL330" s="186">
        <f t="shared" si="27"/>
        <v>0</v>
      </c>
      <c r="AM330" s="186">
        <f t="shared" si="28"/>
        <v>0</v>
      </c>
      <c r="AN330" s="186">
        <f t="shared" si="29"/>
        <v>0</v>
      </c>
      <c r="AO330" s="615"/>
    </row>
    <row r="331" spans="1:41" ht="20.100000000000001" customHeight="1">
      <c r="A331" s="183">
        <v>327</v>
      </c>
      <c r="B331" s="342"/>
      <c r="C331" s="342"/>
      <c r="D331" s="142"/>
      <c r="E331" s="142"/>
      <c r="F331" s="142"/>
      <c r="G331" s="142"/>
      <c r="H331" s="142"/>
      <c r="I331" s="142"/>
      <c r="J331" s="143"/>
      <c r="K331" s="142"/>
      <c r="L331" s="142"/>
      <c r="M331" s="144"/>
      <c r="N331" s="145"/>
      <c r="O331" s="142"/>
      <c r="P331" s="147"/>
      <c r="Q331" s="147"/>
      <c r="R331" s="147"/>
      <c r="S331" s="147"/>
      <c r="T331" s="147"/>
      <c r="U331" s="147"/>
      <c r="V331" s="147"/>
      <c r="W331" s="147"/>
      <c r="X331" s="147"/>
      <c r="Y331" s="147"/>
      <c r="Z331" s="147"/>
      <c r="AA331" s="147"/>
      <c r="AB331" s="147"/>
      <c r="AC331" s="148"/>
      <c r="AD331" s="142"/>
      <c r="AE331" s="203">
        <f t="shared" si="30"/>
        <v>0</v>
      </c>
      <c r="AF331" s="150">
        <f t="shared" si="31"/>
        <v>0</v>
      </c>
      <c r="AG331" s="331"/>
      <c r="AJ331" s="185"/>
      <c r="AK331" s="616"/>
      <c r="AL331" s="186">
        <f t="shared" si="27"/>
        <v>0</v>
      </c>
      <c r="AM331" s="186">
        <f t="shared" si="28"/>
        <v>0</v>
      </c>
      <c r="AN331" s="186">
        <f t="shared" si="29"/>
        <v>0</v>
      </c>
      <c r="AO331" s="615"/>
    </row>
    <row r="332" spans="1:41" ht="20.100000000000001" customHeight="1">
      <c r="A332" s="183">
        <v>328</v>
      </c>
      <c r="B332" s="342"/>
      <c r="C332" s="342"/>
      <c r="D332" s="142"/>
      <c r="E332" s="142"/>
      <c r="F332" s="142"/>
      <c r="G332" s="142"/>
      <c r="H332" s="142"/>
      <c r="I332" s="142"/>
      <c r="J332" s="143"/>
      <c r="K332" s="142"/>
      <c r="L332" s="142"/>
      <c r="M332" s="144"/>
      <c r="N332" s="145"/>
      <c r="O332" s="142"/>
      <c r="P332" s="147"/>
      <c r="Q332" s="147"/>
      <c r="R332" s="147"/>
      <c r="S332" s="147"/>
      <c r="T332" s="147"/>
      <c r="U332" s="147"/>
      <c r="V332" s="147"/>
      <c r="W332" s="147"/>
      <c r="X332" s="147"/>
      <c r="Y332" s="147"/>
      <c r="Z332" s="147"/>
      <c r="AA332" s="147"/>
      <c r="AB332" s="147"/>
      <c r="AC332" s="148"/>
      <c r="AD332" s="142"/>
      <c r="AE332" s="203">
        <f t="shared" si="30"/>
        <v>0</v>
      </c>
      <c r="AF332" s="150">
        <f t="shared" si="31"/>
        <v>0</v>
      </c>
      <c r="AG332" s="331"/>
      <c r="AJ332" s="185"/>
      <c r="AK332" s="616"/>
      <c r="AL332" s="186">
        <f t="shared" si="27"/>
        <v>0</v>
      </c>
      <c r="AM332" s="186">
        <f t="shared" si="28"/>
        <v>0</v>
      </c>
      <c r="AN332" s="186">
        <f t="shared" si="29"/>
        <v>0</v>
      </c>
      <c r="AO332" s="615"/>
    </row>
    <row r="333" spans="1:41" ht="20.100000000000001" customHeight="1">
      <c r="A333" s="183">
        <v>329</v>
      </c>
      <c r="B333" s="342"/>
      <c r="C333" s="342"/>
      <c r="D333" s="142"/>
      <c r="E333" s="142"/>
      <c r="F333" s="142"/>
      <c r="G333" s="142"/>
      <c r="H333" s="142"/>
      <c r="I333" s="142"/>
      <c r="J333" s="143"/>
      <c r="K333" s="142"/>
      <c r="L333" s="142"/>
      <c r="M333" s="144"/>
      <c r="N333" s="145"/>
      <c r="O333" s="142"/>
      <c r="P333" s="147"/>
      <c r="Q333" s="147"/>
      <c r="R333" s="147"/>
      <c r="S333" s="147"/>
      <c r="T333" s="147"/>
      <c r="U333" s="147"/>
      <c r="V333" s="147"/>
      <c r="W333" s="147"/>
      <c r="X333" s="147"/>
      <c r="Y333" s="147"/>
      <c r="Z333" s="147"/>
      <c r="AA333" s="147"/>
      <c r="AB333" s="147"/>
      <c r="AC333" s="148"/>
      <c r="AD333" s="142"/>
      <c r="AE333" s="203">
        <f t="shared" si="30"/>
        <v>0</v>
      </c>
      <c r="AF333" s="150">
        <f t="shared" si="31"/>
        <v>0</v>
      </c>
      <c r="AG333" s="331"/>
      <c r="AJ333" s="185"/>
      <c r="AK333" s="616"/>
      <c r="AL333" s="186">
        <f t="shared" si="27"/>
        <v>0</v>
      </c>
      <c r="AM333" s="186">
        <f t="shared" si="28"/>
        <v>0</v>
      </c>
      <c r="AN333" s="186">
        <f t="shared" si="29"/>
        <v>0</v>
      </c>
      <c r="AO333" s="615"/>
    </row>
    <row r="334" spans="1:41" ht="20.100000000000001" customHeight="1">
      <c r="A334" s="183">
        <v>330</v>
      </c>
      <c r="B334" s="342"/>
      <c r="C334" s="342"/>
      <c r="D334" s="142"/>
      <c r="E334" s="142"/>
      <c r="F334" s="142"/>
      <c r="G334" s="142"/>
      <c r="H334" s="142"/>
      <c r="I334" s="142"/>
      <c r="J334" s="143"/>
      <c r="K334" s="142"/>
      <c r="L334" s="142"/>
      <c r="M334" s="144"/>
      <c r="N334" s="145"/>
      <c r="O334" s="142"/>
      <c r="P334" s="147"/>
      <c r="Q334" s="147"/>
      <c r="R334" s="147"/>
      <c r="S334" s="147"/>
      <c r="T334" s="147"/>
      <c r="U334" s="147"/>
      <c r="V334" s="147"/>
      <c r="W334" s="147"/>
      <c r="X334" s="147"/>
      <c r="Y334" s="147"/>
      <c r="Z334" s="147"/>
      <c r="AA334" s="147"/>
      <c r="AB334" s="147"/>
      <c r="AC334" s="148"/>
      <c r="AD334" s="142"/>
      <c r="AE334" s="203">
        <f t="shared" si="30"/>
        <v>0</v>
      </c>
      <c r="AF334" s="150">
        <f t="shared" si="31"/>
        <v>0</v>
      </c>
      <c r="AG334" s="331"/>
      <c r="AJ334" s="185"/>
      <c r="AK334" s="616"/>
      <c r="AL334" s="186">
        <f t="shared" si="27"/>
        <v>0</v>
      </c>
      <c r="AM334" s="186">
        <f t="shared" si="28"/>
        <v>0</v>
      </c>
      <c r="AN334" s="186">
        <f t="shared" si="29"/>
        <v>0</v>
      </c>
      <c r="AO334" s="615"/>
    </row>
    <row r="335" spans="1:41" ht="20.100000000000001" customHeight="1">
      <c r="A335" s="183">
        <v>331</v>
      </c>
      <c r="B335" s="342"/>
      <c r="C335" s="342"/>
      <c r="D335" s="142"/>
      <c r="E335" s="142"/>
      <c r="F335" s="142"/>
      <c r="G335" s="142"/>
      <c r="H335" s="142"/>
      <c r="I335" s="142"/>
      <c r="J335" s="143"/>
      <c r="K335" s="142"/>
      <c r="L335" s="142"/>
      <c r="M335" s="144"/>
      <c r="N335" s="145"/>
      <c r="O335" s="142"/>
      <c r="P335" s="147"/>
      <c r="Q335" s="147"/>
      <c r="R335" s="147"/>
      <c r="S335" s="147"/>
      <c r="T335" s="147"/>
      <c r="U335" s="147"/>
      <c r="V335" s="147"/>
      <c r="W335" s="147"/>
      <c r="X335" s="147"/>
      <c r="Y335" s="147"/>
      <c r="Z335" s="147"/>
      <c r="AA335" s="147"/>
      <c r="AB335" s="147"/>
      <c r="AC335" s="148"/>
      <c r="AD335" s="142"/>
      <c r="AE335" s="203">
        <f t="shared" si="30"/>
        <v>0</v>
      </c>
      <c r="AF335" s="150">
        <f t="shared" si="31"/>
        <v>0</v>
      </c>
      <c r="AG335" s="331"/>
      <c r="AJ335" s="185"/>
      <c r="AK335" s="616"/>
      <c r="AL335" s="186">
        <f t="shared" si="27"/>
        <v>0</v>
      </c>
      <c r="AM335" s="186">
        <f t="shared" si="28"/>
        <v>0</v>
      </c>
      <c r="AN335" s="186">
        <f t="shared" si="29"/>
        <v>0</v>
      </c>
      <c r="AO335" s="615"/>
    </row>
    <row r="336" spans="1:41" ht="20.100000000000001" customHeight="1">
      <c r="A336" s="183">
        <v>332</v>
      </c>
      <c r="B336" s="342"/>
      <c r="C336" s="342"/>
      <c r="D336" s="142"/>
      <c r="E336" s="142"/>
      <c r="F336" s="142"/>
      <c r="G336" s="142"/>
      <c r="H336" s="142"/>
      <c r="I336" s="142"/>
      <c r="J336" s="143"/>
      <c r="K336" s="142"/>
      <c r="L336" s="142"/>
      <c r="M336" s="144"/>
      <c r="N336" s="145"/>
      <c r="O336" s="142"/>
      <c r="P336" s="147"/>
      <c r="Q336" s="147"/>
      <c r="R336" s="147"/>
      <c r="S336" s="147"/>
      <c r="T336" s="147"/>
      <c r="U336" s="147"/>
      <c r="V336" s="147"/>
      <c r="W336" s="147"/>
      <c r="X336" s="147"/>
      <c r="Y336" s="147"/>
      <c r="Z336" s="147"/>
      <c r="AA336" s="147"/>
      <c r="AB336" s="147"/>
      <c r="AC336" s="148"/>
      <c r="AD336" s="142"/>
      <c r="AE336" s="203">
        <f t="shared" si="30"/>
        <v>0</v>
      </c>
      <c r="AF336" s="150">
        <f t="shared" si="31"/>
        <v>0</v>
      </c>
      <c r="AG336" s="331"/>
      <c r="AJ336" s="185"/>
      <c r="AK336" s="616"/>
      <c r="AL336" s="186">
        <f t="shared" si="27"/>
        <v>0</v>
      </c>
      <c r="AM336" s="186">
        <f t="shared" si="28"/>
        <v>0</v>
      </c>
      <c r="AN336" s="186">
        <f t="shared" si="29"/>
        <v>0</v>
      </c>
      <c r="AO336" s="615"/>
    </row>
    <row r="337" spans="1:41" ht="20.100000000000001" customHeight="1">
      <c r="A337" s="183">
        <v>333</v>
      </c>
      <c r="B337" s="342"/>
      <c r="C337" s="342"/>
      <c r="D337" s="142"/>
      <c r="E337" s="142"/>
      <c r="F337" s="142"/>
      <c r="G337" s="142"/>
      <c r="H337" s="142"/>
      <c r="I337" s="142"/>
      <c r="J337" s="143"/>
      <c r="K337" s="142"/>
      <c r="L337" s="142"/>
      <c r="M337" s="144"/>
      <c r="N337" s="145"/>
      <c r="O337" s="142"/>
      <c r="P337" s="147"/>
      <c r="Q337" s="147"/>
      <c r="R337" s="147"/>
      <c r="S337" s="147"/>
      <c r="T337" s="147"/>
      <c r="U337" s="147"/>
      <c r="V337" s="147"/>
      <c r="W337" s="147"/>
      <c r="X337" s="147"/>
      <c r="Y337" s="147"/>
      <c r="Z337" s="147"/>
      <c r="AA337" s="147"/>
      <c r="AB337" s="147"/>
      <c r="AC337" s="148"/>
      <c r="AD337" s="142"/>
      <c r="AE337" s="203">
        <f t="shared" si="30"/>
        <v>0</v>
      </c>
      <c r="AF337" s="150">
        <f t="shared" si="31"/>
        <v>0</v>
      </c>
      <c r="AG337" s="331"/>
      <c r="AJ337" s="185"/>
      <c r="AK337" s="616"/>
      <c r="AL337" s="186">
        <f t="shared" si="27"/>
        <v>0</v>
      </c>
      <c r="AM337" s="186">
        <f t="shared" si="28"/>
        <v>0</v>
      </c>
      <c r="AN337" s="186">
        <f t="shared" si="29"/>
        <v>0</v>
      </c>
      <c r="AO337" s="615"/>
    </row>
    <row r="338" spans="1:41" ht="20.100000000000001" customHeight="1">
      <c r="A338" s="183">
        <v>334</v>
      </c>
      <c r="B338" s="342"/>
      <c r="C338" s="342"/>
      <c r="D338" s="142"/>
      <c r="E338" s="142"/>
      <c r="F338" s="142"/>
      <c r="G338" s="142"/>
      <c r="H338" s="142"/>
      <c r="I338" s="142"/>
      <c r="J338" s="143"/>
      <c r="K338" s="142"/>
      <c r="L338" s="142"/>
      <c r="M338" s="144"/>
      <c r="N338" s="145"/>
      <c r="O338" s="142"/>
      <c r="P338" s="147"/>
      <c r="Q338" s="147"/>
      <c r="R338" s="147"/>
      <c r="S338" s="147"/>
      <c r="T338" s="147"/>
      <c r="U338" s="147"/>
      <c r="V338" s="147"/>
      <c r="W338" s="147"/>
      <c r="X338" s="147"/>
      <c r="Y338" s="147"/>
      <c r="Z338" s="147"/>
      <c r="AA338" s="147"/>
      <c r="AB338" s="147"/>
      <c r="AC338" s="148"/>
      <c r="AD338" s="142"/>
      <c r="AE338" s="203">
        <f t="shared" si="30"/>
        <v>0</v>
      </c>
      <c r="AF338" s="150">
        <f t="shared" si="31"/>
        <v>0</v>
      </c>
      <c r="AG338" s="331"/>
      <c r="AJ338" s="185"/>
      <c r="AK338" s="616"/>
      <c r="AL338" s="186">
        <f t="shared" si="27"/>
        <v>0</v>
      </c>
      <c r="AM338" s="186">
        <f t="shared" si="28"/>
        <v>0</v>
      </c>
      <c r="AN338" s="186">
        <f t="shared" si="29"/>
        <v>0</v>
      </c>
      <c r="AO338" s="615"/>
    </row>
    <row r="339" spans="1:41" ht="20.100000000000001" customHeight="1">
      <c r="A339" s="183">
        <v>335</v>
      </c>
      <c r="B339" s="342"/>
      <c r="C339" s="342"/>
      <c r="D339" s="142"/>
      <c r="E339" s="142"/>
      <c r="F339" s="142"/>
      <c r="G339" s="142"/>
      <c r="H339" s="142"/>
      <c r="I339" s="142"/>
      <c r="J339" s="143"/>
      <c r="K339" s="142"/>
      <c r="L339" s="142"/>
      <c r="M339" s="144"/>
      <c r="N339" s="145"/>
      <c r="O339" s="142"/>
      <c r="P339" s="147"/>
      <c r="Q339" s="147"/>
      <c r="R339" s="147"/>
      <c r="S339" s="147"/>
      <c r="T339" s="147"/>
      <c r="U339" s="147"/>
      <c r="V339" s="147"/>
      <c r="W339" s="147"/>
      <c r="X339" s="147"/>
      <c r="Y339" s="147"/>
      <c r="Z339" s="147"/>
      <c r="AA339" s="147"/>
      <c r="AB339" s="147"/>
      <c r="AC339" s="148"/>
      <c r="AD339" s="142"/>
      <c r="AE339" s="203">
        <f t="shared" si="30"/>
        <v>0</v>
      </c>
      <c r="AF339" s="150">
        <f t="shared" si="31"/>
        <v>0</v>
      </c>
      <c r="AG339" s="331"/>
      <c r="AJ339" s="185"/>
      <c r="AK339" s="616"/>
      <c r="AL339" s="186">
        <f t="shared" si="27"/>
        <v>0</v>
      </c>
      <c r="AM339" s="186">
        <f t="shared" si="28"/>
        <v>0</v>
      </c>
      <c r="AN339" s="186">
        <f t="shared" si="29"/>
        <v>0</v>
      </c>
      <c r="AO339" s="615"/>
    </row>
    <row r="340" spans="1:41" ht="20.100000000000001" customHeight="1">
      <c r="A340" s="183">
        <v>336</v>
      </c>
      <c r="B340" s="342"/>
      <c r="C340" s="342"/>
      <c r="D340" s="142"/>
      <c r="E340" s="142"/>
      <c r="F340" s="142"/>
      <c r="G340" s="142"/>
      <c r="H340" s="142"/>
      <c r="I340" s="142"/>
      <c r="J340" s="143"/>
      <c r="K340" s="142"/>
      <c r="L340" s="142"/>
      <c r="M340" s="144"/>
      <c r="N340" s="145"/>
      <c r="O340" s="142"/>
      <c r="P340" s="147"/>
      <c r="Q340" s="147"/>
      <c r="R340" s="147"/>
      <c r="S340" s="147"/>
      <c r="T340" s="147"/>
      <c r="U340" s="147"/>
      <c r="V340" s="147"/>
      <c r="W340" s="147"/>
      <c r="X340" s="147"/>
      <c r="Y340" s="147"/>
      <c r="Z340" s="147"/>
      <c r="AA340" s="147"/>
      <c r="AB340" s="147"/>
      <c r="AC340" s="148"/>
      <c r="AD340" s="142"/>
      <c r="AE340" s="203">
        <f t="shared" si="30"/>
        <v>0</v>
      </c>
      <c r="AF340" s="150">
        <f t="shared" si="31"/>
        <v>0</v>
      </c>
      <c r="AG340" s="331"/>
      <c r="AJ340" s="185"/>
      <c r="AK340" s="616"/>
      <c r="AL340" s="186">
        <f t="shared" si="27"/>
        <v>0</v>
      </c>
      <c r="AM340" s="186">
        <f t="shared" si="28"/>
        <v>0</v>
      </c>
      <c r="AN340" s="186">
        <f t="shared" si="29"/>
        <v>0</v>
      </c>
      <c r="AO340" s="615"/>
    </row>
    <row r="341" spans="1:41" ht="20.100000000000001" customHeight="1">
      <c r="A341" s="183">
        <v>337</v>
      </c>
      <c r="B341" s="342"/>
      <c r="C341" s="342"/>
      <c r="D341" s="142"/>
      <c r="E341" s="142"/>
      <c r="F341" s="142"/>
      <c r="G341" s="142"/>
      <c r="H341" s="142"/>
      <c r="I341" s="142"/>
      <c r="J341" s="143"/>
      <c r="K341" s="142"/>
      <c r="L341" s="142"/>
      <c r="M341" s="144"/>
      <c r="N341" s="145"/>
      <c r="O341" s="142"/>
      <c r="P341" s="147"/>
      <c r="Q341" s="147"/>
      <c r="R341" s="147"/>
      <c r="S341" s="147"/>
      <c r="T341" s="147"/>
      <c r="U341" s="147"/>
      <c r="V341" s="147"/>
      <c r="W341" s="147"/>
      <c r="X341" s="147"/>
      <c r="Y341" s="147"/>
      <c r="Z341" s="147"/>
      <c r="AA341" s="147"/>
      <c r="AB341" s="147"/>
      <c r="AC341" s="148"/>
      <c r="AD341" s="142"/>
      <c r="AE341" s="203">
        <f t="shared" si="30"/>
        <v>0</v>
      </c>
      <c r="AF341" s="150">
        <f t="shared" si="31"/>
        <v>0</v>
      </c>
      <c r="AG341" s="331"/>
      <c r="AJ341" s="185"/>
      <c r="AK341" s="616"/>
      <c r="AL341" s="186">
        <f t="shared" si="27"/>
        <v>0</v>
      </c>
      <c r="AM341" s="186">
        <f t="shared" si="28"/>
        <v>0</v>
      </c>
      <c r="AN341" s="186">
        <f t="shared" si="29"/>
        <v>0</v>
      </c>
      <c r="AO341" s="615"/>
    </row>
    <row r="342" spans="1:41" ht="20.100000000000001" customHeight="1">
      <c r="A342" s="183">
        <v>338</v>
      </c>
      <c r="B342" s="342"/>
      <c r="C342" s="342"/>
      <c r="D342" s="142"/>
      <c r="E342" s="142"/>
      <c r="F342" s="142"/>
      <c r="G342" s="142"/>
      <c r="H342" s="142"/>
      <c r="I342" s="142"/>
      <c r="J342" s="143"/>
      <c r="K342" s="142"/>
      <c r="L342" s="142"/>
      <c r="M342" s="144"/>
      <c r="N342" s="145"/>
      <c r="O342" s="142"/>
      <c r="P342" s="147"/>
      <c r="Q342" s="147"/>
      <c r="R342" s="147"/>
      <c r="S342" s="147"/>
      <c r="T342" s="147"/>
      <c r="U342" s="147"/>
      <c r="V342" s="147"/>
      <c r="W342" s="147"/>
      <c r="X342" s="147"/>
      <c r="Y342" s="147"/>
      <c r="Z342" s="147"/>
      <c r="AA342" s="147"/>
      <c r="AB342" s="147"/>
      <c r="AC342" s="148"/>
      <c r="AD342" s="142"/>
      <c r="AE342" s="203">
        <f t="shared" si="30"/>
        <v>0</v>
      </c>
      <c r="AF342" s="150">
        <f t="shared" si="31"/>
        <v>0</v>
      </c>
      <c r="AG342" s="331"/>
      <c r="AJ342" s="185"/>
      <c r="AK342" s="616"/>
      <c r="AL342" s="186">
        <f t="shared" si="27"/>
        <v>0</v>
      </c>
      <c r="AM342" s="186">
        <f t="shared" si="28"/>
        <v>0</v>
      </c>
      <c r="AN342" s="186">
        <f t="shared" si="29"/>
        <v>0</v>
      </c>
      <c r="AO342" s="615"/>
    </row>
    <row r="343" spans="1:41" ht="20.100000000000001" customHeight="1">
      <c r="A343" s="183">
        <v>339</v>
      </c>
      <c r="B343" s="342"/>
      <c r="C343" s="342"/>
      <c r="D343" s="142"/>
      <c r="E343" s="142"/>
      <c r="F343" s="142"/>
      <c r="G343" s="142"/>
      <c r="H343" s="142"/>
      <c r="I343" s="142"/>
      <c r="J343" s="143"/>
      <c r="K343" s="142"/>
      <c r="L343" s="142"/>
      <c r="M343" s="144"/>
      <c r="N343" s="145"/>
      <c r="O343" s="142"/>
      <c r="P343" s="147"/>
      <c r="Q343" s="147"/>
      <c r="R343" s="147"/>
      <c r="S343" s="147"/>
      <c r="T343" s="147"/>
      <c r="U343" s="147"/>
      <c r="V343" s="147"/>
      <c r="W343" s="147"/>
      <c r="X343" s="147"/>
      <c r="Y343" s="147"/>
      <c r="Z343" s="147"/>
      <c r="AA343" s="147"/>
      <c r="AB343" s="147"/>
      <c r="AC343" s="148"/>
      <c r="AD343" s="142"/>
      <c r="AE343" s="203">
        <f t="shared" si="30"/>
        <v>0</v>
      </c>
      <c r="AF343" s="150">
        <f t="shared" si="31"/>
        <v>0</v>
      </c>
      <c r="AG343" s="331"/>
      <c r="AJ343" s="185"/>
      <c r="AK343" s="616"/>
      <c r="AL343" s="186">
        <f t="shared" si="27"/>
        <v>0</v>
      </c>
      <c r="AM343" s="186">
        <f t="shared" si="28"/>
        <v>0</v>
      </c>
      <c r="AN343" s="186">
        <f t="shared" si="29"/>
        <v>0</v>
      </c>
      <c r="AO343" s="615"/>
    </row>
    <row r="344" spans="1:41" ht="20.100000000000001" customHeight="1">
      <c r="A344" s="183">
        <v>340</v>
      </c>
      <c r="B344" s="342"/>
      <c r="C344" s="342"/>
      <c r="D344" s="142"/>
      <c r="E344" s="142"/>
      <c r="F344" s="142"/>
      <c r="G344" s="142"/>
      <c r="H344" s="142"/>
      <c r="I344" s="142"/>
      <c r="J344" s="143"/>
      <c r="K344" s="142"/>
      <c r="L344" s="142"/>
      <c r="M344" s="144"/>
      <c r="N344" s="145"/>
      <c r="O344" s="142"/>
      <c r="P344" s="147"/>
      <c r="Q344" s="147"/>
      <c r="R344" s="147"/>
      <c r="S344" s="147"/>
      <c r="T344" s="147"/>
      <c r="U344" s="147"/>
      <c r="V344" s="147"/>
      <c r="W344" s="147"/>
      <c r="X344" s="147"/>
      <c r="Y344" s="147"/>
      <c r="Z344" s="147"/>
      <c r="AA344" s="147"/>
      <c r="AB344" s="147"/>
      <c r="AC344" s="148"/>
      <c r="AD344" s="142"/>
      <c r="AE344" s="203">
        <f t="shared" si="30"/>
        <v>0</v>
      </c>
      <c r="AF344" s="150">
        <f t="shared" si="31"/>
        <v>0</v>
      </c>
      <c r="AG344" s="331"/>
      <c r="AJ344" s="185"/>
      <c r="AK344" s="616"/>
      <c r="AL344" s="186">
        <f t="shared" si="27"/>
        <v>0</v>
      </c>
      <c r="AM344" s="186">
        <f t="shared" si="28"/>
        <v>0</v>
      </c>
      <c r="AN344" s="186">
        <f t="shared" si="29"/>
        <v>0</v>
      </c>
      <c r="AO344" s="615"/>
    </row>
    <row r="345" spans="1:41" ht="20.100000000000001" customHeight="1">
      <c r="A345" s="183">
        <v>341</v>
      </c>
      <c r="B345" s="342"/>
      <c r="C345" s="342"/>
      <c r="D345" s="142"/>
      <c r="E345" s="142"/>
      <c r="F345" s="142"/>
      <c r="G345" s="142"/>
      <c r="H345" s="142"/>
      <c r="I345" s="142"/>
      <c r="J345" s="143"/>
      <c r="K345" s="142"/>
      <c r="L345" s="142"/>
      <c r="M345" s="144"/>
      <c r="N345" s="145"/>
      <c r="O345" s="142"/>
      <c r="P345" s="147"/>
      <c r="Q345" s="147"/>
      <c r="R345" s="147"/>
      <c r="S345" s="147"/>
      <c r="T345" s="147"/>
      <c r="U345" s="147"/>
      <c r="V345" s="147"/>
      <c r="W345" s="147"/>
      <c r="X345" s="147"/>
      <c r="Y345" s="147"/>
      <c r="Z345" s="147"/>
      <c r="AA345" s="147"/>
      <c r="AB345" s="147"/>
      <c r="AC345" s="148"/>
      <c r="AD345" s="142"/>
      <c r="AE345" s="203">
        <f t="shared" si="30"/>
        <v>0</v>
      </c>
      <c r="AF345" s="150">
        <f t="shared" si="31"/>
        <v>0</v>
      </c>
      <c r="AG345" s="331"/>
      <c r="AJ345" s="185"/>
      <c r="AK345" s="616"/>
      <c r="AL345" s="186">
        <f t="shared" si="27"/>
        <v>0</v>
      </c>
      <c r="AM345" s="186">
        <f t="shared" si="28"/>
        <v>0</v>
      </c>
      <c r="AN345" s="186">
        <f t="shared" si="29"/>
        <v>0</v>
      </c>
      <c r="AO345" s="615"/>
    </row>
    <row r="346" spans="1:41" ht="20.100000000000001" customHeight="1">
      <c r="A346" s="183">
        <v>342</v>
      </c>
      <c r="B346" s="342"/>
      <c r="C346" s="342"/>
      <c r="D346" s="142"/>
      <c r="E346" s="142"/>
      <c r="F346" s="142"/>
      <c r="G346" s="142"/>
      <c r="H346" s="142"/>
      <c r="I346" s="142"/>
      <c r="J346" s="143"/>
      <c r="K346" s="142"/>
      <c r="L346" s="142"/>
      <c r="M346" s="144"/>
      <c r="N346" s="145"/>
      <c r="O346" s="142"/>
      <c r="P346" s="147"/>
      <c r="Q346" s="147"/>
      <c r="R346" s="147"/>
      <c r="S346" s="147"/>
      <c r="T346" s="147"/>
      <c r="U346" s="147"/>
      <c r="V346" s="147"/>
      <c r="W346" s="147"/>
      <c r="X346" s="147"/>
      <c r="Y346" s="147"/>
      <c r="Z346" s="147"/>
      <c r="AA346" s="147"/>
      <c r="AB346" s="147"/>
      <c r="AC346" s="148"/>
      <c r="AD346" s="142"/>
      <c r="AE346" s="203">
        <f t="shared" si="30"/>
        <v>0</v>
      </c>
      <c r="AF346" s="150">
        <f t="shared" si="31"/>
        <v>0</v>
      </c>
      <c r="AG346" s="331"/>
      <c r="AJ346" s="185"/>
      <c r="AK346" s="616"/>
      <c r="AL346" s="186">
        <f t="shared" si="27"/>
        <v>0</v>
      </c>
      <c r="AM346" s="186">
        <f t="shared" si="28"/>
        <v>0</v>
      </c>
      <c r="AN346" s="186">
        <f t="shared" si="29"/>
        <v>0</v>
      </c>
      <c r="AO346" s="615"/>
    </row>
    <row r="347" spans="1:41" ht="20.100000000000001" customHeight="1">
      <c r="A347" s="183">
        <v>343</v>
      </c>
      <c r="B347" s="342"/>
      <c r="C347" s="342"/>
      <c r="D347" s="142"/>
      <c r="E347" s="142"/>
      <c r="F347" s="142"/>
      <c r="G347" s="142"/>
      <c r="H347" s="142"/>
      <c r="I347" s="142"/>
      <c r="J347" s="143"/>
      <c r="K347" s="142"/>
      <c r="L347" s="142"/>
      <c r="M347" s="144"/>
      <c r="N347" s="145"/>
      <c r="O347" s="142"/>
      <c r="P347" s="147"/>
      <c r="Q347" s="147"/>
      <c r="R347" s="147"/>
      <c r="S347" s="147"/>
      <c r="T347" s="147"/>
      <c r="U347" s="147"/>
      <c r="V347" s="147"/>
      <c r="W347" s="147"/>
      <c r="X347" s="147"/>
      <c r="Y347" s="147"/>
      <c r="Z347" s="147"/>
      <c r="AA347" s="147"/>
      <c r="AB347" s="147"/>
      <c r="AC347" s="148"/>
      <c r="AD347" s="142"/>
      <c r="AE347" s="203">
        <f t="shared" si="30"/>
        <v>0</v>
      </c>
      <c r="AF347" s="150">
        <f t="shared" si="31"/>
        <v>0</v>
      </c>
      <c r="AG347" s="331"/>
      <c r="AJ347" s="185"/>
      <c r="AK347" s="616"/>
      <c r="AL347" s="186">
        <f t="shared" si="27"/>
        <v>0</v>
      </c>
      <c r="AM347" s="186">
        <f t="shared" si="28"/>
        <v>0</v>
      </c>
      <c r="AN347" s="186">
        <f t="shared" si="29"/>
        <v>0</v>
      </c>
      <c r="AO347" s="615"/>
    </row>
    <row r="348" spans="1:41" ht="20.100000000000001" customHeight="1">
      <c r="A348" s="183">
        <v>344</v>
      </c>
      <c r="B348" s="342"/>
      <c r="C348" s="342"/>
      <c r="D348" s="142"/>
      <c r="E348" s="142"/>
      <c r="F348" s="142"/>
      <c r="G348" s="142"/>
      <c r="H348" s="142"/>
      <c r="I348" s="142"/>
      <c r="J348" s="143"/>
      <c r="K348" s="142"/>
      <c r="L348" s="142"/>
      <c r="M348" s="144"/>
      <c r="N348" s="145"/>
      <c r="O348" s="142"/>
      <c r="P348" s="147"/>
      <c r="Q348" s="147"/>
      <c r="R348" s="147"/>
      <c r="S348" s="147"/>
      <c r="T348" s="147"/>
      <c r="U348" s="147"/>
      <c r="V348" s="147"/>
      <c r="W348" s="147"/>
      <c r="X348" s="147"/>
      <c r="Y348" s="147"/>
      <c r="Z348" s="147"/>
      <c r="AA348" s="147"/>
      <c r="AB348" s="147"/>
      <c r="AC348" s="148"/>
      <c r="AD348" s="142"/>
      <c r="AE348" s="203">
        <f t="shared" si="30"/>
        <v>0</v>
      </c>
      <c r="AF348" s="150">
        <f t="shared" si="31"/>
        <v>0</v>
      </c>
      <c r="AG348" s="331"/>
      <c r="AJ348" s="185"/>
      <c r="AK348" s="616"/>
      <c r="AL348" s="186">
        <f t="shared" si="27"/>
        <v>0</v>
      </c>
      <c r="AM348" s="186">
        <f t="shared" si="28"/>
        <v>0</v>
      </c>
      <c r="AN348" s="186">
        <f t="shared" si="29"/>
        <v>0</v>
      </c>
      <c r="AO348" s="615"/>
    </row>
    <row r="349" spans="1:41" ht="20.100000000000001" customHeight="1">
      <c r="A349" s="183">
        <v>345</v>
      </c>
      <c r="B349" s="342"/>
      <c r="C349" s="342"/>
      <c r="D349" s="142"/>
      <c r="E349" s="142"/>
      <c r="F349" s="142"/>
      <c r="G349" s="142"/>
      <c r="H349" s="142"/>
      <c r="I349" s="142"/>
      <c r="J349" s="143"/>
      <c r="K349" s="142"/>
      <c r="L349" s="142"/>
      <c r="M349" s="144"/>
      <c r="N349" s="145"/>
      <c r="O349" s="142"/>
      <c r="P349" s="147"/>
      <c r="Q349" s="147"/>
      <c r="R349" s="147"/>
      <c r="S349" s="147"/>
      <c r="T349" s="147"/>
      <c r="U349" s="147"/>
      <c r="V349" s="147"/>
      <c r="W349" s="147"/>
      <c r="X349" s="147"/>
      <c r="Y349" s="147"/>
      <c r="Z349" s="147"/>
      <c r="AA349" s="147"/>
      <c r="AB349" s="147"/>
      <c r="AC349" s="148"/>
      <c r="AD349" s="142"/>
      <c r="AE349" s="203">
        <f t="shared" si="30"/>
        <v>0</v>
      </c>
      <c r="AF349" s="150">
        <f t="shared" si="31"/>
        <v>0</v>
      </c>
      <c r="AG349" s="331"/>
      <c r="AJ349" s="185"/>
      <c r="AK349" s="616"/>
      <c r="AL349" s="186">
        <f t="shared" si="27"/>
        <v>0</v>
      </c>
      <c r="AM349" s="186">
        <f t="shared" si="28"/>
        <v>0</v>
      </c>
      <c r="AN349" s="186">
        <f t="shared" si="29"/>
        <v>0</v>
      </c>
      <c r="AO349" s="615"/>
    </row>
    <row r="350" spans="1:41" ht="20.100000000000001" customHeight="1">
      <c r="A350" s="183">
        <v>346</v>
      </c>
      <c r="B350" s="342"/>
      <c r="C350" s="342"/>
      <c r="D350" s="142"/>
      <c r="E350" s="142"/>
      <c r="F350" s="142"/>
      <c r="G350" s="142"/>
      <c r="H350" s="142"/>
      <c r="I350" s="142"/>
      <c r="J350" s="143"/>
      <c r="K350" s="142"/>
      <c r="L350" s="142"/>
      <c r="M350" s="144"/>
      <c r="N350" s="145"/>
      <c r="O350" s="142"/>
      <c r="P350" s="147"/>
      <c r="Q350" s="147"/>
      <c r="R350" s="147"/>
      <c r="S350" s="147"/>
      <c r="T350" s="147"/>
      <c r="U350" s="147"/>
      <c r="V350" s="147"/>
      <c r="W350" s="147"/>
      <c r="X350" s="147"/>
      <c r="Y350" s="147"/>
      <c r="Z350" s="147"/>
      <c r="AA350" s="147"/>
      <c r="AB350" s="147"/>
      <c r="AC350" s="148"/>
      <c r="AD350" s="142"/>
      <c r="AE350" s="203">
        <f t="shared" si="30"/>
        <v>0</v>
      </c>
      <c r="AF350" s="150">
        <f t="shared" si="31"/>
        <v>0</v>
      </c>
      <c r="AG350" s="331"/>
      <c r="AJ350" s="185"/>
      <c r="AK350" s="616"/>
      <c r="AL350" s="186">
        <f t="shared" si="27"/>
        <v>0</v>
      </c>
      <c r="AM350" s="186">
        <f t="shared" si="28"/>
        <v>0</v>
      </c>
      <c r="AN350" s="186">
        <f t="shared" si="29"/>
        <v>0</v>
      </c>
      <c r="AO350" s="615"/>
    </row>
    <row r="351" spans="1:41" ht="20.100000000000001" customHeight="1">
      <c r="A351" s="183">
        <v>347</v>
      </c>
      <c r="B351" s="342"/>
      <c r="C351" s="342"/>
      <c r="D351" s="142"/>
      <c r="E351" s="142"/>
      <c r="F351" s="142"/>
      <c r="G351" s="142"/>
      <c r="H351" s="142"/>
      <c r="I351" s="142"/>
      <c r="J351" s="143"/>
      <c r="K351" s="142"/>
      <c r="L351" s="142"/>
      <c r="M351" s="144"/>
      <c r="N351" s="145"/>
      <c r="O351" s="142"/>
      <c r="P351" s="147"/>
      <c r="Q351" s="147"/>
      <c r="R351" s="147"/>
      <c r="S351" s="147"/>
      <c r="T351" s="147"/>
      <c r="U351" s="147"/>
      <c r="V351" s="147"/>
      <c r="W351" s="147"/>
      <c r="X351" s="147"/>
      <c r="Y351" s="147"/>
      <c r="Z351" s="147"/>
      <c r="AA351" s="147"/>
      <c r="AB351" s="147"/>
      <c r="AC351" s="148"/>
      <c r="AD351" s="142"/>
      <c r="AE351" s="203">
        <f t="shared" si="30"/>
        <v>0</v>
      </c>
      <c r="AF351" s="150">
        <f t="shared" si="31"/>
        <v>0</v>
      </c>
      <c r="AG351" s="331"/>
      <c r="AJ351" s="185"/>
      <c r="AK351" s="616"/>
      <c r="AL351" s="186">
        <f t="shared" si="27"/>
        <v>0</v>
      </c>
      <c r="AM351" s="186">
        <f t="shared" si="28"/>
        <v>0</v>
      </c>
      <c r="AN351" s="186">
        <f t="shared" si="29"/>
        <v>0</v>
      </c>
      <c r="AO351" s="615"/>
    </row>
    <row r="352" spans="1:41" ht="20.100000000000001" customHeight="1">
      <c r="A352" s="183">
        <v>348</v>
      </c>
      <c r="B352" s="342"/>
      <c r="C352" s="342"/>
      <c r="D352" s="142"/>
      <c r="E352" s="142"/>
      <c r="F352" s="142"/>
      <c r="G352" s="142"/>
      <c r="H352" s="142"/>
      <c r="I352" s="142"/>
      <c r="J352" s="143"/>
      <c r="K352" s="142"/>
      <c r="L352" s="142"/>
      <c r="M352" s="144"/>
      <c r="N352" s="145"/>
      <c r="O352" s="142"/>
      <c r="P352" s="147"/>
      <c r="Q352" s="147"/>
      <c r="R352" s="147"/>
      <c r="S352" s="147"/>
      <c r="T352" s="147"/>
      <c r="U352" s="147"/>
      <c r="V352" s="147"/>
      <c r="W352" s="147"/>
      <c r="X352" s="147"/>
      <c r="Y352" s="147"/>
      <c r="Z352" s="147"/>
      <c r="AA352" s="147"/>
      <c r="AB352" s="147"/>
      <c r="AC352" s="148"/>
      <c r="AD352" s="142"/>
      <c r="AE352" s="203">
        <f t="shared" si="30"/>
        <v>0</v>
      </c>
      <c r="AF352" s="150">
        <f t="shared" si="31"/>
        <v>0</v>
      </c>
      <c r="AG352" s="331"/>
      <c r="AJ352" s="185"/>
      <c r="AK352" s="616"/>
      <c r="AL352" s="186">
        <f t="shared" si="27"/>
        <v>0</v>
      </c>
      <c r="AM352" s="186">
        <f t="shared" si="28"/>
        <v>0</v>
      </c>
      <c r="AN352" s="186">
        <f t="shared" si="29"/>
        <v>0</v>
      </c>
      <c r="AO352" s="615"/>
    </row>
    <row r="353" spans="1:41" ht="20.100000000000001" customHeight="1">
      <c r="A353" s="183">
        <v>349</v>
      </c>
      <c r="B353" s="342"/>
      <c r="C353" s="342"/>
      <c r="D353" s="142"/>
      <c r="E353" s="142"/>
      <c r="F353" s="142"/>
      <c r="G353" s="142"/>
      <c r="H353" s="142"/>
      <c r="I353" s="142"/>
      <c r="J353" s="143"/>
      <c r="K353" s="142"/>
      <c r="L353" s="142"/>
      <c r="M353" s="144"/>
      <c r="N353" s="145"/>
      <c r="O353" s="142"/>
      <c r="P353" s="147"/>
      <c r="Q353" s="147"/>
      <c r="R353" s="147"/>
      <c r="S353" s="147"/>
      <c r="T353" s="147"/>
      <c r="U353" s="147"/>
      <c r="V353" s="147"/>
      <c r="W353" s="147"/>
      <c r="X353" s="147"/>
      <c r="Y353" s="147"/>
      <c r="Z353" s="147"/>
      <c r="AA353" s="147"/>
      <c r="AB353" s="147"/>
      <c r="AC353" s="148"/>
      <c r="AD353" s="142"/>
      <c r="AE353" s="203">
        <f t="shared" si="30"/>
        <v>0</v>
      </c>
      <c r="AF353" s="150">
        <f t="shared" si="31"/>
        <v>0</v>
      </c>
      <c r="AG353" s="331"/>
      <c r="AJ353" s="185"/>
      <c r="AK353" s="616"/>
      <c r="AL353" s="186">
        <f t="shared" si="27"/>
        <v>0</v>
      </c>
      <c r="AM353" s="186">
        <f t="shared" si="28"/>
        <v>0</v>
      </c>
      <c r="AN353" s="186">
        <f t="shared" si="29"/>
        <v>0</v>
      </c>
      <c r="AO353" s="615"/>
    </row>
    <row r="354" spans="1:41" ht="20.100000000000001" customHeight="1">
      <c r="A354" s="183">
        <v>350</v>
      </c>
      <c r="B354" s="342"/>
      <c r="C354" s="342"/>
      <c r="D354" s="142"/>
      <c r="E354" s="142"/>
      <c r="F354" s="142"/>
      <c r="G354" s="142"/>
      <c r="H354" s="142"/>
      <c r="I354" s="142"/>
      <c r="J354" s="143"/>
      <c r="K354" s="142"/>
      <c r="L354" s="142"/>
      <c r="M354" s="144"/>
      <c r="N354" s="145"/>
      <c r="O354" s="142"/>
      <c r="P354" s="147"/>
      <c r="Q354" s="147"/>
      <c r="R354" s="147"/>
      <c r="S354" s="147"/>
      <c r="T354" s="147"/>
      <c r="U354" s="147"/>
      <c r="V354" s="147"/>
      <c r="W354" s="147"/>
      <c r="X354" s="147"/>
      <c r="Y354" s="147"/>
      <c r="Z354" s="147"/>
      <c r="AA354" s="147"/>
      <c r="AB354" s="147"/>
      <c r="AC354" s="148"/>
      <c r="AD354" s="142"/>
      <c r="AE354" s="203">
        <f t="shared" si="30"/>
        <v>0</v>
      </c>
      <c r="AF354" s="150">
        <f t="shared" si="31"/>
        <v>0</v>
      </c>
      <c r="AG354" s="331"/>
      <c r="AJ354" s="185"/>
      <c r="AK354" s="616"/>
      <c r="AL354" s="186">
        <f t="shared" si="27"/>
        <v>0</v>
      </c>
      <c r="AM354" s="186">
        <f t="shared" si="28"/>
        <v>0</v>
      </c>
      <c r="AN354" s="186">
        <f t="shared" si="29"/>
        <v>0</v>
      </c>
      <c r="AO354" s="615"/>
    </row>
    <row r="355" spans="1:41" ht="20.100000000000001" customHeight="1">
      <c r="A355" s="183">
        <v>351</v>
      </c>
      <c r="B355" s="342"/>
      <c r="C355" s="342"/>
      <c r="D355" s="142"/>
      <c r="E355" s="142"/>
      <c r="F355" s="142"/>
      <c r="G355" s="142"/>
      <c r="H355" s="142"/>
      <c r="I355" s="142"/>
      <c r="J355" s="143"/>
      <c r="K355" s="142"/>
      <c r="L355" s="142"/>
      <c r="M355" s="144"/>
      <c r="N355" s="145"/>
      <c r="O355" s="142"/>
      <c r="P355" s="147"/>
      <c r="Q355" s="147"/>
      <c r="R355" s="147"/>
      <c r="S355" s="147"/>
      <c r="T355" s="147"/>
      <c r="U355" s="147"/>
      <c r="V355" s="147"/>
      <c r="W355" s="147"/>
      <c r="X355" s="147"/>
      <c r="Y355" s="147"/>
      <c r="Z355" s="147"/>
      <c r="AA355" s="147"/>
      <c r="AB355" s="147"/>
      <c r="AC355" s="148"/>
      <c r="AD355" s="142"/>
      <c r="AE355" s="203">
        <f t="shared" si="30"/>
        <v>0</v>
      </c>
      <c r="AF355" s="150">
        <f t="shared" si="31"/>
        <v>0</v>
      </c>
      <c r="AG355" s="331"/>
      <c r="AJ355" s="185"/>
      <c r="AK355" s="616"/>
      <c r="AL355" s="186">
        <f t="shared" si="27"/>
        <v>0</v>
      </c>
      <c r="AM355" s="186">
        <f t="shared" si="28"/>
        <v>0</v>
      </c>
      <c r="AN355" s="186">
        <f t="shared" si="29"/>
        <v>0</v>
      </c>
      <c r="AO355" s="615"/>
    </row>
    <row r="356" spans="1:41" ht="20.100000000000001" customHeight="1">
      <c r="A356" s="183">
        <v>352</v>
      </c>
      <c r="B356" s="342"/>
      <c r="C356" s="342"/>
      <c r="D356" s="142"/>
      <c r="E356" s="142"/>
      <c r="F356" s="142"/>
      <c r="G356" s="142"/>
      <c r="H356" s="142"/>
      <c r="I356" s="142"/>
      <c r="J356" s="143"/>
      <c r="K356" s="142"/>
      <c r="L356" s="142"/>
      <c r="M356" s="144"/>
      <c r="N356" s="145"/>
      <c r="O356" s="142"/>
      <c r="P356" s="147"/>
      <c r="Q356" s="147"/>
      <c r="R356" s="147"/>
      <c r="S356" s="147"/>
      <c r="T356" s="147"/>
      <c r="U356" s="147"/>
      <c r="V356" s="147"/>
      <c r="W356" s="147"/>
      <c r="X356" s="147"/>
      <c r="Y356" s="147"/>
      <c r="Z356" s="147"/>
      <c r="AA356" s="147"/>
      <c r="AB356" s="147"/>
      <c r="AC356" s="148"/>
      <c r="AD356" s="142"/>
      <c r="AE356" s="203">
        <f t="shared" si="30"/>
        <v>0</v>
      </c>
      <c r="AF356" s="150">
        <f t="shared" si="31"/>
        <v>0</v>
      </c>
      <c r="AG356" s="331"/>
      <c r="AJ356" s="185"/>
      <c r="AK356" s="616"/>
      <c r="AL356" s="186">
        <f t="shared" si="27"/>
        <v>0</v>
      </c>
      <c r="AM356" s="186">
        <f t="shared" si="28"/>
        <v>0</v>
      </c>
      <c r="AN356" s="186">
        <f t="shared" si="29"/>
        <v>0</v>
      </c>
      <c r="AO356" s="615"/>
    </row>
    <row r="357" spans="1:41" ht="20.100000000000001" customHeight="1">
      <c r="A357" s="183">
        <v>353</v>
      </c>
      <c r="B357" s="342"/>
      <c r="C357" s="342"/>
      <c r="D357" s="142"/>
      <c r="E357" s="142"/>
      <c r="F357" s="142"/>
      <c r="G357" s="142"/>
      <c r="H357" s="142"/>
      <c r="I357" s="142"/>
      <c r="J357" s="143"/>
      <c r="K357" s="142"/>
      <c r="L357" s="142"/>
      <c r="M357" s="144"/>
      <c r="N357" s="145"/>
      <c r="O357" s="142"/>
      <c r="P357" s="147"/>
      <c r="Q357" s="147"/>
      <c r="R357" s="147"/>
      <c r="S357" s="147"/>
      <c r="T357" s="147"/>
      <c r="U357" s="147"/>
      <c r="V357" s="147"/>
      <c r="W357" s="147"/>
      <c r="X357" s="147"/>
      <c r="Y357" s="147"/>
      <c r="Z357" s="147"/>
      <c r="AA357" s="147"/>
      <c r="AB357" s="147"/>
      <c r="AC357" s="148"/>
      <c r="AD357" s="142"/>
      <c r="AE357" s="203">
        <f t="shared" si="30"/>
        <v>0</v>
      </c>
      <c r="AF357" s="150">
        <f t="shared" si="31"/>
        <v>0</v>
      </c>
      <c r="AG357" s="331"/>
      <c r="AJ357" s="185"/>
      <c r="AK357" s="616"/>
      <c r="AL357" s="186">
        <f t="shared" si="27"/>
        <v>0</v>
      </c>
      <c r="AM357" s="186">
        <f t="shared" si="28"/>
        <v>0</v>
      </c>
      <c r="AN357" s="186">
        <f t="shared" si="29"/>
        <v>0</v>
      </c>
      <c r="AO357" s="615"/>
    </row>
    <row r="358" spans="1:41" ht="20.100000000000001" customHeight="1">
      <c r="A358" s="183">
        <v>354</v>
      </c>
      <c r="B358" s="342"/>
      <c r="C358" s="342"/>
      <c r="D358" s="142"/>
      <c r="E358" s="142"/>
      <c r="F358" s="142"/>
      <c r="G358" s="142"/>
      <c r="H358" s="142"/>
      <c r="I358" s="142"/>
      <c r="J358" s="143"/>
      <c r="K358" s="142"/>
      <c r="L358" s="142"/>
      <c r="M358" s="144"/>
      <c r="N358" s="145"/>
      <c r="O358" s="142"/>
      <c r="P358" s="147"/>
      <c r="Q358" s="147"/>
      <c r="R358" s="147"/>
      <c r="S358" s="147"/>
      <c r="T358" s="147"/>
      <c r="U358" s="147"/>
      <c r="V358" s="147"/>
      <c r="W358" s="147"/>
      <c r="X358" s="147"/>
      <c r="Y358" s="147"/>
      <c r="Z358" s="147"/>
      <c r="AA358" s="147"/>
      <c r="AB358" s="147"/>
      <c r="AC358" s="148"/>
      <c r="AD358" s="142"/>
      <c r="AE358" s="203">
        <f t="shared" si="30"/>
        <v>0</v>
      </c>
      <c r="AF358" s="150">
        <f t="shared" si="31"/>
        <v>0</v>
      </c>
      <c r="AG358" s="331"/>
      <c r="AJ358" s="185"/>
      <c r="AK358" s="616"/>
      <c r="AL358" s="186">
        <f t="shared" si="27"/>
        <v>0</v>
      </c>
      <c r="AM358" s="186">
        <f t="shared" si="28"/>
        <v>0</v>
      </c>
      <c r="AN358" s="186">
        <f t="shared" si="29"/>
        <v>0</v>
      </c>
      <c r="AO358" s="615"/>
    </row>
    <row r="359" spans="1:41" ht="20.100000000000001" customHeight="1">
      <c r="A359" s="183">
        <v>355</v>
      </c>
      <c r="B359" s="342"/>
      <c r="C359" s="342"/>
      <c r="D359" s="142"/>
      <c r="E359" s="142"/>
      <c r="F359" s="142"/>
      <c r="G359" s="142"/>
      <c r="H359" s="142"/>
      <c r="I359" s="142"/>
      <c r="J359" s="143"/>
      <c r="K359" s="142"/>
      <c r="L359" s="142"/>
      <c r="M359" s="144"/>
      <c r="N359" s="145"/>
      <c r="O359" s="142"/>
      <c r="P359" s="147"/>
      <c r="Q359" s="147"/>
      <c r="R359" s="147"/>
      <c r="S359" s="147"/>
      <c r="T359" s="147"/>
      <c r="U359" s="147"/>
      <c r="V359" s="147"/>
      <c r="W359" s="147"/>
      <c r="X359" s="147"/>
      <c r="Y359" s="147"/>
      <c r="Z359" s="147"/>
      <c r="AA359" s="147"/>
      <c r="AB359" s="147"/>
      <c r="AC359" s="148"/>
      <c r="AD359" s="142"/>
      <c r="AE359" s="203">
        <f t="shared" si="30"/>
        <v>0</v>
      </c>
      <c r="AF359" s="150">
        <f t="shared" si="31"/>
        <v>0</v>
      </c>
      <c r="AG359" s="331"/>
      <c r="AJ359" s="185"/>
      <c r="AK359" s="616"/>
      <c r="AL359" s="186">
        <f t="shared" si="27"/>
        <v>0</v>
      </c>
      <c r="AM359" s="186">
        <f t="shared" si="28"/>
        <v>0</v>
      </c>
      <c r="AN359" s="186">
        <f t="shared" si="29"/>
        <v>0</v>
      </c>
      <c r="AO359" s="615"/>
    </row>
    <row r="360" spans="1:41" ht="20.100000000000001" customHeight="1">
      <c r="A360" s="183">
        <v>356</v>
      </c>
      <c r="B360" s="342"/>
      <c r="C360" s="342"/>
      <c r="D360" s="142"/>
      <c r="E360" s="142"/>
      <c r="F360" s="142"/>
      <c r="G360" s="142"/>
      <c r="H360" s="142"/>
      <c r="I360" s="142"/>
      <c r="J360" s="143"/>
      <c r="K360" s="142"/>
      <c r="L360" s="142"/>
      <c r="M360" s="144"/>
      <c r="N360" s="145"/>
      <c r="O360" s="142"/>
      <c r="P360" s="147"/>
      <c r="Q360" s="147"/>
      <c r="R360" s="147"/>
      <c r="S360" s="147"/>
      <c r="T360" s="147"/>
      <c r="U360" s="147"/>
      <c r="V360" s="147"/>
      <c r="W360" s="147"/>
      <c r="X360" s="147"/>
      <c r="Y360" s="147"/>
      <c r="Z360" s="147"/>
      <c r="AA360" s="147"/>
      <c r="AB360" s="147"/>
      <c r="AC360" s="148"/>
      <c r="AD360" s="142"/>
      <c r="AE360" s="203">
        <f t="shared" si="30"/>
        <v>0</v>
      </c>
      <c r="AF360" s="150">
        <f t="shared" si="31"/>
        <v>0</v>
      </c>
      <c r="AG360" s="331"/>
      <c r="AJ360" s="185"/>
      <c r="AK360" s="616"/>
      <c r="AL360" s="186">
        <f t="shared" si="27"/>
        <v>0</v>
      </c>
      <c r="AM360" s="186">
        <f t="shared" si="28"/>
        <v>0</v>
      </c>
      <c r="AN360" s="186">
        <f t="shared" si="29"/>
        <v>0</v>
      </c>
      <c r="AO360" s="615"/>
    </row>
    <row r="361" spans="1:41" ht="20.100000000000001" customHeight="1">
      <c r="A361" s="183">
        <v>357</v>
      </c>
      <c r="B361" s="342"/>
      <c r="C361" s="342"/>
      <c r="D361" s="142"/>
      <c r="E361" s="142"/>
      <c r="F361" s="142"/>
      <c r="G361" s="142"/>
      <c r="H361" s="142"/>
      <c r="I361" s="142"/>
      <c r="J361" s="143"/>
      <c r="K361" s="142"/>
      <c r="L361" s="142"/>
      <c r="M361" s="144"/>
      <c r="N361" s="145"/>
      <c r="O361" s="142"/>
      <c r="P361" s="147"/>
      <c r="Q361" s="147"/>
      <c r="R361" s="147"/>
      <c r="S361" s="147"/>
      <c r="T361" s="147"/>
      <c r="U361" s="147"/>
      <c r="V361" s="147"/>
      <c r="W361" s="147"/>
      <c r="X361" s="147"/>
      <c r="Y361" s="147"/>
      <c r="Z361" s="147"/>
      <c r="AA361" s="147"/>
      <c r="AB361" s="147"/>
      <c r="AC361" s="148"/>
      <c r="AD361" s="142"/>
      <c r="AE361" s="203">
        <f t="shared" si="30"/>
        <v>0</v>
      </c>
      <c r="AF361" s="150">
        <f t="shared" si="31"/>
        <v>0</v>
      </c>
      <c r="AG361" s="331"/>
      <c r="AJ361" s="185"/>
      <c r="AK361" s="616"/>
      <c r="AL361" s="186">
        <f t="shared" si="27"/>
        <v>0</v>
      </c>
      <c r="AM361" s="186">
        <f t="shared" si="28"/>
        <v>0</v>
      </c>
      <c r="AN361" s="186">
        <f t="shared" si="29"/>
        <v>0</v>
      </c>
      <c r="AO361" s="615"/>
    </row>
    <row r="362" spans="1:41" ht="20.100000000000001" customHeight="1">
      <c r="A362" s="183">
        <v>358</v>
      </c>
      <c r="B362" s="342"/>
      <c r="C362" s="342"/>
      <c r="D362" s="142"/>
      <c r="E362" s="142"/>
      <c r="F362" s="142"/>
      <c r="G362" s="142"/>
      <c r="H362" s="142"/>
      <c r="I362" s="142"/>
      <c r="J362" s="143"/>
      <c r="K362" s="142"/>
      <c r="L362" s="142"/>
      <c r="M362" s="144"/>
      <c r="N362" s="145"/>
      <c r="O362" s="142"/>
      <c r="P362" s="147"/>
      <c r="Q362" s="147"/>
      <c r="R362" s="147"/>
      <c r="S362" s="147"/>
      <c r="T362" s="147"/>
      <c r="U362" s="147"/>
      <c r="V362" s="147"/>
      <c r="W362" s="147"/>
      <c r="X362" s="147"/>
      <c r="Y362" s="147"/>
      <c r="Z362" s="147"/>
      <c r="AA362" s="147"/>
      <c r="AB362" s="147"/>
      <c r="AC362" s="148"/>
      <c r="AD362" s="142"/>
      <c r="AE362" s="203">
        <f t="shared" si="30"/>
        <v>0</v>
      </c>
      <c r="AF362" s="150">
        <f t="shared" si="31"/>
        <v>0</v>
      </c>
      <c r="AG362" s="331"/>
      <c r="AJ362" s="185"/>
      <c r="AK362" s="616"/>
      <c r="AL362" s="186">
        <f t="shared" si="27"/>
        <v>0</v>
      </c>
      <c r="AM362" s="186">
        <f t="shared" si="28"/>
        <v>0</v>
      </c>
      <c r="AN362" s="186">
        <f t="shared" si="29"/>
        <v>0</v>
      </c>
      <c r="AO362" s="615"/>
    </row>
    <row r="363" spans="1:41" ht="20.100000000000001" customHeight="1">
      <c r="A363" s="183">
        <v>359</v>
      </c>
      <c r="B363" s="342"/>
      <c r="C363" s="342"/>
      <c r="D363" s="142"/>
      <c r="E363" s="142"/>
      <c r="F363" s="142"/>
      <c r="G363" s="142"/>
      <c r="H363" s="142"/>
      <c r="I363" s="142"/>
      <c r="J363" s="143"/>
      <c r="K363" s="142"/>
      <c r="L363" s="142"/>
      <c r="M363" s="144"/>
      <c r="N363" s="145"/>
      <c r="O363" s="142"/>
      <c r="P363" s="147"/>
      <c r="Q363" s="147"/>
      <c r="R363" s="147"/>
      <c r="S363" s="147"/>
      <c r="T363" s="147"/>
      <c r="U363" s="147"/>
      <c r="V363" s="147"/>
      <c r="W363" s="147"/>
      <c r="X363" s="147"/>
      <c r="Y363" s="147"/>
      <c r="Z363" s="147"/>
      <c r="AA363" s="147"/>
      <c r="AB363" s="147"/>
      <c r="AC363" s="148"/>
      <c r="AD363" s="142"/>
      <c r="AE363" s="203">
        <f t="shared" si="30"/>
        <v>0</v>
      </c>
      <c r="AF363" s="150">
        <f t="shared" si="31"/>
        <v>0</v>
      </c>
      <c r="AG363" s="331"/>
      <c r="AJ363" s="185"/>
      <c r="AK363" s="616"/>
      <c r="AL363" s="186">
        <f t="shared" si="27"/>
        <v>0</v>
      </c>
      <c r="AM363" s="186">
        <f t="shared" si="28"/>
        <v>0</v>
      </c>
      <c r="AN363" s="186">
        <f t="shared" si="29"/>
        <v>0</v>
      </c>
      <c r="AO363" s="615"/>
    </row>
    <row r="364" spans="1:41" ht="20.100000000000001" customHeight="1">
      <c r="A364" s="183">
        <v>360</v>
      </c>
      <c r="B364" s="342"/>
      <c r="C364" s="342"/>
      <c r="D364" s="142"/>
      <c r="E364" s="142"/>
      <c r="F364" s="142"/>
      <c r="G364" s="142"/>
      <c r="H364" s="142"/>
      <c r="I364" s="142"/>
      <c r="J364" s="143"/>
      <c r="K364" s="142"/>
      <c r="L364" s="142"/>
      <c r="M364" s="144"/>
      <c r="N364" s="145"/>
      <c r="O364" s="142"/>
      <c r="P364" s="147"/>
      <c r="Q364" s="147"/>
      <c r="R364" s="147"/>
      <c r="S364" s="147"/>
      <c r="T364" s="147"/>
      <c r="U364" s="147"/>
      <c r="V364" s="147"/>
      <c r="W364" s="147"/>
      <c r="X364" s="147"/>
      <c r="Y364" s="147"/>
      <c r="Z364" s="147"/>
      <c r="AA364" s="147"/>
      <c r="AB364" s="147"/>
      <c r="AC364" s="148"/>
      <c r="AD364" s="142"/>
      <c r="AE364" s="203">
        <f t="shared" si="30"/>
        <v>0</v>
      </c>
      <c r="AF364" s="150">
        <f t="shared" si="31"/>
        <v>0</v>
      </c>
      <c r="AG364" s="331"/>
      <c r="AJ364" s="185"/>
      <c r="AK364" s="616"/>
      <c r="AL364" s="186">
        <f t="shared" si="27"/>
        <v>0</v>
      </c>
      <c r="AM364" s="186">
        <f t="shared" si="28"/>
        <v>0</v>
      </c>
      <c r="AN364" s="186">
        <f t="shared" si="29"/>
        <v>0</v>
      </c>
      <c r="AO364" s="615"/>
    </row>
    <row r="365" spans="1:41" ht="20.100000000000001" customHeight="1">
      <c r="A365" s="183">
        <v>361</v>
      </c>
      <c r="B365" s="342"/>
      <c r="C365" s="342"/>
      <c r="D365" s="142"/>
      <c r="E365" s="142"/>
      <c r="F365" s="142"/>
      <c r="G365" s="142"/>
      <c r="H365" s="142"/>
      <c r="I365" s="142"/>
      <c r="J365" s="143"/>
      <c r="K365" s="142"/>
      <c r="L365" s="142"/>
      <c r="M365" s="144"/>
      <c r="N365" s="145"/>
      <c r="O365" s="142"/>
      <c r="P365" s="147"/>
      <c r="Q365" s="147"/>
      <c r="R365" s="147"/>
      <c r="S365" s="147"/>
      <c r="T365" s="147"/>
      <c r="U365" s="147"/>
      <c r="V365" s="147"/>
      <c r="W365" s="147"/>
      <c r="X365" s="147"/>
      <c r="Y365" s="147"/>
      <c r="Z365" s="147"/>
      <c r="AA365" s="147"/>
      <c r="AB365" s="147"/>
      <c r="AC365" s="148"/>
      <c r="AD365" s="142"/>
      <c r="AE365" s="203">
        <f t="shared" si="30"/>
        <v>0</v>
      </c>
      <c r="AF365" s="150">
        <f t="shared" si="31"/>
        <v>0</v>
      </c>
      <c r="AG365" s="331"/>
      <c r="AJ365" s="185"/>
      <c r="AK365" s="616"/>
      <c r="AL365" s="186">
        <f t="shared" si="27"/>
        <v>0</v>
      </c>
      <c r="AM365" s="186">
        <f t="shared" si="28"/>
        <v>0</v>
      </c>
      <c r="AN365" s="186">
        <f t="shared" si="29"/>
        <v>0</v>
      </c>
      <c r="AO365" s="615"/>
    </row>
    <row r="366" spans="1:41" ht="20.100000000000001" customHeight="1">
      <c r="A366" s="183">
        <v>362</v>
      </c>
      <c r="B366" s="342"/>
      <c r="C366" s="342"/>
      <c r="D366" s="142"/>
      <c r="E366" s="142"/>
      <c r="F366" s="142"/>
      <c r="G366" s="142"/>
      <c r="H366" s="142"/>
      <c r="I366" s="142"/>
      <c r="J366" s="143"/>
      <c r="K366" s="142"/>
      <c r="L366" s="142"/>
      <c r="M366" s="144"/>
      <c r="N366" s="145"/>
      <c r="O366" s="142"/>
      <c r="P366" s="147"/>
      <c r="Q366" s="147"/>
      <c r="R366" s="147"/>
      <c r="S366" s="147"/>
      <c r="T366" s="147"/>
      <c r="U366" s="147"/>
      <c r="V366" s="147"/>
      <c r="W366" s="147"/>
      <c r="X366" s="147"/>
      <c r="Y366" s="147"/>
      <c r="Z366" s="147"/>
      <c r="AA366" s="147"/>
      <c r="AB366" s="147"/>
      <c r="AC366" s="148"/>
      <c r="AD366" s="142"/>
      <c r="AE366" s="203">
        <f t="shared" si="30"/>
        <v>0</v>
      </c>
      <c r="AF366" s="150">
        <f t="shared" si="31"/>
        <v>0</v>
      </c>
      <c r="AG366" s="331"/>
      <c r="AJ366" s="185"/>
      <c r="AK366" s="616"/>
      <c r="AL366" s="186">
        <f t="shared" si="27"/>
        <v>0</v>
      </c>
      <c r="AM366" s="186">
        <f t="shared" si="28"/>
        <v>0</v>
      </c>
      <c r="AN366" s="186">
        <f t="shared" si="29"/>
        <v>0</v>
      </c>
      <c r="AO366" s="615"/>
    </row>
    <row r="367" spans="1:41" ht="20.100000000000001" customHeight="1">
      <c r="A367" s="183">
        <v>363</v>
      </c>
      <c r="B367" s="342"/>
      <c r="C367" s="342"/>
      <c r="D367" s="142"/>
      <c r="E367" s="142"/>
      <c r="F367" s="142"/>
      <c r="G367" s="142"/>
      <c r="H367" s="142"/>
      <c r="I367" s="142"/>
      <c r="J367" s="143"/>
      <c r="K367" s="142"/>
      <c r="L367" s="142"/>
      <c r="M367" s="144"/>
      <c r="N367" s="145"/>
      <c r="O367" s="142"/>
      <c r="P367" s="147"/>
      <c r="Q367" s="147"/>
      <c r="R367" s="147"/>
      <c r="S367" s="147"/>
      <c r="T367" s="147"/>
      <c r="U367" s="147"/>
      <c r="V367" s="147"/>
      <c r="W367" s="147"/>
      <c r="X367" s="147"/>
      <c r="Y367" s="147"/>
      <c r="Z367" s="147"/>
      <c r="AA367" s="147"/>
      <c r="AB367" s="147"/>
      <c r="AC367" s="148"/>
      <c r="AD367" s="142"/>
      <c r="AE367" s="203">
        <f t="shared" si="30"/>
        <v>0</v>
      </c>
      <c r="AF367" s="150">
        <f t="shared" si="31"/>
        <v>0</v>
      </c>
      <c r="AG367" s="331"/>
      <c r="AJ367" s="185"/>
      <c r="AK367" s="616"/>
      <c r="AL367" s="186">
        <f t="shared" si="27"/>
        <v>0</v>
      </c>
      <c r="AM367" s="186">
        <f t="shared" si="28"/>
        <v>0</v>
      </c>
      <c r="AN367" s="186">
        <f t="shared" si="29"/>
        <v>0</v>
      </c>
      <c r="AO367" s="615"/>
    </row>
    <row r="368" spans="1:41" ht="20.100000000000001" customHeight="1">
      <c r="A368" s="183">
        <v>364</v>
      </c>
      <c r="B368" s="342"/>
      <c r="C368" s="342"/>
      <c r="D368" s="142"/>
      <c r="E368" s="142"/>
      <c r="F368" s="142"/>
      <c r="G368" s="142"/>
      <c r="H368" s="142"/>
      <c r="I368" s="142"/>
      <c r="J368" s="143"/>
      <c r="K368" s="142"/>
      <c r="L368" s="142"/>
      <c r="M368" s="144"/>
      <c r="N368" s="145"/>
      <c r="O368" s="142"/>
      <c r="P368" s="147"/>
      <c r="Q368" s="147"/>
      <c r="R368" s="147"/>
      <c r="S368" s="147"/>
      <c r="T368" s="147"/>
      <c r="U368" s="147"/>
      <c r="V368" s="147"/>
      <c r="W368" s="147"/>
      <c r="X368" s="147"/>
      <c r="Y368" s="147"/>
      <c r="Z368" s="147"/>
      <c r="AA368" s="147"/>
      <c r="AB368" s="147"/>
      <c r="AC368" s="148"/>
      <c r="AD368" s="142"/>
      <c r="AE368" s="203">
        <f t="shared" si="30"/>
        <v>0</v>
      </c>
      <c r="AF368" s="150">
        <f t="shared" si="31"/>
        <v>0</v>
      </c>
      <c r="AG368" s="331"/>
      <c r="AJ368" s="185"/>
      <c r="AK368" s="616"/>
      <c r="AL368" s="186">
        <f t="shared" si="27"/>
        <v>0</v>
      </c>
      <c r="AM368" s="186">
        <f t="shared" si="28"/>
        <v>0</v>
      </c>
      <c r="AN368" s="186">
        <f t="shared" si="29"/>
        <v>0</v>
      </c>
      <c r="AO368" s="615"/>
    </row>
    <row r="369" spans="1:41" ht="20.100000000000001" customHeight="1">
      <c r="A369" s="183">
        <v>365</v>
      </c>
      <c r="B369" s="342"/>
      <c r="C369" s="342"/>
      <c r="D369" s="142"/>
      <c r="E369" s="142"/>
      <c r="F369" s="142"/>
      <c r="G369" s="142"/>
      <c r="H369" s="142"/>
      <c r="I369" s="142"/>
      <c r="J369" s="143"/>
      <c r="K369" s="142"/>
      <c r="L369" s="142"/>
      <c r="M369" s="144"/>
      <c r="N369" s="145"/>
      <c r="O369" s="142"/>
      <c r="P369" s="147"/>
      <c r="Q369" s="147"/>
      <c r="R369" s="147"/>
      <c r="S369" s="147"/>
      <c r="T369" s="147"/>
      <c r="U369" s="147"/>
      <c r="V369" s="147"/>
      <c r="W369" s="147"/>
      <c r="X369" s="147"/>
      <c r="Y369" s="147"/>
      <c r="Z369" s="147"/>
      <c r="AA369" s="147"/>
      <c r="AB369" s="147"/>
      <c r="AC369" s="148"/>
      <c r="AD369" s="142"/>
      <c r="AE369" s="203">
        <f t="shared" si="30"/>
        <v>0</v>
      </c>
      <c r="AF369" s="150">
        <f t="shared" si="31"/>
        <v>0</v>
      </c>
      <c r="AG369" s="331"/>
      <c r="AJ369" s="185"/>
      <c r="AK369" s="616"/>
      <c r="AL369" s="186">
        <f t="shared" si="27"/>
        <v>0</v>
      </c>
      <c r="AM369" s="186">
        <f t="shared" si="28"/>
        <v>0</v>
      </c>
      <c r="AN369" s="186">
        <f t="shared" si="29"/>
        <v>0</v>
      </c>
      <c r="AO369" s="615"/>
    </row>
    <row r="370" spans="1:41" ht="20.100000000000001" customHeight="1">
      <c r="A370" s="183">
        <v>366</v>
      </c>
      <c r="B370" s="342"/>
      <c r="C370" s="342"/>
      <c r="D370" s="142"/>
      <c r="E370" s="142"/>
      <c r="F370" s="142"/>
      <c r="G370" s="142"/>
      <c r="H370" s="142"/>
      <c r="I370" s="142"/>
      <c r="J370" s="143"/>
      <c r="K370" s="142"/>
      <c r="L370" s="142"/>
      <c r="M370" s="144"/>
      <c r="N370" s="145"/>
      <c r="O370" s="142"/>
      <c r="P370" s="147"/>
      <c r="Q370" s="147"/>
      <c r="R370" s="147"/>
      <c r="S370" s="147"/>
      <c r="T370" s="147"/>
      <c r="U370" s="147"/>
      <c r="V370" s="147"/>
      <c r="W370" s="147"/>
      <c r="X370" s="147"/>
      <c r="Y370" s="147"/>
      <c r="Z370" s="147"/>
      <c r="AA370" s="147"/>
      <c r="AB370" s="147"/>
      <c r="AC370" s="148"/>
      <c r="AD370" s="142"/>
      <c r="AE370" s="203">
        <f t="shared" si="30"/>
        <v>0</v>
      </c>
      <c r="AF370" s="150">
        <f t="shared" si="31"/>
        <v>0</v>
      </c>
      <c r="AG370" s="331"/>
      <c r="AJ370" s="185"/>
      <c r="AK370" s="616"/>
      <c r="AL370" s="186">
        <f t="shared" si="27"/>
        <v>0</v>
      </c>
      <c r="AM370" s="186">
        <f t="shared" si="28"/>
        <v>0</v>
      </c>
      <c r="AN370" s="186">
        <f t="shared" si="29"/>
        <v>0</v>
      </c>
      <c r="AO370" s="615"/>
    </row>
    <row r="371" spans="1:41" ht="20.100000000000001" customHeight="1">
      <c r="A371" s="183">
        <v>367</v>
      </c>
      <c r="B371" s="342"/>
      <c r="C371" s="342"/>
      <c r="D371" s="142"/>
      <c r="E371" s="142"/>
      <c r="F371" s="142"/>
      <c r="G371" s="142"/>
      <c r="H371" s="142"/>
      <c r="I371" s="142"/>
      <c r="J371" s="143"/>
      <c r="K371" s="142"/>
      <c r="L371" s="142"/>
      <c r="M371" s="144"/>
      <c r="N371" s="145"/>
      <c r="O371" s="142"/>
      <c r="P371" s="147"/>
      <c r="Q371" s="147"/>
      <c r="R371" s="147"/>
      <c r="S371" s="147"/>
      <c r="T371" s="147"/>
      <c r="U371" s="147"/>
      <c r="V371" s="147"/>
      <c r="W371" s="147"/>
      <c r="X371" s="147"/>
      <c r="Y371" s="147"/>
      <c r="Z371" s="147"/>
      <c r="AA371" s="147"/>
      <c r="AB371" s="147"/>
      <c r="AC371" s="148"/>
      <c r="AD371" s="142"/>
      <c r="AE371" s="203">
        <f t="shared" si="30"/>
        <v>0</v>
      </c>
      <c r="AF371" s="150">
        <f t="shared" si="31"/>
        <v>0</v>
      </c>
      <c r="AG371" s="331"/>
      <c r="AJ371" s="185"/>
      <c r="AK371" s="616"/>
      <c r="AL371" s="186">
        <f t="shared" si="27"/>
        <v>0</v>
      </c>
      <c r="AM371" s="186">
        <f t="shared" si="28"/>
        <v>0</v>
      </c>
      <c r="AN371" s="186">
        <f t="shared" si="29"/>
        <v>0</v>
      </c>
      <c r="AO371" s="615"/>
    </row>
    <row r="372" spans="1:41" ht="20.100000000000001" customHeight="1">
      <c r="A372" s="183">
        <v>368</v>
      </c>
      <c r="B372" s="342"/>
      <c r="C372" s="342"/>
      <c r="D372" s="142"/>
      <c r="E372" s="142"/>
      <c r="F372" s="142"/>
      <c r="G372" s="142"/>
      <c r="H372" s="142"/>
      <c r="I372" s="142"/>
      <c r="J372" s="143"/>
      <c r="K372" s="142"/>
      <c r="L372" s="142"/>
      <c r="M372" s="144"/>
      <c r="N372" s="145"/>
      <c r="O372" s="142"/>
      <c r="P372" s="147"/>
      <c r="Q372" s="147"/>
      <c r="R372" s="147"/>
      <c r="S372" s="147"/>
      <c r="T372" s="147"/>
      <c r="U372" s="147"/>
      <c r="V372" s="147"/>
      <c r="W372" s="147"/>
      <c r="X372" s="147"/>
      <c r="Y372" s="147"/>
      <c r="Z372" s="147"/>
      <c r="AA372" s="147"/>
      <c r="AB372" s="147"/>
      <c r="AC372" s="148"/>
      <c r="AD372" s="142"/>
      <c r="AE372" s="203">
        <f t="shared" si="30"/>
        <v>0</v>
      </c>
      <c r="AF372" s="150">
        <f t="shared" si="31"/>
        <v>0</v>
      </c>
      <c r="AG372" s="331"/>
      <c r="AJ372" s="185"/>
      <c r="AK372" s="616"/>
      <c r="AL372" s="186">
        <f t="shared" si="27"/>
        <v>0</v>
      </c>
      <c r="AM372" s="186">
        <f t="shared" si="28"/>
        <v>0</v>
      </c>
      <c r="AN372" s="186">
        <f t="shared" si="29"/>
        <v>0</v>
      </c>
      <c r="AO372" s="615"/>
    </row>
    <row r="373" spans="1:41" ht="20.100000000000001" customHeight="1">
      <c r="A373" s="183">
        <v>369</v>
      </c>
      <c r="B373" s="342"/>
      <c r="C373" s="342"/>
      <c r="D373" s="142"/>
      <c r="E373" s="142"/>
      <c r="F373" s="142"/>
      <c r="G373" s="142"/>
      <c r="H373" s="142"/>
      <c r="I373" s="142"/>
      <c r="J373" s="143"/>
      <c r="K373" s="142"/>
      <c r="L373" s="142"/>
      <c r="M373" s="144"/>
      <c r="N373" s="145"/>
      <c r="O373" s="142"/>
      <c r="P373" s="147"/>
      <c r="Q373" s="147"/>
      <c r="R373" s="147"/>
      <c r="S373" s="147"/>
      <c r="T373" s="147"/>
      <c r="U373" s="147"/>
      <c r="V373" s="147"/>
      <c r="W373" s="147"/>
      <c r="X373" s="147"/>
      <c r="Y373" s="147"/>
      <c r="Z373" s="147"/>
      <c r="AA373" s="147"/>
      <c r="AB373" s="147"/>
      <c r="AC373" s="148"/>
      <c r="AD373" s="142"/>
      <c r="AE373" s="203">
        <f t="shared" si="30"/>
        <v>0</v>
      </c>
      <c r="AF373" s="150">
        <f t="shared" si="31"/>
        <v>0</v>
      </c>
      <c r="AG373" s="331"/>
      <c r="AJ373" s="185"/>
      <c r="AK373" s="616"/>
      <c r="AL373" s="186">
        <f t="shared" si="27"/>
        <v>0</v>
      </c>
      <c r="AM373" s="186">
        <f t="shared" si="28"/>
        <v>0</v>
      </c>
      <c r="AN373" s="186">
        <f t="shared" si="29"/>
        <v>0</v>
      </c>
      <c r="AO373" s="615"/>
    </row>
    <row r="374" spans="1:41" ht="20.100000000000001" customHeight="1">
      <c r="A374" s="183">
        <v>370</v>
      </c>
      <c r="B374" s="342"/>
      <c r="C374" s="342"/>
      <c r="D374" s="142"/>
      <c r="E374" s="142"/>
      <c r="F374" s="142"/>
      <c r="G374" s="142"/>
      <c r="H374" s="142"/>
      <c r="I374" s="142"/>
      <c r="J374" s="143"/>
      <c r="K374" s="142"/>
      <c r="L374" s="142"/>
      <c r="M374" s="144"/>
      <c r="N374" s="145"/>
      <c r="O374" s="142"/>
      <c r="P374" s="147"/>
      <c r="Q374" s="147"/>
      <c r="R374" s="147"/>
      <c r="S374" s="147"/>
      <c r="T374" s="147"/>
      <c r="U374" s="147"/>
      <c r="V374" s="147"/>
      <c r="W374" s="147"/>
      <c r="X374" s="147"/>
      <c r="Y374" s="147"/>
      <c r="Z374" s="147"/>
      <c r="AA374" s="147"/>
      <c r="AB374" s="147"/>
      <c r="AC374" s="148"/>
      <c r="AD374" s="142"/>
      <c r="AE374" s="203">
        <f t="shared" si="30"/>
        <v>0</v>
      </c>
      <c r="AF374" s="150">
        <f t="shared" si="31"/>
        <v>0</v>
      </c>
      <c r="AG374" s="331"/>
      <c r="AJ374" s="185"/>
      <c r="AK374" s="616"/>
      <c r="AL374" s="186">
        <f t="shared" si="27"/>
        <v>0</v>
      </c>
      <c r="AM374" s="186">
        <f t="shared" si="28"/>
        <v>0</v>
      </c>
      <c r="AN374" s="186">
        <f t="shared" si="29"/>
        <v>0</v>
      </c>
      <c r="AO374" s="615"/>
    </row>
    <row r="375" spans="1:41" ht="20.100000000000001" customHeight="1">
      <c r="A375" s="183">
        <v>371</v>
      </c>
      <c r="B375" s="342"/>
      <c r="C375" s="342"/>
      <c r="D375" s="142"/>
      <c r="E375" s="142"/>
      <c r="F375" s="142"/>
      <c r="G375" s="142"/>
      <c r="H375" s="142"/>
      <c r="I375" s="142"/>
      <c r="J375" s="143"/>
      <c r="K375" s="142"/>
      <c r="L375" s="142"/>
      <c r="M375" s="144"/>
      <c r="N375" s="145"/>
      <c r="O375" s="142"/>
      <c r="P375" s="147"/>
      <c r="Q375" s="147"/>
      <c r="R375" s="147"/>
      <c r="S375" s="147"/>
      <c r="T375" s="147"/>
      <c r="U375" s="147"/>
      <c r="V375" s="147"/>
      <c r="W375" s="147"/>
      <c r="X375" s="147"/>
      <c r="Y375" s="147"/>
      <c r="Z375" s="147"/>
      <c r="AA375" s="147"/>
      <c r="AB375" s="147"/>
      <c r="AC375" s="148"/>
      <c r="AD375" s="142"/>
      <c r="AE375" s="203">
        <f t="shared" si="30"/>
        <v>0</v>
      </c>
      <c r="AF375" s="150">
        <f t="shared" si="31"/>
        <v>0</v>
      </c>
      <c r="AG375" s="331"/>
      <c r="AJ375" s="185"/>
      <c r="AK375" s="616"/>
      <c r="AL375" s="186">
        <f t="shared" si="27"/>
        <v>0</v>
      </c>
      <c r="AM375" s="186">
        <f t="shared" si="28"/>
        <v>0</v>
      </c>
      <c r="AN375" s="186">
        <f t="shared" si="29"/>
        <v>0</v>
      </c>
      <c r="AO375" s="615"/>
    </row>
    <row r="376" spans="1:41" ht="20.100000000000001" customHeight="1">
      <c r="A376" s="183">
        <v>372</v>
      </c>
      <c r="B376" s="342"/>
      <c r="C376" s="342"/>
      <c r="D376" s="142"/>
      <c r="E376" s="142"/>
      <c r="F376" s="142"/>
      <c r="G376" s="142"/>
      <c r="H376" s="142"/>
      <c r="I376" s="142"/>
      <c r="J376" s="143"/>
      <c r="K376" s="142"/>
      <c r="L376" s="142"/>
      <c r="M376" s="144"/>
      <c r="N376" s="145"/>
      <c r="O376" s="142"/>
      <c r="P376" s="147"/>
      <c r="Q376" s="147"/>
      <c r="R376" s="147"/>
      <c r="S376" s="147"/>
      <c r="T376" s="147"/>
      <c r="U376" s="147"/>
      <c r="V376" s="147"/>
      <c r="W376" s="147"/>
      <c r="X376" s="147"/>
      <c r="Y376" s="147"/>
      <c r="Z376" s="147"/>
      <c r="AA376" s="147"/>
      <c r="AB376" s="147"/>
      <c r="AC376" s="148"/>
      <c r="AD376" s="142"/>
      <c r="AE376" s="203">
        <f t="shared" si="30"/>
        <v>0</v>
      </c>
      <c r="AF376" s="150">
        <f t="shared" si="31"/>
        <v>0</v>
      </c>
      <c r="AG376" s="331"/>
      <c r="AJ376" s="185"/>
      <c r="AK376" s="616"/>
      <c r="AL376" s="186">
        <f t="shared" si="27"/>
        <v>0</v>
      </c>
      <c r="AM376" s="186">
        <f t="shared" si="28"/>
        <v>0</v>
      </c>
      <c r="AN376" s="186">
        <f t="shared" si="29"/>
        <v>0</v>
      </c>
      <c r="AO376" s="615"/>
    </row>
    <row r="377" spans="1:41" ht="20.100000000000001" customHeight="1">
      <c r="A377" s="183">
        <v>373</v>
      </c>
      <c r="B377" s="342"/>
      <c r="C377" s="342"/>
      <c r="D377" s="142"/>
      <c r="E377" s="142"/>
      <c r="F377" s="142"/>
      <c r="G377" s="142"/>
      <c r="H377" s="142"/>
      <c r="I377" s="142"/>
      <c r="J377" s="143"/>
      <c r="K377" s="142"/>
      <c r="L377" s="142"/>
      <c r="M377" s="144"/>
      <c r="N377" s="145"/>
      <c r="O377" s="142"/>
      <c r="P377" s="147"/>
      <c r="Q377" s="147"/>
      <c r="R377" s="147"/>
      <c r="S377" s="147"/>
      <c r="T377" s="147"/>
      <c r="U377" s="147"/>
      <c r="V377" s="147"/>
      <c r="W377" s="147"/>
      <c r="X377" s="147"/>
      <c r="Y377" s="147"/>
      <c r="Z377" s="147"/>
      <c r="AA377" s="147"/>
      <c r="AB377" s="147"/>
      <c r="AC377" s="148"/>
      <c r="AD377" s="142"/>
      <c r="AE377" s="203">
        <f t="shared" si="30"/>
        <v>0</v>
      </c>
      <c r="AF377" s="150">
        <f t="shared" si="31"/>
        <v>0</v>
      </c>
      <c r="AG377" s="331"/>
      <c r="AJ377" s="185"/>
      <c r="AK377" s="616"/>
      <c r="AL377" s="186">
        <f t="shared" si="27"/>
        <v>0</v>
      </c>
      <c r="AM377" s="186">
        <f t="shared" si="28"/>
        <v>0</v>
      </c>
      <c r="AN377" s="186">
        <f t="shared" si="29"/>
        <v>0</v>
      </c>
      <c r="AO377" s="615"/>
    </row>
    <row r="378" spans="1:41" ht="20.100000000000001" customHeight="1">
      <c r="A378" s="183">
        <v>374</v>
      </c>
      <c r="B378" s="342"/>
      <c r="C378" s="342"/>
      <c r="D378" s="142"/>
      <c r="E378" s="142"/>
      <c r="F378" s="142"/>
      <c r="G378" s="142"/>
      <c r="H378" s="142"/>
      <c r="I378" s="142"/>
      <c r="J378" s="143"/>
      <c r="K378" s="142"/>
      <c r="L378" s="142"/>
      <c r="M378" s="144"/>
      <c r="N378" s="145"/>
      <c r="O378" s="142"/>
      <c r="P378" s="147"/>
      <c r="Q378" s="147"/>
      <c r="R378" s="147"/>
      <c r="S378" s="147"/>
      <c r="T378" s="147"/>
      <c r="U378" s="147"/>
      <c r="V378" s="147"/>
      <c r="W378" s="147"/>
      <c r="X378" s="147"/>
      <c r="Y378" s="147"/>
      <c r="Z378" s="147"/>
      <c r="AA378" s="147"/>
      <c r="AB378" s="147"/>
      <c r="AC378" s="148"/>
      <c r="AD378" s="142"/>
      <c r="AE378" s="203">
        <f t="shared" si="30"/>
        <v>0</v>
      </c>
      <c r="AF378" s="150">
        <f t="shared" si="31"/>
        <v>0</v>
      </c>
      <c r="AG378" s="331"/>
      <c r="AJ378" s="185"/>
      <c r="AK378" s="616"/>
      <c r="AL378" s="186">
        <f t="shared" si="27"/>
        <v>0</v>
      </c>
      <c r="AM378" s="186">
        <f t="shared" si="28"/>
        <v>0</v>
      </c>
      <c r="AN378" s="186">
        <f t="shared" si="29"/>
        <v>0</v>
      </c>
      <c r="AO378" s="615"/>
    </row>
    <row r="379" spans="1:41" ht="20.100000000000001" customHeight="1">
      <c r="A379" s="183">
        <v>375</v>
      </c>
      <c r="B379" s="342"/>
      <c r="C379" s="342"/>
      <c r="D379" s="142"/>
      <c r="E379" s="142"/>
      <c r="F379" s="142"/>
      <c r="G379" s="142"/>
      <c r="H379" s="142"/>
      <c r="I379" s="142"/>
      <c r="J379" s="143"/>
      <c r="K379" s="142"/>
      <c r="L379" s="142"/>
      <c r="M379" s="144"/>
      <c r="N379" s="145"/>
      <c r="O379" s="142"/>
      <c r="P379" s="147"/>
      <c r="Q379" s="147"/>
      <c r="R379" s="147"/>
      <c r="S379" s="147"/>
      <c r="T379" s="147"/>
      <c r="U379" s="147"/>
      <c r="V379" s="147"/>
      <c r="W379" s="147"/>
      <c r="X379" s="147"/>
      <c r="Y379" s="147"/>
      <c r="Z379" s="147"/>
      <c r="AA379" s="147"/>
      <c r="AB379" s="147"/>
      <c r="AC379" s="148"/>
      <c r="AD379" s="142"/>
      <c r="AE379" s="203">
        <f t="shared" si="30"/>
        <v>0</v>
      </c>
      <c r="AF379" s="150">
        <f t="shared" si="31"/>
        <v>0</v>
      </c>
      <c r="AG379" s="331"/>
      <c r="AJ379" s="185"/>
      <c r="AK379" s="616"/>
      <c r="AL379" s="186">
        <f t="shared" si="27"/>
        <v>0</v>
      </c>
      <c r="AM379" s="186">
        <f t="shared" si="28"/>
        <v>0</v>
      </c>
      <c r="AN379" s="186">
        <f t="shared" si="29"/>
        <v>0</v>
      </c>
      <c r="AO379" s="615"/>
    </row>
    <row r="380" spans="1:41" ht="20.100000000000001" customHeight="1">
      <c r="A380" s="183">
        <v>376</v>
      </c>
      <c r="B380" s="342"/>
      <c r="C380" s="342"/>
      <c r="D380" s="142"/>
      <c r="E380" s="142"/>
      <c r="F380" s="142"/>
      <c r="G380" s="142"/>
      <c r="H380" s="142"/>
      <c r="I380" s="142"/>
      <c r="J380" s="143"/>
      <c r="K380" s="142"/>
      <c r="L380" s="142"/>
      <c r="M380" s="144"/>
      <c r="N380" s="145"/>
      <c r="O380" s="142"/>
      <c r="P380" s="147"/>
      <c r="Q380" s="147"/>
      <c r="R380" s="147"/>
      <c r="S380" s="147"/>
      <c r="T380" s="147"/>
      <c r="U380" s="147"/>
      <c r="V380" s="147"/>
      <c r="W380" s="147"/>
      <c r="X380" s="147"/>
      <c r="Y380" s="147"/>
      <c r="Z380" s="147"/>
      <c r="AA380" s="147"/>
      <c r="AB380" s="147"/>
      <c r="AC380" s="148"/>
      <c r="AD380" s="142"/>
      <c r="AE380" s="203">
        <f t="shared" si="30"/>
        <v>0</v>
      </c>
      <c r="AF380" s="150">
        <f t="shared" si="31"/>
        <v>0</v>
      </c>
      <c r="AG380" s="331"/>
      <c r="AJ380" s="185"/>
      <c r="AK380" s="616"/>
      <c r="AL380" s="186">
        <f t="shared" si="27"/>
        <v>0</v>
      </c>
      <c r="AM380" s="186">
        <f t="shared" si="28"/>
        <v>0</v>
      </c>
      <c r="AN380" s="186">
        <f t="shared" si="29"/>
        <v>0</v>
      </c>
      <c r="AO380" s="615"/>
    </row>
    <row r="381" spans="1:41" ht="20.100000000000001" customHeight="1">
      <c r="A381" s="183">
        <v>377</v>
      </c>
      <c r="B381" s="342"/>
      <c r="C381" s="342"/>
      <c r="D381" s="142"/>
      <c r="E381" s="142"/>
      <c r="F381" s="142"/>
      <c r="G381" s="142"/>
      <c r="H381" s="142"/>
      <c r="I381" s="142"/>
      <c r="J381" s="143"/>
      <c r="K381" s="142"/>
      <c r="L381" s="142"/>
      <c r="M381" s="144"/>
      <c r="N381" s="145"/>
      <c r="O381" s="142"/>
      <c r="P381" s="147"/>
      <c r="Q381" s="147"/>
      <c r="R381" s="147"/>
      <c r="S381" s="147"/>
      <c r="T381" s="147"/>
      <c r="U381" s="147"/>
      <c r="V381" s="147"/>
      <c r="W381" s="147"/>
      <c r="X381" s="147"/>
      <c r="Y381" s="147"/>
      <c r="Z381" s="147"/>
      <c r="AA381" s="147"/>
      <c r="AB381" s="147"/>
      <c r="AC381" s="148"/>
      <c r="AD381" s="142"/>
      <c r="AE381" s="203">
        <f t="shared" si="30"/>
        <v>0</v>
      </c>
      <c r="AF381" s="150">
        <f t="shared" si="31"/>
        <v>0</v>
      </c>
      <c r="AG381" s="331"/>
      <c r="AJ381" s="185"/>
      <c r="AK381" s="616"/>
      <c r="AL381" s="186">
        <f t="shared" si="27"/>
        <v>0</v>
      </c>
      <c r="AM381" s="186">
        <f t="shared" si="28"/>
        <v>0</v>
      </c>
      <c r="AN381" s="186">
        <f t="shared" si="29"/>
        <v>0</v>
      </c>
      <c r="AO381" s="615"/>
    </row>
    <row r="382" spans="1:41" ht="20.100000000000001" customHeight="1">
      <c r="A382" s="183">
        <v>378</v>
      </c>
      <c r="B382" s="342"/>
      <c r="C382" s="342"/>
      <c r="D382" s="142"/>
      <c r="E382" s="142"/>
      <c r="F382" s="142"/>
      <c r="G382" s="142"/>
      <c r="H382" s="142"/>
      <c r="I382" s="142"/>
      <c r="J382" s="143"/>
      <c r="K382" s="142"/>
      <c r="L382" s="142"/>
      <c r="M382" s="144"/>
      <c r="N382" s="145"/>
      <c r="O382" s="142"/>
      <c r="P382" s="147"/>
      <c r="Q382" s="147"/>
      <c r="R382" s="147"/>
      <c r="S382" s="147"/>
      <c r="T382" s="147"/>
      <c r="U382" s="147"/>
      <c r="V382" s="147"/>
      <c r="W382" s="147"/>
      <c r="X382" s="147"/>
      <c r="Y382" s="147"/>
      <c r="Z382" s="147"/>
      <c r="AA382" s="147"/>
      <c r="AB382" s="147"/>
      <c r="AC382" s="148"/>
      <c r="AD382" s="142"/>
      <c r="AE382" s="203">
        <f t="shared" si="30"/>
        <v>0</v>
      </c>
      <c r="AF382" s="150">
        <f t="shared" si="31"/>
        <v>0</v>
      </c>
      <c r="AG382" s="331"/>
      <c r="AJ382" s="185"/>
      <c r="AK382" s="616"/>
      <c r="AL382" s="186">
        <f t="shared" si="27"/>
        <v>0</v>
      </c>
      <c r="AM382" s="186">
        <f t="shared" si="28"/>
        <v>0</v>
      </c>
      <c r="AN382" s="186">
        <f t="shared" si="29"/>
        <v>0</v>
      </c>
      <c r="AO382" s="615"/>
    </row>
    <row r="383" spans="1:41" s="187" customFormat="1" ht="20.100000000000001" customHeight="1">
      <c r="A383" s="183">
        <v>379</v>
      </c>
      <c r="B383" s="342"/>
      <c r="C383" s="342"/>
      <c r="D383" s="142"/>
      <c r="E383" s="142"/>
      <c r="F383" s="142"/>
      <c r="G383" s="142"/>
      <c r="H383" s="142"/>
      <c r="I383" s="142"/>
      <c r="J383" s="143"/>
      <c r="K383" s="142"/>
      <c r="L383" s="142"/>
      <c r="M383" s="144"/>
      <c r="N383" s="145"/>
      <c r="O383" s="142"/>
      <c r="P383" s="147"/>
      <c r="Q383" s="147"/>
      <c r="R383" s="147"/>
      <c r="S383" s="147"/>
      <c r="T383" s="147"/>
      <c r="U383" s="147"/>
      <c r="V383" s="147"/>
      <c r="W383" s="147"/>
      <c r="X383" s="147"/>
      <c r="Y383" s="147"/>
      <c r="Z383" s="147"/>
      <c r="AA383" s="147"/>
      <c r="AB383" s="147"/>
      <c r="AC383" s="148"/>
      <c r="AD383" s="142"/>
      <c r="AE383" s="203">
        <f t="shared" si="30"/>
        <v>0</v>
      </c>
      <c r="AF383" s="150">
        <f t="shared" si="31"/>
        <v>0</v>
      </c>
      <c r="AG383" s="331"/>
      <c r="AJ383" s="185"/>
      <c r="AK383" s="617"/>
      <c r="AL383" s="186">
        <f t="shared" si="27"/>
        <v>0</v>
      </c>
      <c r="AM383" s="186">
        <f t="shared" si="28"/>
        <v>0</v>
      </c>
      <c r="AN383" s="186">
        <f t="shared" si="29"/>
        <v>0</v>
      </c>
      <c r="AO383" s="615"/>
    </row>
    <row r="384" spans="1:41" ht="20.100000000000001" customHeight="1">
      <c r="A384" s="183">
        <v>380</v>
      </c>
      <c r="B384" s="342"/>
      <c r="C384" s="342"/>
      <c r="D384" s="142"/>
      <c r="E384" s="142"/>
      <c r="F384" s="142"/>
      <c r="G384" s="142"/>
      <c r="H384" s="142"/>
      <c r="I384" s="142"/>
      <c r="J384" s="143"/>
      <c r="K384" s="142"/>
      <c r="L384" s="142"/>
      <c r="M384" s="144"/>
      <c r="N384" s="145"/>
      <c r="O384" s="142"/>
      <c r="P384" s="147"/>
      <c r="Q384" s="147"/>
      <c r="R384" s="147"/>
      <c r="S384" s="147"/>
      <c r="T384" s="147"/>
      <c r="U384" s="147"/>
      <c r="V384" s="147"/>
      <c r="W384" s="147"/>
      <c r="X384" s="147"/>
      <c r="Y384" s="147"/>
      <c r="Z384" s="147"/>
      <c r="AA384" s="147"/>
      <c r="AB384" s="147"/>
      <c r="AC384" s="148"/>
      <c r="AD384" s="142"/>
      <c r="AE384" s="203">
        <f t="shared" si="30"/>
        <v>0</v>
      </c>
      <c r="AF384" s="150">
        <f t="shared" si="31"/>
        <v>0</v>
      </c>
      <c r="AG384" s="331"/>
      <c r="AJ384" s="185"/>
      <c r="AK384" s="616"/>
      <c r="AL384" s="186">
        <f t="shared" si="27"/>
        <v>0</v>
      </c>
      <c r="AM384" s="186">
        <f t="shared" si="28"/>
        <v>0</v>
      </c>
      <c r="AN384" s="186">
        <f t="shared" si="29"/>
        <v>0</v>
      </c>
      <c r="AO384" s="615"/>
    </row>
    <row r="385" spans="1:41" ht="20.100000000000001" customHeight="1">
      <c r="A385" s="183">
        <v>381</v>
      </c>
      <c r="B385" s="342"/>
      <c r="C385" s="342"/>
      <c r="D385" s="142"/>
      <c r="E385" s="142"/>
      <c r="F385" s="142"/>
      <c r="G385" s="142"/>
      <c r="H385" s="142"/>
      <c r="I385" s="142"/>
      <c r="J385" s="143"/>
      <c r="K385" s="142"/>
      <c r="L385" s="142"/>
      <c r="M385" s="144"/>
      <c r="N385" s="145"/>
      <c r="O385" s="142"/>
      <c r="P385" s="147"/>
      <c r="Q385" s="147"/>
      <c r="R385" s="147"/>
      <c r="S385" s="147"/>
      <c r="T385" s="147"/>
      <c r="U385" s="147"/>
      <c r="V385" s="147"/>
      <c r="W385" s="147"/>
      <c r="X385" s="147"/>
      <c r="Y385" s="147"/>
      <c r="Z385" s="147"/>
      <c r="AA385" s="147"/>
      <c r="AB385" s="147"/>
      <c r="AC385" s="148"/>
      <c r="AD385" s="142"/>
      <c r="AE385" s="203">
        <f t="shared" si="30"/>
        <v>0</v>
      </c>
      <c r="AF385" s="150">
        <f t="shared" si="31"/>
        <v>0</v>
      </c>
      <c r="AG385" s="331"/>
      <c r="AJ385" s="185"/>
      <c r="AK385" s="616"/>
      <c r="AL385" s="186">
        <f t="shared" si="27"/>
        <v>0</v>
      </c>
      <c r="AM385" s="186">
        <f t="shared" si="28"/>
        <v>0</v>
      </c>
      <c r="AN385" s="186">
        <f t="shared" si="29"/>
        <v>0</v>
      </c>
      <c r="AO385" s="615"/>
    </row>
    <row r="386" spans="1:41" ht="20.100000000000001" customHeight="1">
      <c r="A386" s="183">
        <v>382</v>
      </c>
      <c r="B386" s="342"/>
      <c r="C386" s="342"/>
      <c r="D386" s="142"/>
      <c r="E386" s="142"/>
      <c r="F386" s="142"/>
      <c r="G386" s="142"/>
      <c r="H386" s="142"/>
      <c r="I386" s="142"/>
      <c r="J386" s="143"/>
      <c r="K386" s="142"/>
      <c r="L386" s="142"/>
      <c r="M386" s="144"/>
      <c r="N386" s="145"/>
      <c r="O386" s="142"/>
      <c r="P386" s="147"/>
      <c r="Q386" s="147"/>
      <c r="R386" s="147"/>
      <c r="S386" s="147"/>
      <c r="T386" s="147"/>
      <c r="U386" s="147"/>
      <c r="V386" s="147"/>
      <c r="W386" s="147"/>
      <c r="X386" s="147"/>
      <c r="Y386" s="147"/>
      <c r="Z386" s="147"/>
      <c r="AA386" s="147"/>
      <c r="AB386" s="147"/>
      <c r="AC386" s="148"/>
      <c r="AD386" s="142"/>
      <c r="AE386" s="203">
        <f t="shared" si="30"/>
        <v>0</v>
      </c>
      <c r="AF386" s="150">
        <f t="shared" si="31"/>
        <v>0</v>
      </c>
      <c r="AG386" s="331"/>
      <c r="AJ386" s="185"/>
      <c r="AK386" s="616"/>
      <c r="AL386" s="186">
        <f t="shared" si="27"/>
        <v>0</v>
      </c>
      <c r="AM386" s="186">
        <f t="shared" si="28"/>
        <v>0</v>
      </c>
      <c r="AN386" s="186">
        <f t="shared" si="29"/>
        <v>0</v>
      </c>
      <c r="AO386" s="615"/>
    </row>
    <row r="387" spans="1:41" s="187" customFormat="1" ht="20.100000000000001" customHeight="1">
      <c r="A387" s="183">
        <v>383</v>
      </c>
      <c r="B387" s="342"/>
      <c r="C387" s="342"/>
      <c r="D387" s="142"/>
      <c r="E387" s="142"/>
      <c r="F387" s="142"/>
      <c r="G387" s="142"/>
      <c r="H387" s="142"/>
      <c r="I387" s="142"/>
      <c r="J387" s="143"/>
      <c r="K387" s="142"/>
      <c r="L387" s="142"/>
      <c r="M387" s="144"/>
      <c r="N387" s="145"/>
      <c r="O387" s="142"/>
      <c r="P387" s="147"/>
      <c r="Q387" s="147"/>
      <c r="R387" s="147"/>
      <c r="S387" s="147"/>
      <c r="T387" s="147"/>
      <c r="U387" s="147"/>
      <c r="V387" s="147"/>
      <c r="W387" s="147"/>
      <c r="X387" s="147"/>
      <c r="Y387" s="147"/>
      <c r="Z387" s="147"/>
      <c r="AA387" s="147"/>
      <c r="AB387" s="147"/>
      <c r="AC387" s="148"/>
      <c r="AD387" s="142"/>
      <c r="AE387" s="203">
        <f t="shared" si="30"/>
        <v>0</v>
      </c>
      <c r="AF387" s="150">
        <f t="shared" si="31"/>
        <v>0</v>
      </c>
      <c r="AG387" s="331"/>
      <c r="AJ387" s="185"/>
      <c r="AK387" s="617"/>
      <c r="AL387" s="186">
        <f t="shared" si="27"/>
        <v>0</v>
      </c>
      <c r="AM387" s="186">
        <f t="shared" si="28"/>
        <v>0</v>
      </c>
      <c r="AN387" s="186">
        <f t="shared" si="29"/>
        <v>0</v>
      </c>
      <c r="AO387" s="615"/>
    </row>
    <row r="388" spans="1:41" s="184" customFormat="1" ht="20.100000000000001" customHeight="1">
      <c r="A388" s="183">
        <v>384</v>
      </c>
      <c r="B388" s="342"/>
      <c r="C388" s="342"/>
      <c r="D388" s="142"/>
      <c r="E388" s="142"/>
      <c r="F388" s="142"/>
      <c r="G388" s="142"/>
      <c r="H388" s="142"/>
      <c r="I388" s="142"/>
      <c r="J388" s="143"/>
      <c r="K388" s="142"/>
      <c r="L388" s="142"/>
      <c r="M388" s="144"/>
      <c r="N388" s="145"/>
      <c r="O388" s="142"/>
      <c r="P388" s="147"/>
      <c r="Q388" s="147"/>
      <c r="R388" s="147"/>
      <c r="S388" s="147"/>
      <c r="T388" s="147"/>
      <c r="U388" s="147"/>
      <c r="V388" s="147"/>
      <c r="W388" s="147"/>
      <c r="X388" s="147"/>
      <c r="Y388" s="147"/>
      <c r="Z388" s="147"/>
      <c r="AA388" s="147"/>
      <c r="AB388" s="147"/>
      <c r="AC388" s="148"/>
      <c r="AD388" s="142"/>
      <c r="AE388" s="203">
        <f t="shared" si="30"/>
        <v>0</v>
      </c>
      <c r="AF388" s="150">
        <f t="shared" si="31"/>
        <v>0</v>
      </c>
      <c r="AG388" s="331"/>
      <c r="AJ388" s="185"/>
      <c r="AK388" s="614"/>
      <c r="AL388" s="186">
        <f t="shared" si="27"/>
        <v>0</v>
      </c>
      <c r="AM388" s="186">
        <f t="shared" si="28"/>
        <v>0</v>
      </c>
      <c r="AN388" s="186">
        <f t="shared" si="29"/>
        <v>0</v>
      </c>
      <c r="AO388" s="615"/>
    </row>
    <row r="389" spans="1:41" s="187" customFormat="1" ht="20.100000000000001" customHeight="1">
      <c r="A389" s="183">
        <v>385</v>
      </c>
      <c r="B389" s="342"/>
      <c r="C389" s="342"/>
      <c r="D389" s="142"/>
      <c r="E389" s="142"/>
      <c r="F389" s="142"/>
      <c r="G389" s="142"/>
      <c r="H389" s="142"/>
      <c r="I389" s="142"/>
      <c r="J389" s="143"/>
      <c r="K389" s="142"/>
      <c r="L389" s="142"/>
      <c r="M389" s="144"/>
      <c r="N389" s="145"/>
      <c r="O389" s="142"/>
      <c r="P389" s="147"/>
      <c r="Q389" s="147"/>
      <c r="R389" s="147"/>
      <c r="S389" s="147"/>
      <c r="T389" s="147"/>
      <c r="U389" s="147"/>
      <c r="V389" s="147"/>
      <c r="W389" s="147"/>
      <c r="X389" s="147"/>
      <c r="Y389" s="147"/>
      <c r="Z389" s="147"/>
      <c r="AA389" s="147"/>
      <c r="AB389" s="147"/>
      <c r="AC389" s="148"/>
      <c r="AD389" s="142"/>
      <c r="AE389" s="203">
        <f t="shared" si="30"/>
        <v>0</v>
      </c>
      <c r="AF389" s="150">
        <f t="shared" si="31"/>
        <v>0</v>
      </c>
      <c r="AG389" s="331"/>
      <c r="AJ389" s="185"/>
      <c r="AK389" s="617"/>
      <c r="AL389" s="186">
        <f t="shared" si="27"/>
        <v>0</v>
      </c>
      <c r="AM389" s="186">
        <f t="shared" si="28"/>
        <v>0</v>
      </c>
      <c r="AN389" s="186">
        <f t="shared" si="29"/>
        <v>0</v>
      </c>
      <c r="AO389" s="615"/>
    </row>
    <row r="390" spans="1:41" ht="20.100000000000001" customHeight="1">
      <c r="A390" s="183">
        <v>386</v>
      </c>
      <c r="B390" s="342"/>
      <c r="C390" s="342"/>
      <c r="D390" s="142"/>
      <c r="E390" s="142"/>
      <c r="F390" s="142"/>
      <c r="G390" s="142"/>
      <c r="H390" s="142"/>
      <c r="I390" s="142"/>
      <c r="J390" s="143"/>
      <c r="K390" s="142"/>
      <c r="L390" s="142"/>
      <c r="M390" s="144"/>
      <c r="N390" s="145"/>
      <c r="O390" s="142"/>
      <c r="P390" s="147"/>
      <c r="Q390" s="147"/>
      <c r="R390" s="147"/>
      <c r="S390" s="147"/>
      <c r="T390" s="147"/>
      <c r="U390" s="147"/>
      <c r="V390" s="147"/>
      <c r="W390" s="147"/>
      <c r="X390" s="147"/>
      <c r="Y390" s="147"/>
      <c r="Z390" s="147"/>
      <c r="AA390" s="147"/>
      <c r="AB390" s="147"/>
      <c r="AC390" s="148"/>
      <c r="AD390" s="142"/>
      <c r="AE390" s="203">
        <f t="shared" si="30"/>
        <v>0</v>
      </c>
      <c r="AF390" s="150">
        <f t="shared" si="31"/>
        <v>0</v>
      </c>
      <c r="AG390" s="331"/>
      <c r="AJ390" s="185"/>
      <c r="AK390" s="616"/>
      <c r="AL390" s="186">
        <f t="shared" ref="AL390:AL453" si="32">SUM(AH$4*B390)</f>
        <v>0</v>
      </c>
      <c r="AM390" s="186">
        <f t="shared" ref="AM390:AM453" si="33">SUM(AI$4*C390)</f>
        <v>0</v>
      </c>
      <c r="AN390" s="186">
        <f t="shared" ref="AN390:AN453" si="34">SUM((AE390*AJ$4)+AK390)</f>
        <v>0</v>
      </c>
      <c r="AO390" s="615"/>
    </row>
    <row r="391" spans="1:41" s="187" customFormat="1" ht="20.100000000000001" customHeight="1">
      <c r="A391" s="183">
        <v>387</v>
      </c>
      <c r="B391" s="342"/>
      <c r="C391" s="342"/>
      <c r="D391" s="142"/>
      <c r="E391" s="142"/>
      <c r="F391" s="142"/>
      <c r="G391" s="142"/>
      <c r="H391" s="142"/>
      <c r="I391" s="142"/>
      <c r="J391" s="143"/>
      <c r="K391" s="142"/>
      <c r="L391" s="142"/>
      <c r="M391" s="144"/>
      <c r="N391" s="145"/>
      <c r="O391" s="142"/>
      <c r="P391" s="147"/>
      <c r="Q391" s="147"/>
      <c r="R391" s="147"/>
      <c r="S391" s="147"/>
      <c r="T391" s="147"/>
      <c r="U391" s="147"/>
      <c r="V391" s="147"/>
      <c r="W391" s="147"/>
      <c r="X391" s="147"/>
      <c r="Y391" s="147"/>
      <c r="Z391" s="147"/>
      <c r="AA391" s="147"/>
      <c r="AB391" s="147"/>
      <c r="AC391" s="148"/>
      <c r="AD391" s="142"/>
      <c r="AE391" s="203">
        <f t="shared" ref="AE391:AE454" si="35">SUM(P391:AB391)</f>
        <v>0</v>
      </c>
      <c r="AF391" s="150">
        <f t="shared" ref="AF391:AF454" si="36">SUM(AE391+B391+C391)</f>
        <v>0</v>
      </c>
      <c r="AG391" s="331"/>
      <c r="AJ391" s="185"/>
      <c r="AK391" s="617"/>
      <c r="AL391" s="186">
        <f t="shared" si="32"/>
        <v>0</v>
      </c>
      <c r="AM391" s="186">
        <f t="shared" si="33"/>
        <v>0</v>
      </c>
      <c r="AN391" s="186">
        <f t="shared" si="34"/>
        <v>0</v>
      </c>
      <c r="AO391" s="615"/>
    </row>
    <row r="392" spans="1:41" ht="20.100000000000001" customHeight="1">
      <c r="A392" s="183">
        <v>388</v>
      </c>
      <c r="B392" s="342"/>
      <c r="C392" s="342"/>
      <c r="D392" s="142"/>
      <c r="E392" s="142"/>
      <c r="F392" s="142"/>
      <c r="G392" s="142"/>
      <c r="H392" s="142"/>
      <c r="I392" s="142"/>
      <c r="J392" s="143"/>
      <c r="K392" s="142"/>
      <c r="L392" s="142"/>
      <c r="M392" s="144"/>
      <c r="N392" s="145"/>
      <c r="O392" s="142"/>
      <c r="P392" s="147"/>
      <c r="Q392" s="147"/>
      <c r="R392" s="147"/>
      <c r="S392" s="147"/>
      <c r="T392" s="147"/>
      <c r="U392" s="147"/>
      <c r="V392" s="147"/>
      <c r="W392" s="147"/>
      <c r="X392" s="147"/>
      <c r="Y392" s="147"/>
      <c r="Z392" s="147"/>
      <c r="AA392" s="147"/>
      <c r="AB392" s="147"/>
      <c r="AC392" s="148"/>
      <c r="AD392" s="142"/>
      <c r="AE392" s="203">
        <f t="shared" si="35"/>
        <v>0</v>
      </c>
      <c r="AF392" s="150">
        <f t="shared" si="36"/>
        <v>0</v>
      </c>
      <c r="AG392" s="331"/>
      <c r="AJ392" s="185"/>
      <c r="AK392" s="616"/>
      <c r="AL392" s="186">
        <f t="shared" si="32"/>
        <v>0</v>
      </c>
      <c r="AM392" s="186">
        <f t="shared" si="33"/>
        <v>0</v>
      </c>
      <c r="AN392" s="186">
        <f t="shared" si="34"/>
        <v>0</v>
      </c>
      <c r="AO392" s="615"/>
    </row>
    <row r="393" spans="1:41" ht="20.100000000000001" customHeight="1">
      <c r="A393" s="183">
        <v>389</v>
      </c>
      <c r="B393" s="342"/>
      <c r="C393" s="342"/>
      <c r="D393" s="142"/>
      <c r="E393" s="142"/>
      <c r="F393" s="142"/>
      <c r="G393" s="142"/>
      <c r="H393" s="142"/>
      <c r="I393" s="142"/>
      <c r="J393" s="143"/>
      <c r="K393" s="142"/>
      <c r="L393" s="142"/>
      <c r="M393" s="144"/>
      <c r="N393" s="145"/>
      <c r="O393" s="142"/>
      <c r="P393" s="147"/>
      <c r="Q393" s="147"/>
      <c r="R393" s="147"/>
      <c r="S393" s="147"/>
      <c r="T393" s="147"/>
      <c r="U393" s="147"/>
      <c r="V393" s="147"/>
      <c r="W393" s="147"/>
      <c r="X393" s="147"/>
      <c r="Y393" s="147"/>
      <c r="Z393" s="147"/>
      <c r="AA393" s="147"/>
      <c r="AB393" s="147"/>
      <c r="AC393" s="148"/>
      <c r="AD393" s="142"/>
      <c r="AE393" s="203">
        <f t="shared" si="35"/>
        <v>0</v>
      </c>
      <c r="AF393" s="150">
        <f t="shared" si="36"/>
        <v>0</v>
      </c>
      <c r="AG393" s="331"/>
      <c r="AJ393" s="185"/>
      <c r="AK393" s="616"/>
      <c r="AL393" s="186">
        <f t="shared" si="32"/>
        <v>0</v>
      </c>
      <c r="AM393" s="186">
        <f t="shared" si="33"/>
        <v>0</v>
      </c>
      <c r="AN393" s="186">
        <f t="shared" si="34"/>
        <v>0</v>
      </c>
      <c r="AO393" s="615"/>
    </row>
    <row r="394" spans="1:41" s="184" customFormat="1" ht="20.100000000000001" customHeight="1">
      <c r="A394" s="183">
        <v>390</v>
      </c>
      <c r="B394" s="342"/>
      <c r="C394" s="342"/>
      <c r="D394" s="142"/>
      <c r="E394" s="142"/>
      <c r="F394" s="142"/>
      <c r="G394" s="142"/>
      <c r="H394" s="142"/>
      <c r="I394" s="142"/>
      <c r="J394" s="143"/>
      <c r="K394" s="142"/>
      <c r="L394" s="142"/>
      <c r="M394" s="144"/>
      <c r="N394" s="145"/>
      <c r="O394" s="142"/>
      <c r="P394" s="147"/>
      <c r="Q394" s="147"/>
      <c r="R394" s="147"/>
      <c r="S394" s="147"/>
      <c r="T394" s="147"/>
      <c r="U394" s="147"/>
      <c r="V394" s="147"/>
      <c r="W394" s="147"/>
      <c r="X394" s="147"/>
      <c r="Y394" s="147"/>
      <c r="Z394" s="147"/>
      <c r="AA394" s="147"/>
      <c r="AB394" s="147"/>
      <c r="AC394" s="148"/>
      <c r="AD394" s="142"/>
      <c r="AE394" s="203">
        <f t="shared" si="35"/>
        <v>0</v>
      </c>
      <c r="AF394" s="150">
        <f t="shared" si="36"/>
        <v>0</v>
      </c>
      <c r="AG394" s="331"/>
      <c r="AJ394" s="185"/>
      <c r="AK394" s="614"/>
      <c r="AL394" s="186">
        <f t="shared" si="32"/>
        <v>0</v>
      </c>
      <c r="AM394" s="186">
        <f t="shared" si="33"/>
        <v>0</v>
      </c>
      <c r="AN394" s="186">
        <f t="shared" si="34"/>
        <v>0</v>
      </c>
      <c r="AO394" s="615"/>
    </row>
    <row r="395" spans="1:41" ht="20.100000000000001" customHeight="1">
      <c r="A395" s="183">
        <v>391</v>
      </c>
      <c r="B395" s="342"/>
      <c r="C395" s="342"/>
      <c r="D395" s="142"/>
      <c r="E395" s="142"/>
      <c r="F395" s="142"/>
      <c r="G395" s="142"/>
      <c r="H395" s="142"/>
      <c r="I395" s="142"/>
      <c r="J395" s="143"/>
      <c r="K395" s="142"/>
      <c r="L395" s="142"/>
      <c r="M395" s="144"/>
      <c r="N395" s="145"/>
      <c r="O395" s="142"/>
      <c r="P395" s="147"/>
      <c r="Q395" s="147"/>
      <c r="R395" s="147"/>
      <c r="S395" s="147"/>
      <c r="T395" s="147"/>
      <c r="U395" s="147"/>
      <c r="V395" s="147"/>
      <c r="W395" s="147"/>
      <c r="X395" s="147"/>
      <c r="Y395" s="147"/>
      <c r="Z395" s="147"/>
      <c r="AA395" s="147"/>
      <c r="AB395" s="147"/>
      <c r="AC395" s="148"/>
      <c r="AD395" s="142"/>
      <c r="AE395" s="203">
        <f t="shared" si="35"/>
        <v>0</v>
      </c>
      <c r="AF395" s="150">
        <f t="shared" si="36"/>
        <v>0</v>
      </c>
      <c r="AG395" s="331"/>
      <c r="AJ395" s="185"/>
      <c r="AK395" s="616"/>
      <c r="AL395" s="186">
        <f t="shared" si="32"/>
        <v>0</v>
      </c>
      <c r="AM395" s="186">
        <f t="shared" si="33"/>
        <v>0</v>
      </c>
      <c r="AN395" s="186">
        <f t="shared" si="34"/>
        <v>0</v>
      </c>
      <c r="AO395" s="615"/>
    </row>
    <row r="396" spans="1:41" ht="20.100000000000001" customHeight="1">
      <c r="A396" s="183">
        <v>392</v>
      </c>
      <c r="B396" s="342"/>
      <c r="C396" s="342"/>
      <c r="D396" s="142"/>
      <c r="E396" s="142"/>
      <c r="F396" s="142"/>
      <c r="G396" s="142"/>
      <c r="H396" s="142"/>
      <c r="I396" s="142"/>
      <c r="J396" s="143"/>
      <c r="K396" s="142"/>
      <c r="L396" s="142"/>
      <c r="M396" s="144"/>
      <c r="N396" s="145"/>
      <c r="O396" s="142"/>
      <c r="P396" s="147"/>
      <c r="Q396" s="147"/>
      <c r="R396" s="147"/>
      <c r="S396" s="147"/>
      <c r="T396" s="147"/>
      <c r="U396" s="147"/>
      <c r="V396" s="147"/>
      <c r="W396" s="147"/>
      <c r="X396" s="147"/>
      <c r="Y396" s="147"/>
      <c r="Z396" s="147"/>
      <c r="AA396" s="147"/>
      <c r="AB396" s="147"/>
      <c r="AC396" s="148"/>
      <c r="AD396" s="142"/>
      <c r="AE396" s="203">
        <f t="shared" si="35"/>
        <v>0</v>
      </c>
      <c r="AF396" s="150">
        <f t="shared" si="36"/>
        <v>0</v>
      </c>
      <c r="AG396" s="331"/>
      <c r="AJ396" s="185"/>
      <c r="AK396" s="616"/>
      <c r="AL396" s="186">
        <f t="shared" si="32"/>
        <v>0</v>
      </c>
      <c r="AM396" s="186">
        <f t="shared" si="33"/>
        <v>0</v>
      </c>
      <c r="AN396" s="186">
        <f t="shared" si="34"/>
        <v>0</v>
      </c>
      <c r="AO396" s="615"/>
    </row>
    <row r="397" spans="1:41" ht="20.100000000000001" customHeight="1">
      <c r="A397" s="183">
        <v>393</v>
      </c>
      <c r="B397" s="342"/>
      <c r="C397" s="342"/>
      <c r="D397" s="142"/>
      <c r="E397" s="142"/>
      <c r="F397" s="142"/>
      <c r="G397" s="142"/>
      <c r="H397" s="142"/>
      <c r="I397" s="142"/>
      <c r="J397" s="143"/>
      <c r="K397" s="142"/>
      <c r="L397" s="142"/>
      <c r="M397" s="144"/>
      <c r="N397" s="145"/>
      <c r="O397" s="142"/>
      <c r="P397" s="147"/>
      <c r="Q397" s="147"/>
      <c r="R397" s="147"/>
      <c r="S397" s="147"/>
      <c r="T397" s="147"/>
      <c r="U397" s="147"/>
      <c r="V397" s="147"/>
      <c r="W397" s="147"/>
      <c r="X397" s="147"/>
      <c r="Y397" s="147"/>
      <c r="Z397" s="147"/>
      <c r="AA397" s="147"/>
      <c r="AB397" s="147"/>
      <c r="AC397" s="148"/>
      <c r="AD397" s="142"/>
      <c r="AE397" s="203">
        <f t="shared" si="35"/>
        <v>0</v>
      </c>
      <c r="AF397" s="150">
        <f t="shared" si="36"/>
        <v>0</v>
      </c>
      <c r="AG397" s="331"/>
      <c r="AJ397" s="185"/>
      <c r="AK397" s="616"/>
      <c r="AL397" s="186">
        <f t="shared" si="32"/>
        <v>0</v>
      </c>
      <c r="AM397" s="186">
        <f t="shared" si="33"/>
        <v>0</v>
      </c>
      <c r="AN397" s="186">
        <f t="shared" si="34"/>
        <v>0</v>
      </c>
      <c r="AO397" s="615"/>
    </row>
    <row r="398" spans="1:41" ht="20.100000000000001" customHeight="1">
      <c r="A398" s="183">
        <v>394</v>
      </c>
      <c r="B398" s="342"/>
      <c r="C398" s="342"/>
      <c r="D398" s="142"/>
      <c r="E398" s="142"/>
      <c r="F398" s="142"/>
      <c r="G398" s="142"/>
      <c r="H398" s="142"/>
      <c r="I398" s="142"/>
      <c r="J398" s="143"/>
      <c r="K398" s="142"/>
      <c r="L398" s="142"/>
      <c r="M398" s="144"/>
      <c r="N398" s="145"/>
      <c r="O398" s="142"/>
      <c r="P398" s="147"/>
      <c r="Q398" s="147"/>
      <c r="R398" s="147"/>
      <c r="S398" s="147"/>
      <c r="T398" s="147"/>
      <c r="U398" s="147"/>
      <c r="V398" s="147"/>
      <c r="W398" s="147"/>
      <c r="X398" s="147"/>
      <c r="Y398" s="147"/>
      <c r="Z398" s="147"/>
      <c r="AA398" s="147"/>
      <c r="AB398" s="147"/>
      <c r="AC398" s="148"/>
      <c r="AD398" s="142"/>
      <c r="AE398" s="203">
        <f t="shared" si="35"/>
        <v>0</v>
      </c>
      <c r="AF398" s="150">
        <f t="shared" si="36"/>
        <v>0</v>
      </c>
      <c r="AG398" s="331"/>
      <c r="AJ398" s="185"/>
      <c r="AK398" s="616"/>
      <c r="AL398" s="186">
        <f t="shared" si="32"/>
        <v>0</v>
      </c>
      <c r="AM398" s="186">
        <f t="shared" si="33"/>
        <v>0</v>
      </c>
      <c r="AN398" s="186">
        <f t="shared" si="34"/>
        <v>0</v>
      </c>
      <c r="AO398" s="615"/>
    </row>
    <row r="399" spans="1:41" ht="20.100000000000001" customHeight="1">
      <c r="A399" s="183">
        <v>395</v>
      </c>
      <c r="B399" s="342"/>
      <c r="C399" s="342"/>
      <c r="D399" s="142"/>
      <c r="E399" s="142"/>
      <c r="F399" s="142"/>
      <c r="G399" s="142"/>
      <c r="H399" s="142"/>
      <c r="I399" s="142"/>
      <c r="J399" s="143"/>
      <c r="K399" s="142"/>
      <c r="L399" s="142"/>
      <c r="M399" s="144"/>
      <c r="N399" s="145"/>
      <c r="O399" s="142"/>
      <c r="P399" s="147"/>
      <c r="Q399" s="147"/>
      <c r="R399" s="147"/>
      <c r="S399" s="147"/>
      <c r="T399" s="147"/>
      <c r="U399" s="147"/>
      <c r="V399" s="147"/>
      <c r="W399" s="147"/>
      <c r="X399" s="147"/>
      <c r="Y399" s="147"/>
      <c r="Z399" s="147"/>
      <c r="AA399" s="147"/>
      <c r="AB399" s="147"/>
      <c r="AC399" s="148"/>
      <c r="AD399" s="142"/>
      <c r="AE399" s="203">
        <f t="shared" si="35"/>
        <v>0</v>
      </c>
      <c r="AF399" s="150">
        <f t="shared" si="36"/>
        <v>0</v>
      </c>
      <c r="AG399" s="331"/>
      <c r="AJ399" s="185"/>
      <c r="AK399" s="616"/>
      <c r="AL399" s="186">
        <f t="shared" si="32"/>
        <v>0</v>
      </c>
      <c r="AM399" s="186">
        <f t="shared" si="33"/>
        <v>0</v>
      </c>
      <c r="AN399" s="186">
        <f t="shared" si="34"/>
        <v>0</v>
      </c>
      <c r="AO399" s="615"/>
    </row>
    <row r="400" spans="1:41" ht="20.100000000000001" customHeight="1">
      <c r="A400" s="183">
        <v>396</v>
      </c>
      <c r="B400" s="342"/>
      <c r="C400" s="342"/>
      <c r="D400" s="142"/>
      <c r="E400" s="142"/>
      <c r="F400" s="142"/>
      <c r="G400" s="142"/>
      <c r="H400" s="142"/>
      <c r="I400" s="142"/>
      <c r="J400" s="143"/>
      <c r="K400" s="142"/>
      <c r="L400" s="142"/>
      <c r="M400" s="144"/>
      <c r="N400" s="145"/>
      <c r="O400" s="142"/>
      <c r="P400" s="147"/>
      <c r="Q400" s="147"/>
      <c r="R400" s="147"/>
      <c r="S400" s="147"/>
      <c r="T400" s="147"/>
      <c r="U400" s="147"/>
      <c r="V400" s="147"/>
      <c r="W400" s="147"/>
      <c r="X400" s="147"/>
      <c r="Y400" s="147"/>
      <c r="Z400" s="147"/>
      <c r="AA400" s="147"/>
      <c r="AB400" s="147"/>
      <c r="AC400" s="148"/>
      <c r="AD400" s="142"/>
      <c r="AE400" s="203">
        <f t="shared" si="35"/>
        <v>0</v>
      </c>
      <c r="AF400" s="150">
        <f t="shared" si="36"/>
        <v>0</v>
      </c>
      <c r="AG400" s="331"/>
      <c r="AJ400" s="185"/>
      <c r="AK400" s="616"/>
      <c r="AL400" s="186">
        <f t="shared" si="32"/>
        <v>0</v>
      </c>
      <c r="AM400" s="186">
        <f t="shared" si="33"/>
        <v>0</v>
      </c>
      <c r="AN400" s="186">
        <f t="shared" si="34"/>
        <v>0</v>
      </c>
      <c r="AO400" s="615"/>
    </row>
    <row r="401" spans="1:41" ht="20.100000000000001" customHeight="1">
      <c r="A401" s="183">
        <v>397</v>
      </c>
      <c r="B401" s="342"/>
      <c r="C401" s="342"/>
      <c r="D401" s="142"/>
      <c r="E401" s="142"/>
      <c r="F401" s="142"/>
      <c r="G401" s="142"/>
      <c r="H401" s="142"/>
      <c r="I401" s="142"/>
      <c r="J401" s="143"/>
      <c r="K401" s="142"/>
      <c r="L401" s="142"/>
      <c r="M401" s="144"/>
      <c r="N401" s="145"/>
      <c r="O401" s="142"/>
      <c r="P401" s="147"/>
      <c r="Q401" s="147"/>
      <c r="R401" s="147"/>
      <c r="S401" s="147"/>
      <c r="T401" s="147"/>
      <c r="U401" s="147"/>
      <c r="V401" s="147"/>
      <c r="W401" s="147"/>
      <c r="X401" s="147"/>
      <c r="Y401" s="147"/>
      <c r="Z401" s="147"/>
      <c r="AA401" s="147"/>
      <c r="AB401" s="147"/>
      <c r="AC401" s="148"/>
      <c r="AD401" s="142"/>
      <c r="AE401" s="203">
        <f t="shared" si="35"/>
        <v>0</v>
      </c>
      <c r="AF401" s="150">
        <f t="shared" si="36"/>
        <v>0</v>
      </c>
      <c r="AG401" s="331"/>
      <c r="AJ401" s="185"/>
      <c r="AK401" s="616"/>
      <c r="AL401" s="186">
        <f t="shared" si="32"/>
        <v>0</v>
      </c>
      <c r="AM401" s="186">
        <f t="shared" si="33"/>
        <v>0</v>
      </c>
      <c r="AN401" s="186">
        <f t="shared" si="34"/>
        <v>0</v>
      </c>
      <c r="AO401" s="615"/>
    </row>
    <row r="402" spans="1:41" ht="20.100000000000001" customHeight="1">
      <c r="A402" s="183">
        <v>398</v>
      </c>
      <c r="B402" s="342"/>
      <c r="C402" s="342"/>
      <c r="D402" s="142"/>
      <c r="E402" s="142"/>
      <c r="F402" s="142"/>
      <c r="G402" s="142"/>
      <c r="H402" s="142"/>
      <c r="I402" s="142"/>
      <c r="J402" s="143"/>
      <c r="K402" s="142"/>
      <c r="L402" s="142"/>
      <c r="M402" s="144"/>
      <c r="N402" s="145"/>
      <c r="O402" s="142"/>
      <c r="P402" s="147"/>
      <c r="Q402" s="147"/>
      <c r="R402" s="147"/>
      <c r="S402" s="147"/>
      <c r="T402" s="147"/>
      <c r="U402" s="147"/>
      <c r="V402" s="147"/>
      <c r="W402" s="147"/>
      <c r="X402" s="147"/>
      <c r="Y402" s="147"/>
      <c r="Z402" s="147"/>
      <c r="AA402" s="147"/>
      <c r="AB402" s="147"/>
      <c r="AC402" s="148"/>
      <c r="AD402" s="142"/>
      <c r="AE402" s="203">
        <f t="shared" si="35"/>
        <v>0</v>
      </c>
      <c r="AF402" s="150">
        <f t="shared" si="36"/>
        <v>0</v>
      </c>
      <c r="AG402" s="331"/>
      <c r="AJ402" s="185"/>
      <c r="AK402" s="616"/>
      <c r="AL402" s="186">
        <f t="shared" si="32"/>
        <v>0</v>
      </c>
      <c r="AM402" s="186">
        <f t="shared" si="33"/>
        <v>0</v>
      </c>
      <c r="AN402" s="186">
        <f t="shared" si="34"/>
        <v>0</v>
      </c>
      <c r="AO402" s="615"/>
    </row>
    <row r="403" spans="1:41" s="184" customFormat="1" ht="20.100000000000001" customHeight="1">
      <c r="A403" s="183">
        <v>399</v>
      </c>
      <c r="B403" s="342"/>
      <c r="C403" s="342"/>
      <c r="D403" s="142"/>
      <c r="E403" s="142"/>
      <c r="F403" s="142"/>
      <c r="G403" s="142"/>
      <c r="H403" s="142"/>
      <c r="I403" s="142"/>
      <c r="J403" s="143"/>
      <c r="K403" s="142"/>
      <c r="L403" s="142"/>
      <c r="M403" s="144"/>
      <c r="N403" s="145"/>
      <c r="O403" s="142"/>
      <c r="P403" s="147"/>
      <c r="Q403" s="147"/>
      <c r="R403" s="147"/>
      <c r="S403" s="147"/>
      <c r="T403" s="147"/>
      <c r="U403" s="147"/>
      <c r="V403" s="147"/>
      <c r="W403" s="147"/>
      <c r="X403" s="147"/>
      <c r="Y403" s="147"/>
      <c r="Z403" s="147"/>
      <c r="AA403" s="147"/>
      <c r="AB403" s="147"/>
      <c r="AC403" s="148"/>
      <c r="AD403" s="142"/>
      <c r="AE403" s="203">
        <f t="shared" si="35"/>
        <v>0</v>
      </c>
      <c r="AF403" s="150">
        <f t="shared" si="36"/>
        <v>0</v>
      </c>
      <c r="AG403" s="331"/>
      <c r="AJ403" s="185"/>
      <c r="AK403" s="614"/>
      <c r="AL403" s="186">
        <f t="shared" si="32"/>
        <v>0</v>
      </c>
      <c r="AM403" s="186">
        <f t="shared" si="33"/>
        <v>0</v>
      </c>
      <c r="AN403" s="186">
        <f t="shared" si="34"/>
        <v>0</v>
      </c>
      <c r="AO403" s="615"/>
    </row>
    <row r="404" spans="1:41" ht="20.100000000000001" customHeight="1">
      <c r="A404" s="183">
        <v>400</v>
      </c>
      <c r="B404" s="342"/>
      <c r="C404" s="342"/>
      <c r="D404" s="142"/>
      <c r="E404" s="142"/>
      <c r="F404" s="142"/>
      <c r="G404" s="142"/>
      <c r="H404" s="142"/>
      <c r="I404" s="142"/>
      <c r="J404" s="143"/>
      <c r="K404" s="142"/>
      <c r="L404" s="142"/>
      <c r="M404" s="144"/>
      <c r="N404" s="145"/>
      <c r="O404" s="142"/>
      <c r="P404" s="147"/>
      <c r="Q404" s="147"/>
      <c r="R404" s="147"/>
      <c r="S404" s="147"/>
      <c r="T404" s="147"/>
      <c r="U404" s="147"/>
      <c r="V404" s="147"/>
      <c r="W404" s="147"/>
      <c r="X404" s="147"/>
      <c r="Y404" s="147"/>
      <c r="Z404" s="147"/>
      <c r="AA404" s="147"/>
      <c r="AB404" s="147"/>
      <c r="AC404" s="148"/>
      <c r="AD404" s="142"/>
      <c r="AE404" s="203">
        <f t="shared" si="35"/>
        <v>0</v>
      </c>
      <c r="AF404" s="150">
        <f t="shared" si="36"/>
        <v>0</v>
      </c>
      <c r="AG404" s="331"/>
      <c r="AJ404" s="185"/>
      <c r="AK404" s="616"/>
      <c r="AL404" s="186">
        <f t="shared" si="32"/>
        <v>0</v>
      </c>
      <c r="AM404" s="186">
        <f t="shared" si="33"/>
        <v>0</v>
      </c>
      <c r="AN404" s="186">
        <f t="shared" si="34"/>
        <v>0</v>
      </c>
      <c r="AO404" s="615"/>
    </row>
    <row r="405" spans="1:41" ht="20.100000000000001" customHeight="1">
      <c r="A405" s="183">
        <v>401</v>
      </c>
      <c r="B405" s="342"/>
      <c r="C405" s="342"/>
      <c r="D405" s="142"/>
      <c r="E405" s="142"/>
      <c r="F405" s="142"/>
      <c r="G405" s="142"/>
      <c r="H405" s="142"/>
      <c r="I405" s="142"/>
      <c r="J405" s="143"/>
      <c r="K405" s="142"/>
      <c r="L405" s="142"/>
      <c r="M405" s="144"/>
      <c r="N405" s="145"/>
      <c r="O405" s="142"/>
      <c r="P405" s="147"/>
      <c r="Q405" s="147"/>
      <c r="R405" s="147"/>
      <c r="S405" s="147"/>
      <c r="T405" s="147"/>
      <c r="U405" s="147"/>
      <c r="V405" s="147"/>
      <c r="W405" s="147"/>
      <c r="X405" s="147"/>
      <c r="Y405" s="147"/>
      <c r="Z405" s="147"/>
      <c r="AA405" s="147"/>
      <c r="AB405" s="147"/>
      <c r="AC405" s="148"/>
      <c r="AD405" s="142"/>
      <c r="AE405" s="203">
        <f t="shared" si="35"/>
        <v>0</v>
      </c>
      <c r="AF405" s="150">
        <f t="shared" si="36"/>
        <v>0</v>
      </c>
      <c r="AG405" s="331"/>
      <c r="AJ405" s="185"/>
      <c r="AK405" s="616"/>
      <c r="AL405" s="186">
        <f t="shared" si="32"/>
        <v>0</v>
      </c>
      <c r="AM405" s="186">
        <f t="shared" si="33"/>
        <v>0</v>
      </c>
      <c r="AN405" s="186">
        <f t="shared" si="34"/>
        <v>0</v>
      </c>
      <c r="AO405" s="615"/>
    </row>
    <row r="406" spans="1:41" ht="20.100000000000001" customHeight="1">
      <c r="A406" s="183">
        <v>402</v>
      </c>
      <c r="B406" s="342"/>
      <c r="C406" s="342"/>
      <c r="D406" s="142"/>
      <c r="E406" s="142"/>
      <c r="F406" s="142"/>
      <c r="G406" s="142"/>
      <c r="H406" s="142"/>
      <c r="I406" s="142"/>
      <c r="J406" s="143"/>
      <c r="K406" s="142"/>
      <c r="L406" s="142"/>
      <c r="M406" s="144"/>
      <c r="N406" s="145"/>
      <c r="O406" s="142"/>
      <c r="P406" s="147"/>
      <c r="Q406" s="147"/>
      <c r="R406" s="147"/>
      <c r="S406" s="147"/>
      <c r="T406" s="147"/>
      <c r="U406" s="147"/>
      <c r="V406" s="147"/>
      <c r="W406" s="147"/>
      <c r="X406" s="147"/>
      <c r="Y406" s="147"/>
      <c r="Z406" s="147"/>
      <c r="AA406" s="147"/>
      <c r="AB406" s="147"/>
      <c r="AC406" s="148"/>
      <c r="AD406" s="142"/>
      <c r="AE406" s="203">
        <f t="shared" si="35"/>
        <v>0</v>
      </c>
      <c r="AF406" s="150">
        <f t="shared" si="36"/>
        <v>0</v>
      </c>
      <c r="AG406" s="331"/>
      <c r="AJ406" s="185"/>
      <c r="AK406" s="616"/>
      <c r="AL406" s="186">
        <f t="shared" si="32"/>
        <v>0</v>
      </c>
      <c r="AM406" s="186">
        <f t="shared" si="33"/>
        <v>0</v>
      </c>
      <c r="AN406" s="186">
        <f t="shared" si="34"/>
        <v>0</v>
      </c>
      <c r="AO406" s="615"/>
    </row>
    <row r="407" spans="1:41" ht="20.100000000000001" customHeight="1">
      <c r="A407" s="183">
        <v>403</v>
      </c>
      <c r="B407" s="342"/>
      <c r="C407" s="342"/>
      <c r="D407" s="142"/>
      <c r="E407" s="142"/>
      <c r="F407" s="142"/>
      <c r="G407" s="142"/>
      <c r="H407" s="142"/>
      <c r="I407" s="142"/>
      <c r="J407" s="143"/>
      <c r="K407" s="142"/>
      <c r="L407" s="142"/>
      <c r="M407" s="144"/>
      <c r="N407" s="145"/>
      <c r="O407" s="142"/>
      <c r="P407" s="147"/>
      <c r="Q407" s="147"/>
      <c r="R407" s="147"/>
      <c r="S407" s="147"/>
      <c r="T407" s="147"/>
      <c r="U407" s="147"/>
      <c r="V407" s="147"/>
      <c r="W407" s="147"/>
      <c r="X407" s="147"/>
      <c r="Y407" s="147"/>
      <c r="Z407" s="147"/>
      <c r="AA407" s="147"/>
      <c r="AB407" s="147"/>
      <c r="AC407" s="148"/>
      <c r="AD407" s="142"/>
      <c r="AE407" s="203">
        <f t="shared" si="35"/>
        <v>0</v>
      </c>
      <c r="AF407" s="150">
        <f t="shared" si="36"/>
        <v>0</v>
      </c>
      <c r="AG407" s="331"/>
      <c r="AJ407" s="185"/>
      <c r="AK407" s="616"/>
      <c r="AL407" s="186">
        <f t="shared" si="32"/>
        <v>0</v>
      </c>
      <c r="AM407" s="186">
        <f t="shared" si="33"/>
        <v>0</v>
      </c>
      <c r="AN407" s="186">
        <f t="shared" si="34"/>
        <v>0</v>
      </c>
      <c r="AO407" s="615"/>
    </row>
    <row r="408" spans="1:41" s="184" customFormat="1" ht="20.100000000000001" customHeight="1">
      <c r="A408" s="183">
        <v>404</v>
      </c>
      <c r="B408" s="342"/>
      <c r="C408" s="342"/>
      <c r="D408" s="142"/>
      <c r="E408" s="142"/>
      <c r="F408" s="142"/>
      <c r="G408" s="142"/>
      <c r="H408" s="142"/>
      <c r="I408" s="142"/>
      <c r="J408" s="143"/>
      <c r="K408" s="142"/>
      <c r="L408" s="142"/>
      <c r="M408" s="144"/>
      <c r="N408" s="145"/>
      <c r="O408" s="142"/>
      <c r="P408" s="147"/>
      <c r="Q408" s="147"/>
      <c r="R408" s="147"/>
      <c r="S408" s="147"/>
      <c r="T408" s="147"/>
      <c r="U408" s="147"/>
      <c r="V408" s="147"/>
      <c r="W408" s="147"/>
      <c r="X408" s="147"/>
      <c r="Y408" s="147"/>
      <c r="Z408" s="147"/>
      <c r="AA408" s="147"/>
      <c r="AB408" s="147"/>
      <c r="AC408" s="148"/>
      <c r="AD408" s="142"/>
      <c r="AE408" s="203">
        <f t="shared" si="35"/>
        <v>0</v>
      </c>
      <c r="AF408" s="150">
        <f t="shared" si="36"/>
        <v>0</v>
      </c>
      <c r="AG408" s="331"/>
      <c r="AJ408" s="185"/>
      <c r="AK408" s="614"/>
      <c r="AL408" s="186">
        <f t="shared" si="32"/>
        <v>0</v>
      </c>
      <c r="AM408" s="186">
        <f t="shared" si="33"/>
        <v>0</v>
      </c>
      <c r="AN408" s="186">
        <f t="shared" si="34"/>
        <v>0</v>
      </c>
      <c r="AO408" s="615"/>
    </row>
    <row r="409" spans="1:41" ht="20.100000000000001" customHeight="1">
      <c r="A409" s="183">
        <v>405</v>
      </c>
      <c r="B409" s="342"/>
      <c r="C409" s="342"/>
      <c r="D409" s="142"/>
      <c r="E409" s="142"/>
      <c r="F409" s="142"/>
      <c r="G409" s="142"/>
      <c r="H409" s="142"/>
      <c r="I409" s="142"/>
      <c r="J409" s="143"/>
      <c r="K409" s="142"/>
      <c r="L409" s="142"/>
      <c r="M409" s="144"/>
      <c r="N409" s="145"/>
      <c r="O409" s="142"/>
      <c r="P409" s="147"/>
      <c r="Q409" s="147"/>
      <c r="R409" s="147"/>
      <c r="S409" s="147"/>
      <c r="T409" s="147"/>
      <c r="U409" s="147"/>
      <c r="V409" s="147"/>
      <c r="W409" s="147"/>
      <c r="X409" s="147"/>
      <c r="Y409" s="147"/>
      <c r="Z409" s="147"/>
      <c r="AA409" s="147"/>
      <c r="AB409" s="147"/>
      <c r="AC409" s="148"/>
      <c r="AD409" s="142"/>
      <c r="AE409" s="203">
        <f t="shared" si="35"/>
        <v>0</v>
      </c>
      <c r="AF409" s="150">
        <f t="shared" si="36"/>
        <v>0</v>
      </c>
      <c r="AG409" s="331"/>
      <c r="AJ409" s="185"/>
      <c r="AK409" s="616"/>
      <c r="AL409" s="186">
        <f t="shared" si="32"/>
        <v>0</v>
      </c>
      <c r="AM409" s="186">
        <f t="shared" si="33"/>
        <v>0</v>
      </c>
      <c r="AN409" s="186">
        <f t="shared" si="34"/>
        <v>0</v>
      </c>
      <c r="AO409" s="615"/>
    </row>
    <row r="410" spans="1:41" ht="20.100000000000001" customHeight="1">
      <c r="A410" s="183">
        <v>406</v>
      </c>
      <c r="B410" s="342"/>
      <c r="C410" s="342"/>
      <c r="D410" s="142"/>
      <c r="E410" s="142"/>
      <c r="F410" s="142"/>
      <c r="G410" s="142"/>
      <c r="H410" s="142"/>
      <c r="I410" s="142"/>
      <c r="J410" s="143"/>
      <c r="K410" s="142"/>
      <c r="L410" s="142"/>
      <c r="M410" s="144"/>
      <c r="N410" s="145"/>
      <c r="O410" s="142"/>
      <c r="P410" s="147"/>
      <c r="Q410" s="147"/>
      <c r="R410" s="147"/>
      <c r="S410" s="147"/>
      <c r="T410" s="147"/>
      <c r="U410" s="147"/>
      <c r="V410" s="147"/>
      <c r="W410" s="147"/>
      <c r="X410" s="147"/>
      <c r="Y410" s="147"/>
      <c r="Z410" s="147"/>
      <c r="AA410" s="147"/>
      <c r="AB410" s="147"/>
      <c r="AC410" s="148"/>
      <c r="AD410" s="142"/>
      <c r="AE410" s="203">
        <f t="shared" si="35"/>
        <v>0</v>
      </c>
      <c r="AF410" s="150">
        <f t="shared" si="36"/>
        <v>0</v>
      </c>
      <c r="AG410" s="331"/>
      <c r="AJ410" s="185"/>
      <c r="AK410" s="616"/>
      <c r="AL410" s="186">
        <f t="shared" si="32"/>
        <v>0</v>
      </c>
      <c r="AM410" s="186">
        <f t="shared" si="33"/>
        <v>0</v>
      </c>
      <c r="AN410" s="186">
        <f t="shared" si="34"/>
        <v>0</v>
      </c>
      <c r="AO410" s="615"/>
    </row>
    <row r="411" spans="1:41" ht="20.100000000000001" customHeight="1">
      <c r="A411" s="183">
        <v>407</v>
      </c>
      <c r="B411" s="342"/>
      <c r="C411" s="342"/>
      <c r="D411" s="142"/>
      <c r="E411" s="142"/>
      <c r="F411" s="142"/>
      <c r="G411" s="142"/>
      <c r="H411" s="142"/>
      <c r="I411" s="142"/>
      <c r="J411" s="143"/>
      <c r="K411" s="142"/>
      <c r="L411" s="142"/>
      <c r="M411" s="144"/>
      <c r="N411" s="145"/>
      <c r="O411" s="142"/>
      <c r="P411" s="147"/>
      <c r="Q411" s="147"/>
      <c r="R411" s="147"/>
      <c r="S411" s="147"/>
      <c r="T411" s="147"/>
      <c r="U411" s="147"/>
      <c r="V411" s="147"/>
      <c r="W411" s="147"/>
      <c r="X411" s="147"/>
      <c r="Y411" s="147"/>
      <c r="Z411" s="147"/>
      <c r="AA411" s="147"/>
      <c r="AB411" s="147"/>
      <c r="AC411" s="148"/>
      <c r="AD411" s="142"/>
      <c r="AE411" s="203">
        <f t="shared" si="35"/>
        <v>0</v>
      </c>
      <c r="AF411" s="150">
        <f t="shared" si="36"/>
        <v>0</v>
      </c>
      <c r="AG411" s="331"/>
      <c r="AJ411" s="185"/>
      <c r="AK411" s="616"/>
      <c r="AL411" s="186">
        <f t="shared" si="32"/>
        <v>0</v>
      </c>
      <c r="AM411" s="186">
        <f t="shared" si="33"/>
        <v>0</v>
      </c>
      <c r="AN411" s="186">
        <f t="shared" si="34"/>
        <v>0</v>
      </c>
      <c r="AO411" s="615"/>
    </row>
    <row r="412" spans="1:41" ht="20.100000000000001" customHeight="1">
      <c r="A412" s="183">
        <v>408</v>
      </c>
      <c r="B412" s="342"/>
      <c r="C412" s="342"/>
      <c r="D412" s="142"/>
      <c r="E412" s="142"/>
      <c r="F412" s="142"/>
      <c r="G412" s="142"/>
      <c r="H412" s="142"/>
      <c r="I412" s="142"/>
      <c r="J412" s="143"/>
      <c r="K412" s="142"/>
      <c r="L412" s="142"/>
      <c r="M412" s="144"/>
      <c r="N412" s="145"/>
      <c r="O412" s="142"/>
      <c r="P412" s="147"/>
      <c r="Q412" s="147"/>
      <c r="R412" s="147"/>
      <c r="S412" s="147"/>
      <c r="T412" s="147"/>
      <c r="U412" s="147"/>
      <c r="V412" s="147"/>
      <c r="W412" s="147"/>
      <c r="X412" s="147"/>
      <c r="Y412" s="147"/>
      <c r="Z412" s="147"/>
      <c r="AA412" s="147"/>
      <c r="AB412" s="147"/>
      <c r="AC412" s="148"/>
      <c r="AD412" s="142"/>
      <c r="AE412" s="203">
        <f t="shared" si="35"/>
        <v>0</v>
      </c>
      <c r="AF412" s="150">
        <f t="shared" si="36"/>
        <v>0</v>
      </c>
      <c r="AG412" s="331"/>
      <c r="AJ412" s="185"/>
      <c r="AK412" s="616"/>
      <c r="AL412" s="186">
        <f t="shared" si="32"/>
        <v>0</v>
      </c>
      <c r="AM412" s="186">
        <f t="shared" si="33"/>
        <v>0</v>
      </c>
      <c r="AN412" s="186">
        <f t="shared" si="34"/>
        <v>0</v>
      </c>
      <c r="AO412" s="615"/>
    </row>
    <row r="413" spans="1:41" ht="20.100000000000001" customHeight="1">
      <c r="A413" s="183">
        <v>409</v>
      </c>
      <c r="B413" s="342"/>
      <c r="C413" s="342"/>
      <c r="D413" s="142"/>
      <c r="E413" s="142"/>
      <c r="F413" s="142"/>
      <c r="G413" s="142"/>
      <c r="H413" s="142"/>
      <c r="I413" s="142"/>
      <c r="J413" s="143"/>
      <c r="K413" s="142"/>
      <c r="L413" s="142"/>
      <c r="M413" s="144"/>
      <c r="N413" s="145"/>
      <c r="O413" s="142"/>
      <c r="P413" s="147"/>
      <c r="Q413" s="147"/>
      <c r="R413" s="147"/>
      <c r="S413" s="147"/>
      <c r="T413" s="147"/>
      <c r="U413" s="147"/>
      <c r="V413" s="147"/>
      <c r="W413" s="147"/>
      <c r="X413" s="147"/>
      <c r="Y413" s="147"/>
      <c r="Z413" s="147"/>
      <c r="AA413" s="147"/>
      <c r="AB413" s="147"/>
      <c r="AC413" s="148"/>
      <c r="AD413" s="142"/>
      <c r="AE413" s="203">
        <f t="shared" si="35"/>
        <v>0</v>
      </c>
      <c r="AF413" s="150">
        <f t="shared" si="36"/>
        <v>0</v>
      </c>
      <c r="AG413" s="331"/>
      <c r="AJ413" s="185"/>
      <c r="AK413" s="616"/>
      <c r="AL413" s="186">
        <f t="shared" si="32"/>
        <v>0</v>
      </c>
      <c r="AM413" s="186">
        <f t="shared" si="33"/>
        <v>0</v>
      </c>
      <c r="AN413" s="186">
        <f t="shared" si="34"/>
        <v>0</v>
      </c>
      <c r="AO413" s="615"/>
    </row>
    <row r="414" spans="1:41" ht="20.100000000000001" customHeight="1">
      <c r="A414" s="183">
        <v>410</v>
      </c>
      <c r="B414" s="342"/>
      <c r="C414" s="342"/>
      <c r="D414" s="142"/>
      <c r="E414" s="142"/>
      <c r="F414" s="142"/>
      <c r="G414" s="142"/>
      <c r="H414" s="142"/>
      <c r="I414" s="142"/>
      <c r="J414" s="143"/>
      <c r="K414" s="142"/>
      <c r="L414" s="142"/>
      <c r="M414" s="144"/>
      <c r="N414" s="145"/>
      <c r="O414" s="142"/>
      <c r="P414" s="147"/>
      <c r="Q414" s="147"/>
      <c r="R414" s="147"/>
      <c r="S414" s="147"/>
      <c r="T414" s="147"/>
      <c r="U414" s="147"/>
      <c r="V414" s="147"/>
      <c r="W414" s="147"/>
      <c r="X414" s="147"/>
      <c r="Y414" s="147"/>
      <c r="Z414" s="147"/>
      <c r="AA414" s="147"/>
      <c r="AB414" s="147"/>
      <c r="AC414" s="148"/>
      <c r="AD414" s="142"/>
      <c r="AE414" s="203">
        <f t="shared" si="35"/>
        <v>0</v>
      </c>
      <c r="AF414" s="150">
        <f t="shared" si="36"/>
        <v>0</v>
      </c>
      <c r="AG414" s="331"/>
      <c r="AJ414" s="185"/>
      <c r="AK414" s="616"/>
      <c r="AL414" s="186">
        <f t="shared" si="32"/>
        <v>0</v>
      </c>
      <c r="AM414" s="186">
        <f t="shared" si="33"/>
        <v>0</v>
      </c>
      <c r="AN414" s="186">
        <f t="shared" si="34"/>
        <v>0</v>
      </c>
      <c r="AO414" s="615"/>
    </row>
    <row r="415" spans="1:41" ht="20.100000000000001" customHeight="1">
      <c r="A415" s="183">
        <v>411</v>
      </c>
      <c r="B415" s="342"/>
      <c r="C415" s="342"/>
      <c r="D415" s="142"/>
      <c r="E415" s="142"/>
      <c r="F415" s="142"/>
      <c r="G415" s="142"/>
      <c r="H415" s="142"/>
      <c r="I415" s="142"/>
      <c r="J415" s="143"/>
      <c r="K415" s="142"/>
      <c r="L415" s="142"/>
      <c r="M415" s="144"/>
      <c r="N415" s="145"/>
      <c r="O415" s="142"/>
      <c r="P415" s="147"/>
      <c r="Q415" s="147"/>
      <c r="R415" s="147"/>
      <c r="S415" s="147"/>
      <c r="T415" s="147"/>
      <c r="U415" s="147"/>
      <c r="V415" s="147"/>
      <c r="W415" s="147"/>
      <c r="X415" s="147"/>
      <c r="Y415" s="147"/>
      <c r="Z415" s="147"/>
      <c r="AA415" s="147"/>
      <c r="AB415" s="147"/>
      <c r="AC415" s="148"/>
      <c r="AD415" s="142"/>
      <c r="AE415" s="203">
        <f t="shared" si="35"/>
        <v>0</v>
      </c>
      <c r="AF415" s="150">
        <f t="shared" si="36"/>
        <v>0</v>
      </c>
      <c r="AG415" s="331"/>
      <c r="AJ415" s="185"/>
      <c r="AK415" s="616"/>
      <c r="AL415" s="186">
        <f t="shared" si="32"/>
        <v>0</v>
      </c>
      <c r="AM415" s="186">
        <f t="shared" si="33"/>
        <v>0</v>
      </c>
      <c r="AN415" s="186">
        <f t="shared" si="34"/>
        <v>0</v>
      </c>
      <c r="AO415" s="615"/>
    </row>
    <row r="416" spans="1:41" ht="20.100000000000001" customHeight="1">
      <c r="A416" s="183">
        <v>412</v>
      </c>
      <c r="B416" s="342"/>
      <c r="C416" s="342"/>
      <c r="D416" s="142"/>
      <c r="E416" s="142"/>
      <c r="F416" s="142"/>
      <c r="G416" s="142"/>
      <c r="H416" s="142"/>
      <c r="I416" s="142"/>
      <c r="J416" s="143"/>
      <c r="K416" s="142"/>
      <c r="L416" s="142"/>
      <c r="M416" s="144"/>
      <c r="N416" s="145"/>
      <c r="O416" s="142"/>
      <c r="P416" s="147"/>
      <c r="Q416" s="147"/>
      <c r="R416" s="147"/>
      <c r="S416" s="147"/>
      <c r="T416" s="147"/>
      <c r="U416" s="147"/>
      <c r="V416" s="147"/>
      <c r="W416" s="147"/>
      <c r="X416" s="147"/>
      <c r="Y416" s="147"/>
      <c r="Z416" s="147"/>
      <c r="AA416" s="147"/>
      <c r="AB416" s="147"/>
      <c r="AC416" s="148"/>
      <c r="AD416" s="142"/>
      <c r="AE416" s="203">
        <f t="shared" si="35"/>
        <v>0</v>
      </c>
      <c r="AF416" s="150">
        <f t="shared" si="36"/>
        <v>0</v>
      </c>
      <c r="AG416" s="331"/>
      <c r="AJ416" s="185"/>
      <c r="AK416" s="616"/>
      <c r="AL416" s="186">
        <f t="shared" si="32"/>
        <v>0</v>
      </c>
      <c r="AM416" s="186">
        <f t="shared" si="33"/>
        <v>0</v>
      </c>
      <c r="AN416" s="186">
        <f t="shared" si="34"/>
        <v>0</v>
      </c>
      <c r="AO416" s="615"/>
    </row>
    <row r="417" spans="1:41" ht="20.100000000000001" customHeight="1">
      <c r="A417" s="183">
        <v>413</v>
      </c>
      <c r="B417" s="342"/>
      <c r="C417" s="342"/>
      <c r="D417" s="142"/>
      <c r="E417" s="142"/>
      <c r="F417" s="142"/>
      <c r="G417" s="142"/>
      <c r="H417" s="142"/>
      <c r="I417" s="142"/>
      <c r="J417" s="143"/>
      <c r="K417" s="142"/>
      <c r="L417" s="142"/>
      <c r="M417" s="144"/>
      <c r="N417" s="145"/>
      <c r="O417" s="142"/>
      <c r="P417" s="147"/>
      <c r="Q417" s="147"/>
      <c r="R417" s="147"/>
      <c r="S417" s="147"/>
      <c r="T417" s="147"/>
      <c r="U417" s="147"/>
      <c r="V417" s="147"/>
      <c r="W417" s="147"/>
      <c r="X417" s="147"/>
      <c r="Y417" s="147"/>
      <c r="Z417" s="147"/>
      <c r="AA417" s="147"/>
      <c r="AB417" s="147"/>
      <c r="AC417" s="148"/>
      <c r="AD417" s="142"/>
      <c r="AE417" s="203">
        <f t="shared" si="35"/>
        <v>0</v>
      </c>
      <c r="AF417" s="150">
        <f t="shared" si="36"/>
        <v>0</v>
      </c>
      <c r="AG417" s="331"/>
      <c r="AJ417" s="185"/>
      <c r="AK417" s="616"/>
      <c r="AL417" s="186">
        <f t="shared" si="32"/>
        <v>0</v>
      </c>
      <c r="AM417" s="186">
        <f t="shared" si="33"/>
        <v>0</v>
      </c>
      <c r="AN417" s="186">
        <f t="shared" si="34"/>
        <v>0</v>
      </c>
      <c r="AO417" s="615"/>
    </row>
    <row r="418" spans="1:41" ht="20.100000000000001" customHeight="1">
      <c r="A418" s="183">
        <v>414</v>
      </c>
      <c r="B418" s="342"/>
      <c r="C418" s="342"/>
      <c r="D418" s="142"/>
      <c r="E418" s="142"/>
      <c r="F418" s="142"/>
      <c r="G418" s="142"/>
      <c r="H418" s="142"/>
      <c r="I418" s="142"/>
      <c r="J418" s="143"/>
      <c r="K418" s="142"/>
      <c r="L418" s="142"/>
      <c r="M418" s="144"/>
      <c r="N418" s="145"/>
      <c r="O418" s="142"/>
      <c r="P418" s="147"/>
      <c r="Q418" s="147"/>
      <c r="R418" s="147"/>
      <c r="S418" s="147"/>
      <c r="T418" s="147"/>
      <c r="U418" s="147"/>
      <c r="V418" s="147"/>
      <c r="W418" s="147"/>
      <c r="X418" s="147"/>
      <c r="Y418" s="147"/>
      <c r="Z418" s="147"/>
      <c r="AA418" s="147"/>
      <c r="AB418" s="147"/>
      <c r="AC418" s="148"/>
      <c r="AD418" s="142"/>
      <c r="AE418" s="203">
        <f t="shared" si="35"/>
        <v>0</v>
      </c>
      <c r="AF418" s="150">
        <f t="shared" si="36"/>
        <v>0</v>
      </c>
      <c r="AG418" s="331"/>
      <c r="AJ418" s="185"/>
      <c r="AK418" s="616"/>
      <c r="AL418" s="186">
        <f t="shared" si="32"/>
        <v>0</v>
      </c>
      <c r="AM418" s="186">
        <f t="shared" si="33"/>
        <v>0</v>
      </c>
      <c r="AN418" s="186">
        <f t="shared" si="34"/>
        <v>0</v>
      </c>
      <c r="AO418" s="615"/>
    </row>
    <row r="419" spans="1:41" ht="20.100000000000001" customHeight="1">
      <c r="A419" s="183">
        <v>415</v>
      </c>
      <c r="B419" s="342"/>
      <c r="C419" s="342"/>
      <c r="D419" s="142"/>
      <c r="E419" s="142"/>
      <c r="F419" s="142"/>
      <c r="G419" s="142"/>
      <c r="H419" s="142"/>
      <c r="I419" s="142"/>
      <c r="J419" s="143"/>
      <c r="K419" s="142"/>
      <c r="L419" s="142"/>
      <c r="M419" s="144"/>
      <c r="N419" s="145"/>
      <c r="O419" s="142"/>
      <c r="P419" s="147"/>
      <c r="Q419" s="147"/>
      <c r="R419" s="147"/>
      <c r="S419" s="147"/>
      <c r="T419" s="147"/>
      <c r="U419" s="147"/>
      <c r="V419" s="147"/>
      <c r="W419" s="147"/>
      <c r="X419" s="147"/>
      <c r="Y419" s="147"/>
      <c r="Z419" s="147"/>
      <c r="AA419" s="147"/>
      <c r="AB419" s="147"/>
      <c r="AC419" s="148"/>
      <c r="AD419" s="142"/>
      <c r="AE419" s="203">
        <f t="shared" si="35"/>
        <v>0</v>
      </c>
      <c r="AF419" s="150">
        <f t="shared" si="36"/>
        <v>0</v>
      </c>
      <c r="AG419" s="331"/>
      <c r="AJ419" s="185"/>
      <c r="AK419" s="616"/>
      <c r="AL419" s="186">
        <f t="shared" si="32"/>
        <v>0</v>
      </c>
      <c r="AM419" s="186">
        <f t="shared" si="33"/>
        <v>0</v>
      </c>
      <c r="AN419" s="186">
        <f t="shared" si="34"/>
        <v>0</v>
      </c>
      <c r="AO419" s="615"/>
    </row>
    <row r="420" spans="1:41" ht="20.100000000000001" customHeight="1">
      <c r="A420" s="183">
        <v>416</v>
      </c>
      <c r="B420" s="342"/>
      <c r="C420" s="342"/>
      <c r="D420" s="142"/>
      <c r="E420" s="142"/>
      <c r="F420" s="142"/>
      <c r="G420" s="142"/>
      <c r="H420" s="142"/>
      <c r="I420" s="142"/>
      <c r="J420" s="143"/>
      <c r="K420" s="142"/>
      <c r="L420" s="142"/>
      <c r="M420" s="144"/>
      <c r="N420" s="145"/>
      <c r="O420" s="142"/>
      <c r="P420" s="147"/>
      <c r="Q420" s="147"/>
      <c r="R420" s="147"/>
      <c r="S420" s="147"/>
      <c r="T420" s="147"/>
      <c r="U420" s="147"/>
      <c r="V420" s="147"/>
      <c r="W420" s="147"/>
      <c r="X420" s="147"/>
      <c r="Y420" s="147"/>
      <c r="Z420" s="147"/>
      <c r="AA420" s="147"/>
      <c r="AB420" s="147"/>
      <c r="AC420" s="148"/>
      <c r="AD420" s="142"/>
      <c r="AE420" s="203">
        <f t="shared" si="35"/>
        <v>0</v>
      </c>
      <c r="AF420" s="150">
        <f t="shared" si="36"/>
        <v>0</v>
      </c>
      <c r="AG420" s="331"/>
      <c r="AJ420" s="185"/>
      <c r="AK420" s="616"/>
      <c r="AL420" s="186">
        <f t="shared" si="32"/>
        <v>0</v>
      </c>
      <c r="AM420" s="186">
        <f t="shared" si="33"/>
        <v>0</v>
      </c>
      <c r="AN420" s="186">
        <f t="shared" si="34"/>
        <v>0</v>
      </c>
      <c r="AO420" s="615"/>
    </row>
    <row r="421" spans="1:41" ht="20.100000000000001" customHeight="1">
      <c r="A421" s="183">
        <v>417</v>
      </c>
      <c r="B421" s="342"/>
      <c r="C421" s="342"/>
      <c r="D421" s="142"/>
      <c r="E421" s="142"/>
      <c r="F421" s="142"/>
      <c r="G421" s="142"/>
      <c r="H421" s="142"/>
      <c r="I421" s="142"/>
      <c r="J421" s="143"/>
      <c r="K421" s="142"/>
      <c r="L421" s="142"/>
      <c r="M421" s="144"/>
      <c r="N421" s="145"/>
      <c r="O421" s="142"/>
      <c r="P421" s="147"/>
      <c r="Q421" s="147"/>
      <c r="R421" s="147"/>
      <c r="S421" s="147"/>
      <c r="T421" s="147"/>
      <c r="U421" s="147"/>
      <c r="V421" s="147"/>
      <c r="W421" s="147"/>
      <c r="X421" s="147"/>
      <c r="Y421" s="147"/>
      <c r="Z421" s="147"/>
      <c r="AA421" s="147"/>
      <c r="AB421" s="147"/>
      <c r="AC421" s="148"/>
      <c r="AD421" s="142"/>
      <c r="AE421" s="203">
        <f t="shared" si="35"/>
        <v>0</v>
      </c>
      <c r="AF421" s="150">
        <f t="shared" si="36"/>
        <v>0</v>
      </c>
      <c r="AG421" s="331"/>
      <c r="AJ421" s="185"/>
      <c r="AK421" s="616"/>
      <c r="AL421" s="186">
        <f t="shared" si="32"/>
        <v>0</v>
      </c>
      <c r="AM421" s="186">
        <f t="shared" si="33"/>
        <v>0</v>
      </c>
      <c r="AN421" s="186">
        <f t="shared" si="34"/>
        <v>0</v>
      </c>
      <c r="AO421" s="615"/>
    </row>
    <row r="422" spans="1:41" ht="20.100000000000001" customHeight="1">
      <c r="A422" s="183">
        <v>418</v>
      </c>
      <c r="B422" s="342"/>
      <c r="C422" s="342"/>
      <c r="D422" s="142"/>
      <c r="E422" s="142"/>
      <c r="F422" s="142"/>
      <c r="G422" s="142"/>
      <c r="H422" s="142"/>
      <c r="I422" s="142"/>
      <c r="J422" s="143"/>
      <c r="K422" s="142"/>
      <c r="L422" s="142"/>
      <c r="M422" s="144"/>
      <c r="N422" s="145"/>
      <c r="O422" s="142"/>
      <c r="P422" s="147"/>
      <c r="Q422" s="147"/>
      <c r="R422" s="147"/>
      <c r="S422" s="147"/>
      <c r="T422" s="147"/>
      <c r="U422" s="147"/>
      <c r="V422" s="147"/>
      <c r="W422" s="147"/>
      <c r="X422" s="147"/>
      <c r="Y422" s="147"/>
      <c r="Z422" s="147"/>
      <c r="AA422" s="147"/>
      <c r="AB422" s="147"/>
      <c r="AC422" s="148"/>
      <c r="AD422" s="142"/>
      <c r="AE422" s="203">
        <f t="shared" si="35"/>
        <v>0</v>
      </c>
      <c r="AF422" s="150">
        <f t="shared" si="36"/>
        <v>0</v>
      </c>
      <c r="AG422" s="331"/>
      <c r="AJ422" s="185"/>
      <c r="AK422" s="616"/>
      <c r="AL422" s="186">
        <f t="shared" si="32"/>
        <v>0</v>
      </c>
      <c r="AM422" s="186">
        <f t="shared" si="33"/>
        <v>0</v>
      </c>
      <c r="AN422" s="186">
        <f t="shared" si="34"/>
        <v>0</v>
      </c>
      <c r="AO422" s="615"/>
    </row>
    <row r="423" spans="1:41" ht="20.100000000000001" customHeight="1">
      <c r="A423" s="183">
        <v>419</v>
      </c>
      <c r="B423" s="342"/>
      <c r="C423" s="342"/>
      <c r="D423" s="142"/>
      <c r="E423" s="142"/>
      <c r="F423" s="142"/>
      <c r="G423" s="142"/>
      <c r="H423" s="142"/>
      <c r="I423" s="142"/>
      <c r="J423" s="143"/>
      <c r="K423" s="142"/>
      <c r="L423" s="142"/>
      <c r="M423" s="144"/>
      <c r="N423" s="145"/>
      <c r="O423" s="142"/>
      <c r="P423" s="147"/>
      <c r="Q423" s="147"/>
      <c r="R423" s="147"/>
      <c r="S423" s="147"/>
      <c r="T423" s="147"/>
      <c r="U423" s="147"/>
      <c r="V423" s="147"/>
      <c r="W423" s="147"/>
      <c r="X423" s="147"/>
      <c r="Y423" s="147"/>
      <c r="Z423" s="147"/>
      <c r="AA423" s="147"/>
      <c r="AB423" s="147"/>
      <c r="AC423" s="148"/>
      <c r="AD423" s="142"/>
      <c r="AE423" s="203">
        <f t="shared" si="35"/>
        <v>0</v>
      </c>
      <c r="AF423" s="150">
        <f t="shared" si="36"/>
        <v>0</v>
      </c>
      <c r="AG423" s="331"/>
      <c r="AJ423" s="185"/>
      <c r="AK423" s="616"/>
      <c r="AL423" s="186">
        <f t="shared" si="32"/>
        <v>0</v>
      </c>
      <c r="AM423" s="186">
        <f t="shared" si="33"/>
        <v>0</v>
      </c>
      <c r="AN423" s="186">
        <f t="shared" si="34"/>
        <v>0</v>
      </c>
      <c r="AO423" s="615"/>
    </row>
    <row r="424" spans="1:41" ht="20.100000000000001" customHeight="1">
      <c r="A424" s="183">
        <v>420</v>
      </c>
      <c r="B424" s="342"/>
      <c r="C424" s="342"/>
      <c r="D424" s="142"/>
      <c r="E424" s="142"/>
      <c r="F424" s="142"/>
      <c r="G424" s="142"/>
      <c r="H424" s="142"/>
      <c r="I424" s="142"/>
      <c r="J424" s="143"/>
      <c r="K424" s="142"/>
      <c r="L424" s="142"/>
      <c r="M424" s="144"/>
      <c r="N424" s="145"/>
      <c r="O424" s="142"/>
      <c r="P424" s="147"/>
      <c r="Q424" s="147"/>
      <c r="R424" s="147"/>
      <c r="S424" s="147"/>
      <c r="T424" s="147"/>
      <c r="U424" s="147"/>
      <c r="V424" s="147"/>
      <c r="W424" s="147"/>
      <c r="X424" s="147"/>
      <c r="Y424" s="147"/>
      <c r="Z424" s="147"/>
      <c r="AA424" s="147"/>
      <c r="AB424" s="147"/>
      <c r="AC424" s="148"/>
      <c r="AD424" s="142"/>
      <c r="AE424" s="203">
        <f t="shared" si="35"/>
        <v>0</v>
      </c>
      <c r="AF424" s="150">
        <f t="shared" si="36"/>
        <v>0</v>
      </c>
      <c r="AG424" s="331"/>
      <c r="AJ424" s="185"/>
      <c r="AK424" s="616"/>
      <c r="AL424" s="186">
        <f t="shared" si="32"/>
        <v>0</v>
      </c>
      <c r="AM424" s="186">
        <f t="shared" si="33"/>
        <v>0</v>
      </c>
      <c r="AN424" s="186">
        <f t="shared" si="34"/>
        <v>0</v>
      </c>
      <c r="AO424" s="615"/>
    </row>
    <row r="425" spans="1:41" ht="20.100000000000001" customHeight="1">
      <c r="A425" s="183">
        <v>421</v>
      </c>
      <c r="B425" s="342"/>
      <c r="C425" s="342"/>
      <c r="D425" s="142"/>
      <c r="E425" s="142"/>
      <c r="F425" s="142"/>
      <c r="G425" s="142"/>
      <c r="H425" s="142"/>
      <c r="I425" s="142"/>
      <c r="J425" s="143"/>
      <c r="K425" s="142"/>
      <c r="L425" s="142"/>
      <c r="M425" s="144"/>
      <c r="N425" s="145"/>
      <c r="O425" s="142"/>
      <c r="P425" s="147"/>
      <c r="Q425" s="147"/>
      <c r="R425" s="147"/>
      <c r="S425" s="147"/>
      <c r="T425" s="147"/>
      <c r="U425" s="147"/>
      <c r="V425" s="147"/>
      <c r="W425" s="147"/>
      <c r="X425" s="147"/>
      <c r="Y425" s="147"/>
      <c r="Z425" s="147"/>
      <c r="AA425" s="147"/>
      <c r="AB425" s="147"/>
      <c r="AC425" s="148"/>
      <c r="AD425" s="142"/>
      <c r="AE425" s="203">
        <f t="shared" si="35"/>
        <v>0</v>
      </c>
      <c r="AF425" s="150">
        <f t="shared" si="36"/>
        <v>0</v>
      </c>
      <c r="AG425" s="331"/>
      <c r="AJ425" s="185"/>
      <c r="AK425" s="616"/>
      <c r="AL425" s="186">
        <f t="shared" si="32"/>
        <v>0</v>
      </c>
      <c r="AM425" s="186">
        <f t="shared" si="33"/>
        <v>0</v>
      </c>
      <c r="AN425" s="186">
        <f t="shared" si="34"/>
        <v>0</v>
      </c>
      <c r="AO425" s="615"/>
    </row>
    <row r="426" spans="1:41" ht="20.100000000000001" customHeight="1">
      <c r="A426" s="183">
        <v>422</v>
      </c>
      <c r="B426" s="342"/>
      <c r="C426" s="342"/>
      <c r="D426" s="142"/>
      <c r="E426" s="142"/>
      <c r="F426" s="142"/>
      <c r="G426" s="142"/>
      <c r="H426" s="142"/>
      <c r="I426" s="142"/>
      <c r="J426" s="143"/>
      <c r="K426" s="142"/>
      <c r="L426" s="142"/>
      <c r="M426" s="144"/>
      <c r="N426" s="145"/>
      <c r="O426" s="142"/>
      <c r="P426" s="147"/>
      <c r="Q426" s="147"/>
      <c r="R426" s="147"/>
      <c r="S426" s="147"/>
      <c r="T426" s="147"/>
      <c r="U426" s="147"/>
      <c r="V426" s="147"/>
      <c r="W426" s="147"/>
      <c r="X426" s="147"/>
      <c r="Y426" s="147"/>
      <c r="Z426" s="147"/>
      <c r="AA426" s="147"/>
      <c r="AB426" s="147"/>
      <c r="AC426" s="148"/>
      <c r="AD426" s="142"/>
      <c r="AE426" s="203">
        <f t="shared" si="35"/>
        <v>0</v>
      </c>
      <c r="AF426" s="150">
        <f t="shared" si="36"/>
        <v>0</v>
      </c>
      <c r="AG426" s="331"/>
      <c r="AJ426" s="185"/>
      <c r="AK426" s="616"/>
      <c r="AL426" s="186">
        <f t="shared" si="32"/>
        <v>0</v>
      </c>
      <c r="AM426" s="186">
        <f t="shared" si="33"/>
        <v>0</v>
      </c>
      <c r="AN426" s="186">
        <f t="shared" si="34"/>
        <v>0</v>
      </c>
      <c r="AO426" s="615"/>
    </row>
    <row r="427" spans="1:41" ht="20.100000000000001" customHeight="1">
      <c r="A427" s="183">
        <v>423</v>
      </c>
      <c r="B427" s="342"/>
      <c r="C427" s="342"/>
      <c r="D427" s="142"/>
      <c r="E427" s="142"/>
      <c r="F427" s="142"/>
      <c r="G427" s="142"/>
      <c r="H427" s="142"/>
      <c r="I427" s="142"/>
      <c r="J427" s="143"/>
      <c r="K427" s="142"/>
      <c r="L427" s="142"/>
      <c r="M427" s="144"/>
      <c r="N427" s="145"/>
      <c r="O427" s="142"/>
      <c r="P427" s="147"/>
      <c r="Q427" s="147"/>
      <c r="R427" s="147"/>
      <c r="S427" s="147"/>
      <c r="T427" s="147"/>
      <c r="U427" s="147"/>
      <c r="V427" s="147"/>
      <c r="W427" s="147"/>
      <c r="X427" s="147"/>
      <c r="Y427" s="147"/>
      <c r="Z427" s="147"/>
      <c r="AA427" s="147"/>
      <c r="AB427" s="147"/>
      <c r="AC427" s="148"/>
      <c r="AD427" s="142"/>
      <c r="AE427" s="203">
        <f t="shared" si="35"/>
        <v>0</v>
      </c>
      <c r="AF427" s="150">
        <f t="shared" si="36"/>
        <v>0</v>
      </c>
      <c r="AG427" s="331"/>
      <c r="AJ427" s="185"/>
      <c r="AK427" s="616"/>
      <c r="AL427" s="186">
        <f t="shared" si="32"/>
        <v>0</v>
      </c>
      <c r="AM427" s="186">
        <f t="shared" si="33"/>
        <v>0</v>
      </c>
      <c r="AN427" s="186">
        <f t="shared" si="34"/>
        <v>0</v>
      </c>
      <c r="AO427" s="615"/>
    </row>
    <row r="428" spans="1:41" ht="20.100000000000001" customHeight="1">
      <c r="A428" s="183">
        <v>424</v>
      </c>
      <c r="B428" s="342"/>
      <c r="C428" s="342"/>
      <c r="D428" s="142"/>
      <c r="E428" s="142"/>
      <c r="F428" s="142"/>
      <c r="G428" s="142"/>
      <c r="H428" s="142"/>
      <c r="I428" s="142"/>
      <c r="J428" s="143"/>
      <c r="K428" s="142"/>
      <c r="L428" s="142"/>
      <c r="M428" s="144"/>
      <c r="N428" s="145"/>
      <c r="O428" s="142"/>
      <c r="P428" s="147"/>
      <c r="Q428" s="147"/>
      <c r="R428" s="147"/>
      <c r="S428" s="147"/>
      <c r="T428" s="147"/>
      <c r="U428" s="147"/>
      <c r="V428" s="147"/>
      <c r="W428" s="147"/>
      <c r="X428" s="147"/>
      <c r="Y428" s="147"/>
      <c r="Z428" s="147"/>
      <c r="AA428" s="147"/>
      <c r="AB428" s="147"/>
      <c r="AC428" s="148"/>
      <c r="AD428" s="142"/>
      <c r="AE428" s="203">
        <f t="shared" si="35"/>
        <v>0</v>
      </c>
      <c r="AF428" s="150">
        <f t="shared" si="36"/>
        <v>0</v>
      </c>
      <c r="AG428" s="331"/>
      <c r="AJ428" s="185"/>
      <c r="AK428" s="616"/>
      <c r="AL428" s="186">
        <f t="shared" si="32"/>
        <v>0</v>
      </c>
      <c r="AM428" s="186">
        <f t="shared" si="33"/>
        <v>0</v>
      </c>
      <c r="AN428" s="186">
        <f t="shared" si="34"/>
        <v>0</v>
      </c>
      <c r="AO428" s="615"/>
    </row>
    <row r="429" spans="1:41" ht="20.100000000000001" customHeight="1">
      <c r="A429" s="183">
        <v>425</v>
      </c>
      <c r="B429" s="342"/>
      <c r="C429" s="342"/>
      <c r="D429" s="142"/>
      <c r="E429" s="142"/>
      <c r="F429" s="142"/>
      <c r="G429" s="142"/>
      <c r="H429" s="142"/>
      <c r="I429" s="142"/>
      <c r="J429" s="143"/>
      <c r="K429" s="142"/>
      <c r="L429" s="142"/>
      <c r="M429" s="144"/>
      <c r="N429" s="145"/>
      <c r="O429" s="142"/>
      <c r="P429" s="147"/>
      <c r="Q429" s="147"/>
      <c r="R429" s="147"/>
      <c r="S429" s="147"/>
      <c r="T429" s="147"/>
      <c r="U429" s="147"/>
      <c r="V429" s="147"/>
      <c r="W429" s="147"/>
      <c r="X429" s="147"/>
      <c r="Y429" s="147"/>
      <c r="Z429" s="147"/>
      <c r="AA429" s="147"/>
      <c r="AB429" s="147"/>
      <c r="AC429" s="148"/>
      <c r="AD429" s="142"/>
      <c r="AE429" s="203">
        <f t="shared" si="35"/>
        <v>0</v>
      </c>
      <c r="AF429" s="150">
        <f t="shared" si="36"/>
        <v>0</v>
      </c>
      <c r="AG429" s="331"/>
      <c r="AJ429" s="185"/>
      <c r="AK429" s="616"/>
      <c r="AL429" s="186">
        <f t="shared" si="32"/>
        <v>0</v>
      </c>
      <c r="AM429" s="186">
        <f t="shared" si="33"/>
        <v>0</v>
      </c>
      <c r="AN429" s="186">
        <f t="shared" si="34"/>
        <v>0</v>
      </c>
      <c r="AO429" s="615"/>
    </row>
    <row r="430" spans="1:41" ht="20.100000000000001" customHeight="1">
      <c r="A430" s="183">
        <v>426</v>
      </c>
      <c r="B430" s="342"/>
      <c r="C430" s="342"/>
      <c r="D430" s="142"/>
      <c r="E430" s="142"/>
      <c r="F430" s="142"/>
      <c r="G430" s="142"/>
      <c r="H430" s="142"/>
      <c r="I430" s="142"/>
      <c r="J430" s="143"/>
      <c r="K430" s="142"/>
      <c r="L430" s="142"/>
      <c r="M430" s="144"/>
      <c r="N430" s="145"/>
      <c r="O430" s="142"/>
      <c r="P430" s="147"/>
      <c r="Q430" s="147"/>
      <c r="R430" s="147"/>
      <c r="S430" s="147"/>
      <c r="T430" s="147"/>
      <c r="U430" s="147"/>
      <c r="V430" s="147"/>
      <c r="W430" s="147"/>
      <c r="X430" s="147"/>
      <c r="Y430" s="147"/>
      <c r="Z430" s="147"/>
      <c r="AA430" s="147"/>
      <c r="AB430" s="147"/>
      <c r="AC430" s="148"/>
      <c r="AD430" s="142"/>
      <c r="AE430" s="203">
        <f t="shared" si="35"/>
        <v>0</v>
      </c>
      <c r="AF430" s="150">
        <f t="shared" si="36"/>
        <v>0</v>
      </c>
      <c r="AG430" s="331"/>
      <c r="AJ430" s="185"/>
      <c r="AK430" s="616"/>
      <c r="AL430" s="186">
        <f t="shared" si="32"/>
        <v>0</v>
      </c>
      <c r="AM430" s="186">
        <f t="shared" si="33"/>
        <v>0</v>
      </c>
      <c r="AN430" s="186">
        <f t="shared" si="34"/>
        <v>0</v>
      </c>
      <c r="AO430" s="615"/>
    </row>
    <row r="431" spans="1:41" ht="20.100000000000001" customHeight="1">
      <c r="A431" s="183">
        <v>427</v>
      </c>
      <c r="B431" s="342"/>
      <c r="C431" s="342"/>
      <c r="D431" s="142"/>
      <c r="E431" s="142"/>
      <c r="F431" s="142"/>
      <c r="G431" s="142"/>
      <c r="H431" s="142"/>
      <c r="I431" s="142"/>
      <c r="J431" s="143"/>
      <c r="K431" s="142"/>
      <c r="L431" s="142"/>
      <c r="M431" s="144"/>
      <c r="N431" s="145"/>
      <c r="O431" s="142"/>
      <c r="P431" s="147"/>
      <c r="Q431" s="147"/>
      <c r="R431" s="147"/>
      <c r="S431" s="147"/>
      <c r="T431" s="147"/>
      <c r="U431" s="147"/>
      <c r="V431" s="147"/>
      <c r="W431" s="147"/>
      <c r="X431" s="147"/>
      <c r="Y431" s="147"/>
      <c r="Z431" s="147"/>
      <c r="AA431" s="147"/>
      <c r="AB431" s="147"/>
      <c r="AC431" s="148"/>
      <c r="AD431" s="142"/>
      <c r="AE431" s="203">
        <f t="shared" si="35"/>
        <v>0</v>
      </c>
      <c r="AF431" s="150">
        <f t="shared" si="36"/>
        <v>0</v>
      </c>
      <c r="AG431" s="331"/>
      <c r="AJ431" s="185"/>
      <c r="AK431" s="616"/>
      <c r="AL431" s="186">
        <f t="shared" si="32"/>
        <v>0</v>
      </c>
      <c r="AM431" s="186">
        <f t="shared" si="33"/>
        <v>0</v>
      </c>
      <c r="AN431" s="186">
        <f t="shared" si="34"/>
        <v>0</v>
      </c>
      <c r="AO431" s="615"/>
    </row>
    <row r="432" spans="1:41" ht="20.100000000000001" customHeight="1">
      <c r="A432" s="183">
        <v>428</v>
      </c>
      <c r="B432" s="342"/>
      <c r="C432" s="342"/>
      <c r="D432" s="142"/>
      <c r="E432" s="142"/>
      <c r="F432" s="142"/>
      <c r="G432" s="142"/>
      <c r="H432" s="142"/>
      <c r="I432" s="142"/>
      <c r="J432" s="143"/>
      <c r="K432" s="142"/>
      <c r="L432" s="142"/>
      <c r="M432" s="144"/>
      <c r="N432" s="145"/>
      <c r="O432" s="142"/>
      <c r="P432" s="147"/>
      <c r="Q432" s="147"/>
      <c r="R432" s="147"/>
      <c r="S432" s="147"/>
      <c r="T432" s="147"/>
      <c r="U432" s="147"/>
      <c r="V432" s="147"/>
      <c r="W432" s="147"/>
      <c r="X432" s="147"/>
      <c r="Y432" s="147"/>
      <c r="Z432" s="147"/>
      <c r="AA432" s="147"/>
      <c r="AB432" s="147"/>
      <c r="AC432" s="148"/>
      <c r="AD432" s="142"/>
      <c r="AE432" s="203">
        <f t="shared" si="35"/>
        <v>0</v>
      </c>
      <c r="AF432" s="150">
        <f t="shared" si="36"/>
        <v>0</v>
      </c>
      <c r="AG432" s="331"/>
      <c r="AJ432" s="185"/>
      <c r="AK432" s="616"/>
      <c r="AL432" s="186">
        <f t="shared" si="32"/>
        <v>0</v>
      </c>
      <c r="AM432" s="186">
        <f t="shared" si="33"/>
        <v>0</v>
      </c>
      <c r="AN432" s="186">
        <f t="shared" si="34"/>
        <v>0</v>
      </c>
      <c r="AO432" s="615"/>
    </row>
    <row r="433" spans="1:41" ht="20.100000000000001" customHeight="1">
      <c r="A433" s="183">
        <v>429</v>
      </c>
      <c r="B433" s="342"/>
      <c r="C433" s="342"/>
      <c r="D433" s="142"/>
      <c r="E433" s="142"/>
      <c r="F433" s="142"/>
      <c r="G433" s="142"/>
      <c r="H433" s="142"/>
      <c r="I433" s="142"/>
      <c r="J433" s="143"/>
      <c r="K433" s="142"/>
      <c r="L433" s="142"/>
      <c r="M433" s="144"/>
      <c r="N433" s="145"/>
      <c r="O433" s="142"/>
      <c r="P433" s="147"/>
      <c r="Q433" s="147"/>
      <c r="R433" s="147"/>
      <c r="S433" s="147"/>
      <c r="T433" s="147"/>
      <c r="U433" s="147"/>
      <c r="V433" s="147"/>
      <c r="W433" s="147"/>
      <c r="X433" s="147"/>
      <c r="Y433" s="147"/>
      <c r="Z433" s="147"/>
      <c r="AA433" s="147"/>
      <c r="AB433" s="147"/>
      <c r="AC433" s="148"/>
      <c r="AD433" s="142"/>
      <c r="AE433" s="203">
        <f t="shared" si="35"/>
        <v>0</v>
      </c>
      <c r="AF433" s="150">
        <f t="shared" si="36"/>
        <v>0</v>
      </c>
      <c r="AG433" s="331"/>
      <c r="AJ433" s="185"/>
      <c r="AK433" s="616"/>
      <c r="AL433" s="186">
        <f t="shared" si="32"/>
        <v>0</v>
      </c>
      <c r="AM433" s="186">
        <f t="shared" si="33"/>
        <v>0</v>
      </c>
      <c r="AN433" s="186">
        <f t="shared" si="34"/>
        <v>0</v>
      </c>
      <c r="AO433" s="615"/>
    </row>
    <row r="434" spans="1:41" ht="20.100000000000001" customHeight="1">
      <c r="A434" s="183">
        <v>430</v>
      </c>
      <c r="B434" s="342"/>
      <c r="C434" s="342"/>
      <c r="D434" s="142"/>
      <c r="E434" s="142"/>
      <c r="F434" s="142"/>
      <c r="G434" s="142"/>
      <c r="H434" s="142"/>
      <c r="I434" s="142"/>
      <c r="J434" s="143"/>
      <c r="K434" s="142"/>
      <c r="L434" s="142"/>
      <c r="M434" s="144"/>
      <c r="N434" s="145"/>
      <c r="O434" s="142"/>
      <c r="P434" s="147"/>
      <c r="Q434" s="147"/>
      <c r="R434" s="147"/>
      <c r="S434" s="147"/>
      <c r="T434" s="147"/>
      <c r="U434" s="147"/>
      <c r="V434" s="147"/>
      <c r="W434" s="147"/>
      <c r="X434" s="147"/>
      <c r="Y434" s="147"/>
      <c r="Z434" s="147"/>
      <c r="AA434" s="147"/>
      <c r="AB434" s="147"/>
      <c r="AC434" s="148"/>
      <c r="AD434" s="142"/>
      <c r="AE434" s="203">
        <f t="shared" si="35"/>
        <v>0</v>
      </c>
      <c r="AF434" s="150">
        <f t="shared" si="36"/>
        <v>0</v>
      </c>
      <c r="AG434" s="331"/>
      <c r="AJ434" s="185"/>
      <c r="AK434" s="616"/>
      <c r="AL434" s="186">
        <f t="shared" si="32"/>
        <v>0</v>
      </c>
      <c r="AM434" s="186">
        <f t="shared" si="33"/>
        <v>0</v>
      </c>
      <c r="AN434" s="186">
        <f t="shared" si="34"/>
        <v>0</v>
      </c>
      <c r="AO434" s="615"/>
    </row>
    <row r="435" spans="1:41" ht="20.100000000000001" customHeight="1">
      <c r="A435" s="183">
        <v>431</v>
      </c>
      <c r="B435" s="342"/>
      <c r="C435" s="342"/>
      <c r="D435" s="142"/>
      <c r="E435" s="142"/>
      <c r="F435" s="142"/>
      <c r="G435" s="142"/>
      <c r="H435" s="142"/>
      <c r="I435" s="142"/>
      <c r="J435" s="143"/>
      <c r="K435" s="142"/>
      <c r="L435" s="142"/>
      <c r="M435" s="144"/>
      <c r="N435" s="145"/>
      <c r="O435" s="142"/>
      <c r="P435" s="147"/>
      <c r="Q435" s="147"/>
      <c r="R435" s="147"/>
      <c r="S435" s="147"/>
      <c r="T435" s="147"/>
      <c r="U435" s="147"/>
      <c r="V435" s="147"/>
      <c r="W435" s="147"/>
      <c r="X435" s="147"/>
      <c r="Y435" s="147"/>
      <c r="Z435" s="147"/>
      <c r="AA435" s="147"/>
      <c r="AB435" s="147"/>
      <c r="AC435" s="148"/>
      <c r="AD435" s="142"/>
      <c r="AE435" s="203">
        <f t="shared" si="35"/>
        <v>0</v>
      </c>
      <c r="AF435" s="150">
        <f t="shared" si="36"/>
        <v>0</v>
      </c>
      <c r="AG435" s="331"/>
      <c r="AJ435" s="185"/>
      <c r="AK435" s="616"/>
      <c r="AL435" s="186">
        <f t="shared" si="32"/>
        <v>0</v>
      </c>
      <c r="AM435" s="186">
        <f t="shared" si="33"/>
        <v>0</v>
      </c>
      <c r="AN435" s="186">
        <f t="shared" si="34"/>
        <v>0</v>
      </c>
      <c r="AO435" s="615"/>
    </row>
    <row r="436" spans="1:41" ht="20.100000000000001" customHeight="1">
      <c r="A436" s="183">
        <v>432</v>
      </c>
      <c r="B436" s="342"/>
      <c r="C436" s="342"/>
      <c r="D436" s="142"/>
      <c r="E436" s="142"/>
      <c r="F436" s="142"/>
      <c r="G436" s="142"/>
      <c r="H436" s="142"/>
      <c r="I436" s="142"/>
      <c r="J436" s="143"/>
      <c r="K436" s="142"/>
      <c r="L436" s="142"/>
      <c r="M436" s="144"/>
      <c r="N436" s="145"/>
      <c r="O436" s="142"/>
      <c r="P436" s="147"/>
      <c r="Q436" s="147"/>
      <c r="R436" s="147"/>
      <c r="S436" s="147"/>
      <c r="T436" s="147"/>
      <c r="U436" s="147"/>
      <c r="V436" s="147"/>
      <c r="W436" s="147"/>
      <c r="X436" s="147"/>
      <c r="Y436" s="147"/>
      <c r="Z436" s="147"/>
      <c r="AA436" s="147"/>
      <c r="AB436" s="147"/>
      <c r="AC436" s="148"/>
      <c r="AD436" s="142"/>
      <c r="AE436" s="203">
        <f t="shared" si="35"/>
        <v>0</v>
      </c>
      <c r="AF436" s="150">
        <f t="shared" si="36"/>
        <v>0</v>
      </c>
      <c r="AG436" s="331"/>
      <c r="AJ436" s="185"/>
      <c r="AK436" s="616"/>
      <c r="AL436" s="186">
        <f t="shared" si="32"/>
        <v>0</v>
      </c>
      <c r="AM436" s="186">
        <f t="shared" si="33"/>
        <v>0</v>
      </c>
      <c r="AN436" s="186">
        <f t="shared" si="34"/>
        <v>0</v>
      </c>
      <c r="AO436" s="615"/>
    </row>
    <row r="437" spans="1:41" ht="20.100000000000001" customHeight="1">
      <c r="A437" s="183">
        <v>433</v>
      </c>
      <c r="B437" s="342"/>
      <c r="C437" s="342"/>
      <c r="D437" s="142"/>
      <c r="E437" s="142"/>
      <c r="F437" s="142"/>
      <c r="G437" s="142"/>
      <c r="H437" s="142"/>
      <c r="I437" s="142"/>
      <c r="J437" s="143"/>
      <c r="K437" s="142"/>
      <c r="L437" s="142"/>
      <c r="M437" s="144"/>
      <c r="N437" s="145"/>
      <c r="O437" s="142"/>
      <c r="P437" s="147"/>
      <c r="Q437" s="147"/>
      <c r="R437" s="147"/>
      <c r="S437" s="147"/>
      <c r="T437" s="147"/>
      <c r="U437" s="147"/>
      <c r="V437" s="147"/>
      <c r="W437" s="147"/>
      <c r="X437" s="147"/>
      <c r="Y437" s="147"/>
      <c r="Z437" s="147"/>
      <c r="AA437" s="147"/>
      <c r="AB437" s="147"/>
      <c r="AC437" s="148"/>
      <c r="AD437" s="142"/>
      <c r="AE437" s="203">
        <f t="shared" si="35"/>
        <v>0</v>
      </c>
      <c r="AF437" s="150">
        <f t="shared" si="36"/>
        <v>0</v>
      </c>
      <c r="AG437" s="331"/>
      <c r="AJ437" s="185"/>
      <c r="AK437" s="616"/>
      <c r="AL437" s="186">
        <f t="shared" si="32"/>
        <v>0</v>
      </c>
      <c r="AM437" s="186">
        <f t="shared" si="33"/>
        <v>0</v>
      </c>
      <c r="AN437" s="186">
        <f t="shared" si="34"/>
        <v>0</v>
      </c>
      <c r="AO437" s="615"/>
    </row>
    <row r="438" spans="1:41" ht="20.100000000000001" customHeight="1">
      <c r="A438" s="183">
        <v>434</v>
      </c>
      <c r="B438" s="342"/>
      <c r="C438" s="342"/>
      <c r="D438" s="142"/>
      <c r="E438" s="142"/>
      <c r="F438" s="142"/>
      <c r="G438" s="142"/>
      <c r="H438" s="142"/>
      <c r="I438" s="142"/>
      <c r="J438" s="143"/>
      <c r="K438" s="142"/>
      <c r="L438" s="142"/>
      <c r="M438" s="144"/>
      <c r="N438" s="145"/>
      <c r="O438" s="142"/>
      <c r="P438" s="147"/>
      <c r="Q438" s="147"/>
      <c r="R438" s="147"/>
      <c r="S438" s="147"/>
      <c r="T438" s="147"/>
      <c r="U438" s="147"/>
      <c r="V438" s="147"/>
      <c r="W438" s="147"/>
      <c r="X438" s="147"/>
      <c r="Y438" s="147"/>
      <c r="Z438" s="147"/>
      <c r="AA438" s="147"/>
      <c r="AB438" s="147"/>
      <c r="AC438" s="148"/>
      <c r="AD438" s="142"/>
      <c r="AE438" s="203">
        <f t="shared" si="35"/>
        <v>0</v>
      </c>
      <c r="AF438" s="150">
        <f t="shared" si="36"/>
        <v>0</v>
      </c>
      <c r="AG438" s="331"/>
      <c r="AJ438" s="185"/>
      <c r="AK438" s="616"/>
      <c r="AL438" s="186">
        <f t="shared" si="32"/>
        <v>0</v>
      </c>
      <c r="AM438" s="186">
        <f t="shared" si="33"/>
        <v>0</v>
      </c>
      <c r="AN438" s="186">
        <f t="shared" si="34"/>
        <v>0</v>
      </c>
      <c r="AO438" s="615"/>
    </row>
    <row r="439" spans="1:41" ht="20.100000000000001" customHeight="1">
      <c r="A439" s="183">
        <v>435</v>
      </c>
      <c r="B439" s="342"/>
      <c r="C439" s="342"/>
      <c r="D439" s="142"/>
      <c r="E439" s="142"/>
      <c r="F439" s="142"/>
      <c r="G439" s="142"/>
      <c r="H439" s="142"/>
      <c r="I439" s="142"/>
      <c r="J439" s="143"/>
      <c r="K439" s="142"/>
      <c r="L439" s="142"/>
      <c r="M439" s="144"/>
      <c r="N439" s="145"/>
      <c r="O439" s="142"/>
      <c r="P439" s="147"/>
      <c r="Q439" s="147"/>
      <c r="R439" s="147"/>
      <c r="S439" s="147"/>
      <c r="T439" s="147"/>
      <c r="U439" s="147"/>
      <c r="V439" s="147"/>
      <c r="W439" s="147"/>
      <c r="X439" s="147"/>
      <c r="Y439" s="147"/>
      <c r="Z439" s="147"/>
      <c r="AA439" s="147"/>
      <c r="AB439" s="147"/>
      <c r="AC439" s="148"/>
      <c r="AD439" s="142"/>
      <c r="AE439" s="203">
        <f t="shared" si="35"/>
        <v>0</v>
      </c>
      <c r="AF439" s="150">
        <f t="shared" si="36"/>
        <v>0</v>
      </c>
      <c r="AG439" s="331"/>
      <c r="AJ439" s="185"/>
      <c r="AK439" s="616"/>
      <c r="AL439" s="186">
        <f t="shared" si="32"/>
        <v>0</v>
      </c>
      <c r="AM439" s="186">
        <f t="shared" si="33"/>
        <v>0</v>
      </c>
      <c r="AN439" s="186">
        <f t="shared" si="34"/>
        <v>0</v>
      </c>
      <c r="AO439" s="615"/>
    </row>
    <row r="440" spans="1:41" ht="20.100000000000001" customHeight="1">
      <c r="A440" s="183">
        <v>436</v>
      </c>
      <c r="B440" s="342"/>
      <c r="C440" s="342"/>
      <c r="D440" s="142"/>
      <c r="E440" s="142"/>
      <c r="F440" s="142"/>
      <c r="G440" s="142"/>
      <c r="H440" s="142"/>
      <c r="I440" s="142"/>
      <c r="J440" s="143"/>
      <c r="K440" s="142"/>
      <c r="L440" s="142"/>
      <c r="M440" s="144"/>
      <c r="N440" s="145"/>
      <c r="O440" s="142"/>
      <c r="P440" s="147"/>
      <c r="Q440" s="147"/>
      <c r="R440" s="147"/>
      <c r="S440" s="147"/>
      <c r="T440" s="147"/>
      <c r="U440" s="147"/>
      <c r="V440" s="147"/>
      <c r="W440" s="147"/>
      <c r="X440" s="147"/>
      <c r="Y440" s="147"/>
      <c r="Z440" s="147"/>
      <c r="AA440" s="147"/>
      <c r="AB440" s="147"/>
      <c r="AC440" s="148"/>
      <c r="AD440" s="142"/>
      <c r="AE440" s="203">
        <f t="shared" si="35"/>
        <v>0</v>
      </c>
      <c r="AF440" s="150">
        <f t="shared" si="36"/>
        <v>0</v>
      </c>
      <c r="AG440" s="331"/>
      <c r="AJ440" s="185"/>
      <c r="AK440" s="616"/>
      <c r="AL440" s="186">
        <f t="shared" si="32"/>
        <v>0</v>
      </c>
      <c r="AM440" s="186">
        <f t="shared" si="33"/>
        <v>0</v>
      </c>
      <c r="AN440" s="186">
        <f t="shared" si="34"/>
        <v>0</v>
      </c>
      <c r="AO440" s="615"/>
    </row>
    <row r="441" spans="1:41" ht="20.100000000000001" customHeight="1">
      <c r="A441" s="183">
        <v>437</v>
      </c>
      <c r="B441" s="342"/>
      <c r="C441" s="342"/>
      <c r="D441" s="142"/>
      <c r="E441" s="142"/>
      <c r="F441" s="142"/>
      <c r="G441" s="142"/>
      <c r="H441" s="142"/>
      <c r="I441" s="142"/>
      <c r="J441" s="143"/>
      <c r="K441" s="142"/>
      <c r="L441" s="142"/>
      <c r="M441" s="144"/>
      <c r="N441" s="145"/>
      <c r="O441" s="142"/>
      <c r="P441" s="147"/>
      <c r="Q441" s="147"/>
      <c r="R441" s="147"/>
      <c r="S441" s="147"/>
      <c r="T441" s="147"/>
      <c r="U441" s="147"/>
      <c r="V441" s="147"/>
      <c r="W441" s="147"/>
      <c r="X441" s="147"/>
      <c r="Y441" s="147"/>
      <c r="Z441" s="147"/>
      <c r="AA441" s="147"/>
      <c r="AB441" s="147"/>
      <c r="AC441" s="148"/>
      <c r="AD441" s="142"/>
      <c r="AE441" s="203">
        <f t="shared" si="35"/>
        <v>0</v>
      </c>
      <c r="AF441" s="150">
        <f t="shared" si="36"/>
        <v>0</v>
      </c>
      <c r="AG441" s="331"/>
      <c r="AJ441" s="185"/>
      <c r="AK441" s="616"/>
      <c r="AL441" s="186">
        <f t="shared" si="32"/>
        <v>0</v>
      </c>
      <c r="AM441" s="186">
        <f t="shared" si="33"/>
        <v>0</v>
      </c>
      <c r="AN441" s="186">
        <f t="shared" si="34"/>
        <v>0</v>
      </c>
      <c r="AO441" s="615"/>
    </row>
    <row r="442" spans="1:41" ht="20.100000000000001" customHeight="1">
      <c r="A442" s="183">
        <v>438</v>
      </c>
      <c r="B442" s="342"/>
      <c r="C442" s="342"/>
      <c r="D442" s="142"/>
      <c r="E442" s="142"/>
      <c r="F442" s="142"/>
      <c r="G442" s="142"/>
      <c r="H442" s="142"/>
      <c r="I442" s="142"/>
      <c r="J442" s="143"/>
      <c r="K442" s="142"/>
      <c r="L442" s="142"/>
      <c r="M442" s="144"/>
      <c r="N442" s="145"/>
      <c r="O442" s="142"/>
      <c r="P442" s="147"/>
      <c r="Q442" s="147"/>
      <c r="R442" s="147"/>
      <c r="S442" s="147"/>
      <c r="T442" s="147"/>
      <c r="U442" s="147"/>
      <c r="V442" s="147"/>
      <c r="W442" s="147"/>
      <c r="X442" s="147"/>
      <c r="Y442" s="147"/>
      <c r="Z442" s="147"/>
      <c r="AA442" s="147"/>
      <c r="AB442" s="147"/>
      <c r="AC442" s="148"/>
      <c r="AD442" s="142"/>
      <c r="AE442" s="203">
        <f t="shared" si="35"/>
        <v>0</v>
      </c>
      <c r="AF442" s="150">
        <f t="shared" si="36"/>
        <v>0</v>
      </c>
      <c r="AG442" s="331"/>
      <c r="AJ442" s="185"/>
      <c r="AK442" s="616"/>
      <c r="AL442" s="186">
        <f t="shared" si="32"/>
        <v>0</v>
      </c>
      <c r="AM442" s="186">
        <f t="shared" si="33"/>
        <v>0</v>
      </c>
      <c r="AN442" s="186">
        <f t="shared" si="34"/>
        <v>0</v>
      </c>
      <c r="AO442" s="615"/>
    </row>
    <row r="443" spans="1:41" ht="20.100000000000001" customHeight="1">
      <c r="A443" s="183">
        <v>439</v>
      </c>
      <c r="B443" s="342"/>
      <c r="C443" s="342"/>
      <c r="D443" s="142"/>
      <c r="E443" s="142"/>
      <c r="F443" s="142"/>
      <c r="G443" s="142"/>
      <c r="H443" s="142"/>
      <c r="I443" s="142"/>
      <c r="J443" s="143"/>
      <c r="K443" s="142"/>
      <c r="L443" s="142"/>
      <c r="M443" s="144"/>
      <c r="N443" s="145"/>
      <c r="O443" s="142"/>
      <c r="P443" s="147"/>
      <c r="Q443" s="147"/>
      <c r="R443" s="147"/>
      <c r="S443" s="147"/>
      <c r="T443" s="147"/>
      <c r="U443" s="147"/>
      <c r="V443" s="147"/>
      <c r="W443" s="147"/>
      <c r="X443" s="147"/>
      <c r="Y443" s="147"/>
      <c r="Z443" s="147"/>
      <c r="AA443" s="147"/>
      <c r="AB443" s="147"/>
      <c r="AC443" s="148"/>
      <c r="AD443" s="142"/>
      <c r="AE443" s="203">
        <f t="shared" si="35"/>
        <v>0</v>
      </c>
      <c r="AF443" s="150">
        <f t="shared" si="36"/>
        <v>0</v>
      </c>
      <c r="AG443" s="331"/>
      <c r="AJ443" s="185"/>
      <c r="AK443" s="616"/>
      <c r="AL443" s="186">
        <f t="shared" si="32"/>
        <v>0</v>
      </c>
      <c r="AM443" s="186">
        <f t="shared" si="33"/>
        <v>0</v>
      </c>
      <c r="AN443" s="186">
        <f t="shared" si="34"/>
        <v>0</v>
      </c>
      <c r="AO443" s="615"/>
    </row>
    <row r="444" spans="1:41" ht="20.100000000000001" customHeight="1">
      <c r="A444" s="183">
        <v>440</v>
      </c>
      <c r="B444" s="342"/>
      <c r="C444" s="342"/>
      <c r="D444" s="142"/>
      <c r="E444" s="142"/>
      <c r="F444" s="142"/>
      <c r="G444" s="142"/>
      <c r="H444" s="142"/>
      <c r="I444" s="142"/>
      <c r="J444" s="143"/>
      <c r="K444" s="142"/>
      <c r="L444" s="142"/>
      <c r="M444" s="144"/>
      <c r="N444" s="145"/>
      <c r="O444" s="142"/>
      <c r="P444" s="147"/>
      <c r="Q444" s="147"/>
      <c r="R444" s="147"/>
      <c r="S444" s="147"/>
      <c r="T444" s="147"/>
      <c r="U444" s="147"/>
      <c r="V444" s="147"/>
      <c r="W444" s="147"/>
      <c r="X444" s="147"/>
      <c r="Y444" s="147"/>
      <c r="Z444" s="147"/>
      <c r="AA444" s="147"/>
      <c r="AB444" s="147"/>
      <c r="AC444" s="148"/>
      <c r="AD444" s="142"/>
      <c r="AE444" s="203">
        <f t="shared" si="35"/>
        <v>0</v>
      </c>
      <c r="AF444" s="150">
        <f t="shared" si="36"/>
        <v>0</v>
      </c>
      <c r="AG444" s="331"/>
      <c r="AJ444" s="185"/>
      <c r="AK444" s="616"/>
      <c r="AL444" s="186">
        <f t="shared" si="32"/>
        <v>0</v>
      </c>
      <c r="AM444" s="186">
        <f t="shared" si="33"/>
        <v>0</v>
      </c>
      <c r="AN444" s="186">
        <f t="shared" si="34"/>
        <v>0</v>
      </c>
      <c r="AO444" s="615"/>
    </row>
    <row r="445" spans="1:41" ht="20.100000000000001" customHeight="1">
      <c r="A445" s="183">
        <v>441</v>
      </c>
      <c r="B445" s="342"/>
      <c r="C445" s="342"/>
      <c r="D445" s="142"/>
      <c r="E445" s="142"/>
      <c r="F445" s="142"/>
      <c r="G445" s="142"/>
      <c r="H445" s="142"/>
      <c r="I445" s="142"/>
      <c r="J445" s="143"/>
      <c r="K445" s="142"/>
      <c r="L445" s="142"/>
      <c r="M445" s="144"/>
      <c r="N445" s="145"/>
      <c r="O445" s="142"/>
      <c r="P445" s="147"/>
      <c r="Q445" s="147"/>
      <c r="R445" s="147"/>
      <c r="S445" s="147"/>
      <c r="T445" s="147"/>
      <c r="U445" s="147"/>
      <c r="V445" s="147"/>
      <c r="W445" s="147"/>
      <c r="X445" s="147"/>
      <c r="Y445" s="147"/>
      <c r="Z445" s="147"/>
      <c r="AA445" s="147"/>
      <c r="AB445" s="147"/>
      <c r="AC445" s="148"/>
      <c r="AD445" s="142"/>
      <c r="AE445" s="203">
        <f t="shared" si="35"/>
        <v>0</v>
      </c>
      <c r="AF445" s="150">
        <f t="shared" si="36"/>
        <v>0</v>
      </c>
      <c r="AG445" s="331"/>
      <c r="AJ445" s="185"/>
      <c r="AK445" s="616"/>
      <c r="AL445" s="186">
        <f t="shared" si="32"/>
        <v>0</v>
      </c>
      <c r="AM445" s="186">
        <f t="shared" si="33"/>
        <v>0</v>
      </c>
      <c r="AN445" s="186">
        <f t="shared" si="34"/>
        <v>0</v>
      </c>
      <c r="AO445" s="615"/>
    </row>
    <row r="446" spans="1:41" ht="20.100000000000001" customHeight="1">
      <c r="A446" s="183">
        <v>442</v>
      </c>
      <c r="B446" s="342"/>
      <c r="C446" s="342"/>
      <c r="D446" s="142"/>
      <c r="E446" s="142"/>
      <c r="F446" s="142"/>
      <c r="G446" s="142"/>
      <c r="H446" s="142"/>
      <c r="I446" s="142"/>
      <c r="J446" s="143"/>
      <c r="K446" s="142"/>
      <c r="L446" s="142"/>
      <c r="M446" s="144"/>
      <c r="N446" s="145"/>
      <c r="O446" s="142"/>
      <c r="P446" s="147"/>
      <c r="Q446" s="147"/>
      <c r="R446" s="147"/>
      <c r="S446" s="147"/>
      <c r="T446" s="147"/>
      <c r="U446" s="147"/>
      <c r="V446" s="147"/>
      <c r="W446" s="147"/>
      <c r="X446" s="147"/>
      <c r="Y446" s="147"/>
      <c r="Z446" s="147"/>
      <c r="AA446" s="147"/>
      <c r="AB446" s="147"/>
      <c r="AC446" s="148"/>
      <c r="AD446" s="142"/>
      <c r="AE446" s="203">
        <f t="shared" si="35"/>
        <v>0</v>
      </c>
      <c r="AF446" s="150">
        <f t="shared" si="36"/>
        <v>0</v>
      </c>
      <c r="AG446" s="331"/>
      <c r="AJ446" s="185"/>
      <c r="AK446" s="616"/>
      <c r="AL446" s="186">
        <f t="shared" si="32"/>
        <v>0</v>
      </c>
      <c r="AM446" s="186">
        <f t="shared" si="33"/>
        <v>0</v>
      </c>
      <c r="AN446" s="186">
        <f t="shared" si="34"/>
        <v>0</v>
      </c>
      <c r="AO446" s="615"/>
    </row>
    <row r="447" spans="1:41" ht="20.100000000000001" customHeight="1">
      <c r="A447" s="183">
        <v>443</v>
      </c>
      <c r="B447" s="342"/>
      <c r="C447" s="342"/>
      <c r="D447" s="142"/>
      <c r="E447" s="142"/>
      <c r="F447" s="142"/>
      <c r="G447" s="142"/>
      <c r="H447" s="142"/>
      <c r="I447" s="142"/>
      <c r="J447" s="143"/>
      <c r="K447" s="142"/>
      <c r="L447" s="142"/>
      <c r="M447" s="144"/>
      <c r="N447" s="145"/>
      <c r="O447" s="142"/>
      <c r="P447" s="147"/>
      <c r="Q447" s="147"/>
      <c r="R447" s="147"/>
      <c r="S447" s="147"/>
      <c r="T447" s="147"/>
      <c r="U447" s="147"/>
      <c r="V447" s="147"/>
      <c r="W447" s="147"/>
      <c r="X447" s="147"/>
      <c r="Y447" s="147"/>
      <c r="Z447" s="147"/>
      <c r="AA447" s="147"/>
      <c r="AB447" s="147"/>
      <c r="AC447" s="148"/>
      <c r="AD447" s="142"/>
      <c r="AE447" s="203">
        <f t="shared" si="35"/>
        <v>0</v>
      </c>
      <c r="AF447" s="150">
        <f t="shared" si="36"/>
        <v>0</v>
      </c>
      <c r="AG447" s="331"/>
      <c r="AJ447" s="185"/>
      <c r="AK447" s="616"/>
      <c r="AL447" s="186">
        <f t="shared" si="32"/>
        <v>0</v>
      </c>
      <c r="AM447" s="186">
        <f t="shared" si="33"/>
        <v>0</v>
      </c>
      <c r="AN447" s="186">
        <f t="shared" si="34"/>
        <v>0</v>
      </c>
      <c r="AO447" s="615"/>
    </row>
    <row r="448" spans="1:41" ht="20.100000000000001" customHeight="1">
      <c r="A448" s="183">
        <v>444</v>
      </c>
      <c r="B448" s="342"/>
      <c r="C448" s="342"/>
      <c r="D448" s="142"/>
      <c r="E448" s="142"/>
      <c r="F448" s="142"/>
      <c r="G448" s="142"/>
      <c r="H448" s="142"/>
      <c r="I448" s="142"/>
      <c r="J448" s="143"/>
      <c r="K448" s="142"/>
      <c r="L448" s="142"/>
      <c r="M448" s="144"/>
      <c r="N448" s="145"/>
      <c r="O448" s="142"/>
      <c r="P448" s="147"/>
      <c r="Q448" s="147"/>
      <c r="R448" s="147"/>
      <c r="S448" s="147"/>
      <c r="T448" s="147"/>
      <c r="U448" s="147"/>
      <c r="V448" s="147"/>
      <c r="W448" s="147"/>
      <c r="X448" s="147"/>
      <c r="Y448" s="147"/>
      <c r="Z448" s="147"/>
      <c r="AA448" s="147"/>
      <c r="AB448" s="147"/>
      <c r="AC448" s="148"/>
      <c r="AD448" s="142"/>
      <c r="AE448" s="203">
        <f t="shared" si="35"/>
        <v>0</v>
      </c>
      <c r="AF448" s="150">
        <f t="shared" si="36"/>
        <v>0</v>
      </c>
      <c r="AG448" s="331"/>
      <c r="AJ448" s="185"/>
      <c r="AK448" s="616"/>
      <c r="AL448" s="186">
        <f t="shared" si="32"/>
        <v>0</v>
      </c>
      <c r="AM448" s="186">
        <f t="shared" si="33"/>
        <v>0</v>
      </c>
      <c r="AN448" s="186">
        <f t="shared" si="34"/>
        <v>0</v>
      </c>
      <c r="AO448" s="615"/>
    </row>
    <row r="449" spans="1:41" ht="20.100000000000001" customHeight="1">
      <c r="A449" s="183">
        <v>445</v>
      </c>
      <c r="B449" s="342"/>
      <c r="C449" s="342"/>
      <c r="D449" s="142"/>
      <c r="E449" s="142"/>
      <c r="F449" s="142"/>
      <c r="G449" s="142"/>
      <c r="H449" s="142"/>
      <c r="I449" s="142"/>
      <c r="J449" s="143"/>
      <c r="K449" s="142"/>
      <c r="L449" s="142"/>
      <c r="M449" s="144"/>
      <c r="N449" s="145"/>
      <c r="O449" s="142"/>
      <c r="P449" s="147"/>
      <c r="Q449" s="147"/>
      <c r="R449" s="147"/>
      <c r="S449" s="147"/>
      <c r="T449" s="147"/>
      <c r="U449" s="147"/>
      <c r="V449" s="147"/>
      <c r="W449" s="147"/>
      <c r="X449" s="147"/>
      <c r="Y449" s="147"/>
      <c r="Z449" s="147"/>
      <c r="AA449" s="147"/>
      <c r="AB449" s="147"/>
      <c r="AC449" s="148"/>
      <c r="AD449" s="142"/>
      <c r="AE449" s="203">
        <f t="shared" si="35"/>
        <v>0</v>
      </c>
      <c r="AF449" s="150">
        <f t="shared" si="36"/>
        <v>0</v>
      </c>
      <c r="AG449" s="331"/>
      <c r="AJ449" s="185"/>
      <c r="AK449" s="616"/>
      <c r="AL449" s="186">
        <f t="shared" si="32"/>
        <v>0</v>
      </c>
      <c r="AM449" s="186">
        <f t="shared" si="33"/>
        <v>0</v>
      </c>
      <c r="AN449" s="186">
        <f t="shared" si="34"/>
        <v>0</v>
      </c>
      <c r="AO449" s="615"/>
    </row>
    <row r="450" spans="1:41" ht="20.100000000000001" customHeight="1">
      <c r="A450" s="183">
        <v>446</v>
      </c>
      <c r="B450" s="342"/>
      <c r="C450" s="342"/>
      <c r="D450" s="142"/>
      <c r="E450" s="142"/>
      <c r="F450" s="142"/>
      <c r="G450" s="142"/>
      <c r="H450" s="142"/>
      <c r="I450" s="142"/>
      <c r="J450" s="143"/>
      <c r="K450" s="142"/>
      <c r="L450" s="142"/>
      <c r="M450" s="144"/>
      <c r="N450" s="145"/>
      <c r="O450" s="142"/>
      <c r="P450" s="147"/>
      <c r="Q450" s="147"/>
      <c r="R450" s="147"/>
      <c r="S450" s="147"/>
      <c r="T450" s="147"/>
      <c r="U450" s="147"/>
      <c r="V450" s="147"/>
      <c r="W450" s="147"/>
      <c r="X450" s="147"/>
      <c r="Y450" s="147"/>
      <c r="Z450" s="147"/>
      <c r="AA450" s="147"/>
      <c r="AB450" s="147"/>
      <c r="AC450" s="148"/>
      <c r="AD450" s="142"/>
      <c r="AE450" s="203">
        <f t="shared" si="35"/>
        <v>0</v>
      </c>
      <c r="AF450" s="150">
        <f t="shared" si="36"/>
        <v>0</v>
      </c>
      <c r="AG450" s="331"/>
      <c r="AJ450" s="185"/>
      <c r="AK450" s="616"/>
      <c r="AL450" s="186">
        <f t="shared" si="32"/>
        <v>0</v>
      </c>
      <c r="AM450" s="186">
        <f t="shared" si="33"/>
        <v>0</v>
      </c>
      <c r="AN450" s="186">
        <f t="shared" si="34"/>
        <v>0</v>
      </c>
      <c r="AO450" s="615"/>
    </row>
    <row r="451" spans="1:41" ht="20.100000000000001" customHeight="1">
      <c r="A451" s="183">
        <v>447</v>
      </c>
      <c r="B451" s="342"/>
      <c r="C451" s="342"/>
      <c r="D451" s="142"/>
      <c r="E451" s="142"/>
      <c r="F451" s="142"/>
      <c r="G451" s="142"/>
      <c r="H451" s="142"/>
      <c r="I451" s="142"/>
      <c r="J451" s="143"/>
      <c r="K451" s="142"/>
      <c r="L451" s="142"/>
      <c r="M451" s="144"/>
      <c r="N451" s="145"/>
      <c r="O451" s="142"/>
      <c r="P451" s="147"/>
      <c r="Q451" s="147"/>
      <c r="R451" s="147"/>
      <c r="S451" s="147"/>
      <c r="T451" s="147"/>
      <c r="U451" s="147"/>
      <c r="V451" s="147"/>
      <c r="W451" s="147"/>
      <c r="X451" s="147"/>
      <c r="Y451" s="147"/>
      <c r="Z451" s="147"/>
      <c r="AA451" s="147"/>
      <c r="AB451" s="147"/>
      <c r="AC451" s="148"/>
      <c r="AD451" s="142"/>
      <c r="AE451" s="203">
        <f t="shared" si="35"/>
        <v>0</v>
      </c>
      <c r="AF451" s="150">
        <f t="shared" si="36"/>
        <v>0</v>
      </c>
      <c r="AG451" s="331"/>
      <c r="AJ451" s="185"/>
      <c r="AK451" s="616"/>
      <c r="AL451" s="186">
        <f t="shared" si="32"/>
        <v>0</v>
      </c>
      <c r="AM451" s="186">
        <f t="shared" si="33"/>
        <v>0</v>
      </c>
      <c r="AN451" s="186">
        <f t="shared" si="34"/>
        <v>0</v>
      </c>
      <c r="AO451" s="615"/>
    </row>
    <row r="452" spans="1:41" ht="20.100000000000001" customHeight="1">
      <c r="A452" s="183">
        <v>448</v>
      </c>
      <c r="B452" s="342"/>
      <c r="C452" s="342"/>
      <c r="D452" s="142"/>
      <c r="E452" s="142"/>
      <c r="F452" s="142"/>
      <c r="G452" s="142"/>
      <c r="H452" s="142"/>
      <c r="I452" s="142"/>
      <c r="J452" s="143"/>
      <c r="K452" s="142"/>
      <c r="L452" s="142"/>
      <c r="M452" s="144"/>
      <c r="N452" s="145"/>
      <c r="O452" s="142"/>
      <c r="P452" s="147"/>
      <c r="Q452" s="147"/>
      <c r="R452" s="147"/>
      <c r="S452" s="147"/>
      <c r="T452" s="147"/>
      <c r="U452" s="147"/>
      <c r="V452" s="147"/>
      <c r="W452" s="147"/>
      <c r="X452" s="147"/>
      <c r="Y452" s="147"/>
      <c r="Z452" s="147"/>
      <c r="AA452" s="147"/>
      <c r="AB452" s="147"/>
      <c r="AC452" s="148"/>
      <c r="AD452" s="142"/>
      <c r="AE452" s="203">
        <f t="shared" si="35"/>
        <v>0</v>
      </c>
      <c r="AF452" s="150">
        <f t="shared" si="36"/>
        <v>0</v>
      </c>
      <c r="AG452" s="331"/>
      <c r="AJ452" s="185"/>
      <c r="AK452" s="616"/>
      <c r="AL452" s="186">
        <f t="shared" si="32"/>
        <v>0</v>
      </c>
      <c r="AM452" s="186">
        <f t="shared" si="33"/>
        <v>0</v>
      </c>
      <c r="AN452" s="186">
        <f t="shared" si="34"/>
        <v>0</v>
      </c>
      <c r="AO452" s="615"/>
    </row>
    <row r="453" spans="1:41" ht="20.100000000000001" customHeight="1">
      <c r="A453" s="183">
        <v>449</v>
      </c>
      <c r="B453" s="342"/>
      <c r="C453" s="342"/>
      <c r="D453" s="142"/>
      <c r="E453" s="142"/>
      <c r="F453" s="142"/>
      <c r="G453" s="142"/>
      <c r="H453" s="142"/>
      <c r="I453" s="142"/>
      <c r="J453" s="143"/>
      <c r="K453" s="142"/>
      <c r="L453" s="142"/>
      <c r="M453" s="144"/>
      <c r="N453" s="145"/>
      <c r="O453" s="142"/>
      <c r="P453" s="147"/>
      <c r="Q453" s="147"/>
      <c r="R453" s="147"/>
      <c r="S453" s="147"/>
      <c r="T453" s="147"/>
      <c r="U453" s="147"/>
      <c r="V453" s="147"/>
      <c r="W453" s="147"/>
      <c r="X453" s="147"/>
      <c r="Y453" s="147"/>
      <c r="Z453" s="147"/>
      <c r="AA453" s="147"/>
      <c r="AB453" s="147"/>
      <c r="AC453" s="148"/>
      <c r="AD453" s="142"/>
      <c r="AE453" s="203">
        <f t="shared" si="35"/>
        <v>0</v>
      </c>
      <c r="AF453" s="150">
        <f t="shared" si="36"/>
        <v>0</v>
      </c>
      <c r="AG453" s="331"/>
      <c r="AJ453" s="185"/>
      <c r="AK453" s="616"/>
      <c r="AL453" s="186">
        <f t="shared" si="32"/>
        <v>0</v>
      </c>
      <c r="AM453" s="186">
        <f t="shared" si="33"/>
        <v>0</v>
      </c>
      <c r="AN453" s="186">
        <f t="shared" si="34"/>
        <v>0</v>
      </c>
      <c r="AO453" s="615"/>
    </row>
    <row r="454" spans="1:41" ht="20.100000000000001" customHeight="1">
      <c r="A454" s="183">
        <v>450</v>
      </c>
      <c r="B454" s="342"/>
      <c r="C454" s="342"/>
      <c r="D454" s="142"/>
      <c r="E454" s="142"/>
      <c r="F454" s="142"/>
      <c r="G454" s="142"/>
      <c r="H454" s="142"/>
      <c r="I454" s="142"/>
      <c r="J454" s="143"/>
      <c r="K454" s="142"/>
      <c r="L454" s="142"/>
      <c r="M454" s="144"/>
      <c r="N454" s="145"/>
      <c r="O454" s="142"/>
      <c r="P454" s="147"/>
      <c r="Q454" s="147"/>
      <c r="R454" s="147"/>
      <c r="S454" s="147"/>
      <c r="T454" s="147"/>
      <c r="U454" s="147"/>
      <c r="V454" s="147"/>
      <c r="W454" s="147"/>
      <c r="X454" s="147"/>
      <c r="Y454" s="147"/>
      <c r="Z454" s="147"/>
      <c r="AA454" s="147"/>
      <c r="AB454" s="147"/>
      <c r="AC454" s="148"/>
      <c r="AD454" s="142"/>
      <c r="AE454" s="203">
        <f t="shared" si="35"/>
        <v>0</v>
      </c>
      <c r="AF454" s="150">
        <f t="shared" si="36"/>
        <v>0</v>
      </c>
      <c r="AG454" s="331"/>
      <c r="AJ454" s="185"/>
      <c r="AK454" s="616"/>
      <c r="AL454" s="186">
        <f t="shared" ref="AL454:AL504" si="37">SUM(AH$4*B454)</f>
        <v>0</v>
      </c>
      <c r="AM454" s="186">
        <f t="shared" ref="AM454:AM504" si="38">SUM(AI$4*C454)</f>
        <v>0</v>
      </c>
      <c r="AN454" s="186">
        <f t="shared" ref="AN454:AN504" si="39">SUM((AE454*AJ$4)+AK454)</f>
        <v>0</v>
      </c>
      <c r="AO454" s="615"/>
    </row>
    <row r="455" spans="1:41" ht="20.100000000000001" customHeight="1">
      <c r="A455" s="183">
        <v>451</v>
      </c>
      <c r="B455" s="342"/>
      <c r="C455" s="342"/>
      <c r="D455" s="142"/>
      <c r="E455" s="142"/>
      <c r="F455" s="142"/>
      <c r="G455" s="142"/>
      <c r="H455" s="142"/>
      <c r="I455" s="142"/>
      <c r="J455" s="143"/>
      <c r="K455" s="142"/>
      <c r="L455" s="142"/>
      <c r="M455" s="144"/>
      <c r="N455" s="145"/>
      <c r="O455" s="142"/>
      <c r="P455" s="147"/>
      <c r="Q455" s="147"/>
      <c r="R455" s="147"/>
      <c r="S455" s="147"/>
      <c r="T455" s="147"/>
      <c r="U455" s="147"/>
      <c r="V455" s="147"/>
      <c r="W455" s="147"/>
      <c r="X455" s="147"/>
      <c r="Y455" s="147"/>
      <c r="Z455" s="147"/>
      <c r="AA455" s="147"/>
      <c r="AB455" s="147"/>
      <c r="AC455" s="148"/>
      <c r="AD455" s="142"/>
      <c r="AE455" s="203">
        <f t="shared" ref="AE455:AE504" si="40">SUM(P455:AB455)</f>
        <v>0</v>
      </c>
      <c r="AF455" s="150">
        <f t="shared" ref="AF455:AF504" si="41">SUM(AE455+B455+C455)</f>
        <v>0</v>
      </c>
      <c r="AG455" s="331"/>
      <c r="AJ455" s="185"/>
      <c r="AK455" s="616"/>
      <c r="AL455" s="186">
        <f t="shared" si="37"/>
        <v>0</v>
      </c>
      <c r="AM455" s="186">
        <f t="shared" si="38"/>
        <v>0</v>
      </c>
      <c r="AN455" s="186">
        <f t="shared" si="39"/>
        <v>0</v>
      </c>
      <c r="AO455" s="615"/>
    </row>
    <row r="456" spans="1:41" ht="20.100000000000001" customHeight="1">
      <c r="A456" s="183">
        <v>452</v>
      </c>
      <c r="B456" s="342"/>
      <c r="C456" s="342"/>
      <c r="D456" s="142"/>
      <c r="E456" s="142"/>
      <c r="F456" s="142"/>
      <c r="G456" s="142"/>
      <c r="H456" s="142"/>
      <c r="I456" s="142"/>
      <c r="J456" s="143"/>
      <c r="K456" s="142"/>
      <c r="L456" s="142"/>
      <c r="M456" s="144"/>
      <c r="N456" s="145"/>
      <c r="O456" s="142"/>
      <c r="P456" s="147"/>
      <c r="Q456" s="147"/>
      <c r="R456" s="147"/>
      <c r="S456" s="147"/>
      <c r="T456" s="147"/>
      <c r="U456" s="147"/>
      <c r="V456" s="147"/>
      <c r="W456" s="147"/>
      <c r="X456" s="147"/>
      <c r="Y456" s="147"/>
      <c r="Z456" s="147"/>
      <c r="AA456" s="147"/>
      <c r="AB456" s="147"/>
      <c r="AC456" s="148"/>
      <c r="AD456" s="142"/>
      <c r="AE456" s="203">
        <f t="shared" si="40"/>
        <v>0</v>
      </c>
      <c r="AF456" s="150">
        <f t="shared" si="41"/>
        <v>0</v>
      </c>
      <c r="AG456" s="331"/>
      <c r="AJ456" s="185"/>
      <c r="AK456" s="616"/>
      <c r="AL456" s="186">
        <f t="shared" si="37"/>
        <v>0</v>
      </c>
      <c r="AM456" s="186">
        <f t="shared" si="38"/>
        <v>0</v>
      </c>
      <c r="AN456" s="186">
        <f t="shared" si="39"/>
        <v>0</v>
      </c>
      <c r="AO456" s="615"/>
    </row>
    <row r="457" spans="1:41" ht="20.100000000000001" customHeight="1">
      <c r="A457" s="183">
        <v>453</v>
      </c>
      <c r="B457" s="342"/>
      <c r="C457" s="342"/>
      <c r="D457" s="142"/>
      <c r="E457" s="142"/>
      <c r="F457" s="142"/>
      <c r="G457" s="142"/>
      <c r="H457" s="142"/>
      <c r="I457" s="142"/>
      <c r="J457" s="143"/>
      <c r="K457" s="142"/>
      <c r="L457" s="142"/>
      <c r="M457" s="144"/>
      <c r="N457" s="145"/>
      <c r="O457" s="142"/>
      <c r="P457" s="147"/>
      <c r="Q457" s="147"/>
      <c r="R457" s="147"/>
      <c r="S457" s="147"/>
      <c r="T457" s="147"/>
      <c r="U457" s="147"/>
      <c r="V457" s="147"/>
      <c r="W457" s="147"/>
      <c r="X457" s="147"/>
      <c r="Y457" s="147"/>
      <c r="Z457" s="147"/>
      <c r="AA457" s="147"/>
      <c r="AB457" s="147"/>
      <c r="AC457" s="148"/>
      <c r="AD457" s="142"/>
      <c r="AE457" s="203">
        <f t="shared" si="40"/>
        <v>0</v>
      </c>
      <c r="AF457" s="150">
        <f t="shared" si="41"/>
        <v>0</v>
      </c>
      <c r="AG457" s="331"/>
      <c r="AJ457" s="185"/>
      <c r="AK457" s="616"/>
      <c r="AL457" s="186">
        <f t="shared" si="37"/>
        <v>0</v>
      </c>
      <c r="AM457" s="186">
        <f t="shared" si="38"/>
        <v>0</v>
      </c>
      <c r="AN457" s="186">
        <f t="shared" si="39"/>
        <v>0</v>
      </c>
      <c r="AO457" s="615"/>
    </row>
    <row r="458" spans="1:41" ht="20.100000000000001" customHeight="1">
      <c r="A458" s="183">
        <v>454</v>
      </c>
      <c r="B458" s="342"/>
      <c r="C458" s="342"/>
      <c r="D458" s="142"/>
      <c r="E458" s="142"/>
      <c r="F458" s="142"/>
      <c r="G458" s="142"/>
      <c r="H458" s="142"/>
      <c r="I458" s="142"/>
      <c r="J458" s="143"/>
      <c r="K458" s="142"/>
      <c r="L458" s="142"/>
      <c r="M458" s="144"/>
      <c r="N458" s="145"/>
      <c r="O458" s="142"/>
      <c r="P458" s="147"/>
      <c r="Q458" s="147"/>
      <c r="R458" s="147"/>
      <c r="S458" s="147"/>
      <c r="T458" s="147"/>
      <c r="U458" s="147"/>
      <c r="V458" s="147"/>
      <c r="W458" s="147"/>
      <c r="X458" s="147"/>
      <c r="Y458" s="147"/>
      <c r="Z458" s="147"/>
      <c r="AA458" s="147"/>
      <c r="AB458" s="147"/>
      <c r="AC458" s="148"/>
      <c r="AD458" s="142"/>
      <c r="AE458" s="203">
        <f t="shared" si="40"/>
        <v>0</v>
      </c>
      <c r="AF458" s="150">
        <f t="shared" si="41"/>
        <v>0</v>
      </c>
      <c r="AG458" s="331"/>
      <c r="AJ458" s="185"/>
      <c r="AK458" s="616"/>
      <c r="AL458" s="186">
        <f t="shared" si="37"/>
        <v>0</v>
      </c>
      <c r="AM458" s="186">
        <f t="shared" si="38"/>
        <v>0</v>
      </c>
      <c r="AN458" s="186">
        <f t="shared" si="39"/>
        <v>0</v>
      </c>
      <c r="AO458" s="615"/>
    </row>
    <row r="459" spans="1:41" ht="20.100000000000001" customHeight="1">
      <c r="A459" s="183">
        <v>455</v>
      </c>
      <c r="B459" s="342"/>
      <c r="C459" s="342"/>
      <c r="D459" s="142"/>
      <c r="E459" s="142"/>
      <c r="F459" s="142"/>
      <c r="G459" s="142"/>
      <c r="H459" s="142"/>
      <c r="I459" s="142"/>
      <c r="J459" s="143"/>
      <c r="K459" s="142"/>
      <c r="L459" s="142"/>
      <c r="M459" s="144"/>
      <c r="N459" s="145"/>
      <c r="O459" s="142"/>
      <c r="P459" s="147"/>
      <c r="Q459" s="147"/>
      <c r="R459" s="147"/>
      <c r="S459" s="147"/>
      <c r="T459" s="147"/>
      <c r="U459" s="147"/>
      <c r="V459" s="147"/>
      <c r="W459" s="147"/>
      <c r="X459" s="147"/>
      <c r="Y459" s="147"/>
      <c r="Z459" s="147"/>
      <c r="AA459" s="147"/>
      <c r="AB459" s="147"/>
      <c r="AC459" s="148"/>
      <c r="AD459" s="142"/>
      <c r="AE459" s="203">
        <f t="shared" si="40"/>
        <v>0</v>
      </c>
      <c r="AF459" s="150">
        <f t="shared" si="41"/>
        <v>0</v>
      </c>
      <c r="AG459" s="331"/>
      <c r="AJ459" s="185"/>
      <c r="AK459" s="616"/>
      <c r="AL459" s="186">
        <f t="shared" si="37"/>
        <v>0</v>
      </c>
      <c r="AM459" s="186">
        <f t="shared" si="38"/>
        <v>0</v>
      </c>
      <c r="AN459" s="186">
        <f t="shared" si="39"/>
        <v>0</v>
      </c>
      <c r="AO459" s="615"/>
    </row>
    <row r="460" spans="1:41" ht="20.100000000000001" customHeight="1">
      <c r="A460" s="183">
        <v>456</v>
      </c>
      <c r="B460" s="342"/>
      <c r="C460" s="342"/>
      <c r="D460" s="142"/>
      <c r="E460" s="142"/>
      <c r="F460" s="142"/>
      <c r="G460" s="142"/>
      <c r="H460" s="142"/>
      <c r="I460" s="142"/>
      <c r="J460" s="143"/>
      <c r="K460" s="142"/>
      <c r="L460" s="142"/>
      <c r="M460" s="144"/>
      <c r="N460" s="145"/>
      <c r="O460" s="142"/>
      <c r="P460" s="147"/>
      <c r="Q460" s="147"/>
      <c r="R460" s="147"/>
      <c r="S460" s="147"/>
      <c r="T460" s="147"/>
      <c r="U460" s="147"/>
      <c r="V460" s="147"/>
      <c r="W460" s="147"/>
      <c r="X460" s="147"/>
      <c r="Y460" s="147"/>
      <c r="Z460" s="147"/>
      <c r="AA460" s="147"/>
      <c r="AB460" s="147"/>
      <c r="AC460" s="148"/>
      <c r="AD460" s="142"/>
      <c r="AE460" s="203">
        <f t="shared" si="40"/>
        <v>0</v>
      </c>
      <c r="AF460" s="150">
        <f t="shared" si="41"/>
        <v>0</v>
      </c>
      <c r="AG460" s="331"/>
      <c r="AJ460" s="185"/>
      <c r="AK460" s="616"/>
      <c r="AL460" s="186">
        <f t="shared" si="37"/>
        <v>0</v>
      </c>
      <c r="AM460" s="186">
        <f t="shared" si="38"/>
        <v>0</v>
      </c>
      <c r="AN460" s="186">
        <f t="shared" si="39"/>
        <v>0</v>
      </c>
      <c r="AO460" s="615"/>
    </row>
    <row r="461" spans="1:41" ht="20.100000000000001" customHeight="1">
      <c r="A461" s="183">
        <v>457</v>
      </c>
      <c r="B461" s="342"/>
      <c r="C461" s="342"/>
      <c r="D461" s="142"/>
      <c r="E461" s="142"/>
      <c r="F461" s="142"/>
      <c r="G461" s="142"/>
      <c r="H461" s="142"/>
      <c r="I461" s="142"/>
      <c r="J461" s="143"/>
      <c r="K461" s="142"/>
      <c r="L461" s="142"/>
      <c r="M461" s="144"/>
      <c r="N461" s="145"/>
      <c r="O461" s="142"/>
      <c r="P461" s="147"/>
      <c r="Q461" s="147"/>
      <c r="R461" s="147"/>
      <c r="S461" s="147"/>
      <c r="T461" s="147"/>
      <c r="U461" s="147"/>
      <c r="V461" s="147"/>
      <c r="W461" s="147"/>
      <c r="X461" s="147"/>
      <c r="Y461" s="147"/>
      <c r="Z461" s="147"/>
      <c r="AA461" s="147"/>
      <c r="AB461" s="147"/>
      <c r="AC461" s="148"/>
      <c r="AD461" s="142"/>
      <c r="AE461" s="203">
        <f t="shared" si="40"/>
        <v>0</v>
      </c>
      <c r="AF461" s="150">
        <f t="shared" si="41"/>
        <v>0</v>
      </c>
      <c r="AG461" s="331"/>
      <c r="AJ461" s="185"/>
      <c r="AK461" s="616"/>
      <c r="AL461" s="186">
        <f t="shared" si="37"/>
        <v>0</v>
      </c>
      <c r="AM461" s="186">
        <f t="shared" si="38"/>
        <v>0</v>
      </c>
      <c r="AN461" s="186">
        <f t="shared" si="39"/>
        <v>0</v>
      </c>
      <c r="AO461" s="615"/>
    </row>
    <row r="462" spans="1:41" ht="20.100000000000001" customHeight="1">
      <c r="A462" s="183">
        <v>458</v>
      </c>
      <c r="B462" s="342"/>
      <c r="C462" s="342"/>
      <c r="D462" s="142"/>
      <c r="E462" s="142"/>
      <c r="F462" s="142"/>
      <c r="G462" s="142"/>
      <c r="H462" s="142"/>
      <c r="I462" s="142"/>
      <c r="J462" s="143"/>
      <c r="K462" s="142"/>
      <c r="L462" s="142"/>
      <c r="M462" s="144"/>
      <c r="N462" s="145"/>
      <c r="O462" s="142"/>
      <c r="P462" s="147"/>
      <c r="Q462" s="147"/>
      <c r="R462" s="147"/>
      <c r="S462" s="147"/>
      <c r="T462" s="147"/>
      <c r="U462" s="147"/>
      <c r="V462" s="147"/>
      <c r="W462" s="147"/>
      <c r="X462" s="147"/>
      <c r="Y462" s="147"/>
      <c r="Z462" s="147"/>
      <c r="AA462" s="147"/>
      <c r="AB462" s="147"/>
      <c r="AC462" s="148"/>
      <c r="AD462" s="142"/>
      <c r="AE462" s="203">
        <f t="shared" si="40"/>
        <v>0</v>
      </c>
      <c r="AF462" s="150">
        <f t="shared" si="41"/>
        <v>0</v>
      </c>
      <c r="AG462" s="331"/>
      <c r="AJ462" s="185"/>
      <c r="AK462" s="616"/>
      <c r="AL462" s="186">
        <f t="shared" si="37"/>
        <v>0</v>
      </c>
      <c r="AM462" s="186">
        <f t="shared" si="38"/>
        <v>0</v>
      </c>
      <c r="AN462" s="186">
        <f t="shared" si="39"/>
        <v>0</v>
      </c>
      <c r="AO462" s="615"/>
    </row>
    <row r="463" spans="1:41" ht="20.100000000000001" customHeight="1">
      <c r="A463" s="183">
        <v>459</v>
      </c>
      <c r="B463" s="342"/>
      <c r="C463" s="342"/>
      <c r="D463" s="142"/>
      <c r="E463" s="142"/>
      <c r="F463" s="142"/>
      <c r="G463" s="142"/>
      <c r="H463" s="142"/>
      <c r="I463" s="142"/>
      <c r="J463" s="143"/>
      <c r="K463" s="142"/>
      <c r="L463" s="142"/>
      <c r="M463" s="144"/>
      <c r="N463" s="145"/>
      <c r="O463" s="142"/>
      <c r="P463" s="147"/>
      <c r="Q463" s="147"/>
      <c r="R463" s="147"/>
      <c r="S463" s="147"/>
      <c r="T463" s="147"/>
      <c r="U463" s="147"/>
      <c r="V463" s="147"/>
      <c r="W463" s="147"/>
      <c r="X463" s="147"/>
      <c r="Y463" s="147"/>
      <c r="Z463" s="147"/>
      <c r="AA463" s="147"/>
      <c r="AB463" s="147"/>
      <c r="AC463" s="148"/>
      <c r="AD463" s="142"/>
      <c r="AE463" s="203">
        <f t="shared" si="40"/>
        <v>0</v>
      </c>
      <c r="AF463" s="150">
        <f t="shared" si="41"/>
        <v>0</v>
      </c>
      <c r="AG463" s="331"/>
      <c r="AJ463" s="185"/>
      <c r="AK463" s="616"/>
      <c r="AL463" s="186">
        <f t="shared" si="37"/>
        <v>0</v>
      </c>
      <c r="AM463" s="186">
        <f t="shared" si="38"/>
        <v>0</v>
      </c>
      <c r="AN463" s="186">
        <f t="shared" si="39"/>
        <v>0</v>
      </c>
      <c r="AO463" s="615"/>
    </row>
    <row r="464" spans="1:41" ht="20.100000000000001" customHeight="1">
      <c r="A464" s="183">
        <v>460</v>
      </c>
      <c r="B464" s="342"/>
      <c r="C464" s="342"/>
      <c r="D464" s="142"/>
      <c r="E464" s="142"/>
      <c r="F464" s="142"/>
      <c r="G464" s="142"/>
      <c r="H464" s="142"/>
      <c r="I464" s="142"/>
      <c r="J464" s="143"/>
      <c r="K464" s="142"/>
      <c r="L464" s="142"/>
      <c r="M464" s="144"/>
      <c r="N464" s="145"/>
      <c r="O464" s="142"/>
      <c r="P464" s="147"/>
      <c r="Q464" s="147"/>
      <c r="R464" s="147"/>
      <c r="S464" s="147"/>
      <c r="T464" s="147"/>
      <c r="U464" s="147"/>
      <c r="V464" s="147"/>
      <c r="W464" s="147"/>
      <c r="X464" s="147"/>
      <c r="Y464" s="147"/>
      <c r="Z464" s="147"/>
      <c r="AA464" s="147"/>
      <c r="AB464" s="147"/>
      <c r="AC464" s="148"/>
      <c r="AD464" s="142"/>
      <c r="AE464" s="203">
        <f t="shared" si="40"/>
        <v>0</v>
      </c>
      <c r="AF464" s="150">
        <f t="shared" si="41"/>
        <v>0</v>
      </c>
      <c r="AG464" s="331"/>
      <c r="AJ464" s="185"/>
      <c r="AK464" s="616"/>
      <c r="AL464" s="186">
        <f t="shared" si="37"/>
        <v>0</v>
      </c>
      <c r="AM464" s="186">
        <f t="shared" si="38"/>
        <v>0</v>
      </c>
      <c r="AN464" s="186">
        <f t="shared" si="39"/>
        <v>0</v>
      </c>
      <c r="AO464" s="615"/>
    </row>
    <row r="465" spans="1:41" ht="20.100000000000001" customHeight="1">
      <c r="A465" s="183">
        <v>461</v>
      </c>
      <c r="B465" s="342"/>
      <c r="C465" s="342"/>
      <c r="D465" s="142"/>
      <c r="E465" s="142"/>
      <c r="F465" s="142"/>
      <c r="G465" s="142"/>
      <c r="H465" s="142"/>
      <c r="I465" s="142"/>
      <c r="J465" s="143"/>
      <c r="K465" s="142"/>
      <c r="L465" s="142"/>
      <c r="M465" s="144"/>
      <c r="N465" s="145"/>
      <c r="O465" s="142"/>
      <c r="P465" s="147"/>
      <c r="Q465" s="147"/>
      <c r="R465" s="147"/>
      <c r="S465" s="147"/>
      <c r="T465" s="147"/>
      <c r="U465" s="147"/>
      <c r="V465" s="147"/>
      <c r="W465" s="147"/>
      <c r="X465" s="147"/>
      <c r="Y465" s="147"/>
      <c r="Z465" s="147"/>
      <c r="AA465" s="147"/>
      <c r="AB465" s="147"/>
      <c r="AC465" s="148"/>
      <c r="AD465" s="142"/>
      <c r="AE465" s="203">
        <f t="shared" si="40"/>
        <v>0</v>
      </c>
      <c r="AF465" s="150">
        <f t="shared" si="41"/>
        <v>0</v>
      </c>
      <c r="AG465" s="331"/>
      <c r="AJ465" s="185"/>
      <c r="AK465" s="616"/>
      <c r="AL465" s="186">
        <f t="shared" si="37"/>
        <v>0</v>
      </c>
      <c r="AM465" s="186">
        <f t="shared" si="38"/>
        <v>0</v>
      </c>
      <c r="AN465" s="186">
        <f t="shared" si="39"/>
        <v>0</v>
      </c>
      <c r="AO465" s="615"/>
    </row>
    <row r="466" spans="1:41" ht="20.100000000000001" customHeight="1">
      <c r="A466" s="183">
        <v>462</v>
      </c>
      <c r="B466" s="342"/>
      <c r="C466" s="342"/>
      <c r="D466" s="142"/>
      <c r="E466" s="142"/>
      <c r="F466" s="142"/>
      <c r="G466" s="142"/>
      <c r="H466" s="142"/>
      <c r="I466" s="142"/>
      <c r="J466" s="143"/>
      <c r="K466" s="142"/>
      <c r="L466" s="142"/>
      <c r="M466" s="144"/>
      <c r="N466" s="145"/>
      <c r="O466" s="142"/>
      <c r="P466" s="147"/>
      <c r="Q466" s="147"/>
      <c r="R466" s="147"/>
      <c r="S466" s="147"/>
      <c r="T466" s="147"/>
      <c r="U466" s="147"/>
      <c r="V466" s="147"/>
      <c r="W466" s="147"/>
      <c r="X466" s="147"/>
      <c r="Y466" s="147"/>
      <c r="Z466" s="147"/>
      <c r="AA466" s="147"/>
      <c r="AB466" s="147"/>
      <c r="AC466" s="148"/>
      <c r="AD466" s="142"/>
      <c r="AE466" s="203">
        <f t="shared" si="40"/>
        <v>0</v>
      </c>
      <c r="AF466" s="150">
        <f t="shared" si="41"/>
        <v>0</v>
      </c>
      <c r="AG466" s="331"/>
      <c r="AJ466" s="185"/>
      <c r="AK466" s="616"/>
      <c r="AL466" s="186">
        <f t="shared" si="37"/>
        <v>0</v>
      </c>
      <c r="AM466" s="186">
        <f t="shared" si="38"/>
        <v>0</v>
      </c>
      <c r="AN466" s="186">
        <f t="shared" si="39"/>
        <v>0</v>
      </c>
      <c r="AO466" s="615"/>
    </row>
    <row r="467" spans="1:41" ht="20.100000000000001" customHeight="1">
      <c r="A467" s="183">
        <v>463</v>
      </c>
      <c r="B467" s="342"/>
      <c r="C467" s="342"/>
      <c r="D467" s="142"/>
      <c r="E467" s="142"/>
      <c r="F467" s="142"/>
      <c r="G467" s="142"/>
      <c r="H467" s="142"/>
      <c r="I467" s="142"/>
      <c r="J467" s="143"/>
      <c r="K467" s="142"/>
      <c r="L467" s="142"/>
      <c r="M467" s="144"/>
      <c r="N467" s="145"/>
      <c r="O467" s="142"/>
      <c r="P467" s="147"/>
      <c r="Q467" s="147"/>
      <c r="R467" s="147"/>
      <c r="S467" s="147"/>
      <c r="T467" s="147"/>
      <c r="U467" s="147"/>
      <c r="V467" s="147"/>
      <c r="W467" s="147"/>
      <c r="X467" s="147"/>
      <c r="Y467" s="147"/>
      <c r="Z467" s="147"/>
      <c r="AA467" s="147"/>
      <c r="AB467" s="147"/>
      <c r="AC467" s="148"/>
      <c r="AD467" s="142"/>
      <c r="AE467" s="203">
        <f t="shared" si="40"/>
        <v>0</v>
      </c>
      <c r="AF467" s="150">
        <f t="shared" si="41"/>
        <v>0</v>
      </c>
      <c r="AG467" s="331"/>
      <c r="AJ467" s="185"/>
      <c r="AK467" s="616"/>
      <c r="AL467" s="186">
        <f t="shared" si="37"/>
        <v>0</v>
      </c>
      <c r="AM467" s="186">
        <f t="shared" si="38"/>
        <v>0</v>
      </c>
      <c r="AN467" s="186">
        <f t="shared" si="39"/>
        <v>0</v>
      </c>
      <c r="AO467" s="615"/>
    </row>
    <row r="468" spans="1:41" ht="20.100000000000001" customHeight="1">
      <c r="A468" s="183">
        <v>464</v>
      </c>
      <c r="B468" s="342"/>
      <c r="C468" s="342"/>
      <c r="D468" s="142"/>
      <c r="E468" s="142"/>
      <c r="F468" s="142"/>
      <c r="G468" s="142"/>
      <c r="H468" s="142"/>
      <c r="I468" s="142"/>
      <c r="J468" s="143"/>
      <c r="K468" s="142"/>
      <c r="L468" s="142"/>
      <c r="M468" s="144"/>
      <c r="N468" s="145"/>
      <c r="O468" s="142"/>
      <c r="P468" s="147"/>
      <c r="Q468" s="147"/>
      <c r="R468" s="147"/>
      <c r="S468" s="147"/>
      <c r="T468" s="147"/>
      <c r="U468" s="147"/>
      <c r="V468" s="147"/>
      <c r="W468" s="147"/>
      <c r="X468" s="147"/>
      <c r="Y468" s="147"/>
      <c r="Z468" s="147"/>
      <c r="AA468" s="147"/>
      <c r="AB468" s="147"/>
      <c r="AC468" s="148"/>
      <c r="AD468" s="142"/>
      <c r="AE468" s="203">
        <f t="shared" si="40"/>
        <v>0</v>
      </c>
      <c r="AF468" s="150">
        <f t="shared" si="41"/>
        <v>0</v>
      </c>
      <c r="AG468" s="331"/>
      <c r="AJ468" s="185"/>
      <c r="AK468" s="616"/>
      <c r="AL468" s="186">
        <f t="shared" si="37"/>
        <v>0</v>
      </c>
      <c r="AM468" s="186">
        <f t="shared" si="38"/>
        <v>0</v>
      </c>
      <c r="AN468" s="186">
        <f t="shared" si="39"/>
        <v>0</v>
      </c>
      <c r="AO468" s="615"/>
    </row>
    <row r="469" spans="1:41" ht="20.100000000000001" customHeight="1">
      <c r="A469" s="183">
        <v>465</v>
      </c>
      <c r="B469" s="342"/>
      <c r="C469" s="342"/>
      <c r="D469" s="142"/>
      <c r="E469" s="142"/>
      <c r="F469" s="142"/>
      <c r="G469" s="142"/>
      <c r="H469" s="142"/>
      <c r="I469" s="142"/>
      <c r="J469" s="143"/>
      <c r="K469" s="142"/>
      <c r="L469" s="142"/>
      <c r="M469" s="144"/>
      <c r="N469" s="145"/>
      <c r="O469" s="142"/>
      <c r="P469" s="147"/>
      <c r="Q469" s="147"/>
      <c r="R469" s="147"/>
      <c r="S469" s="147"/>
      <c r="T469" s="147"/>
      <c r="U469" s="147"/>
      <c r="V469" s="147"/>
      <c r="W469" s="147"/>
      <c r="X469" s="147"/>
      <c r="Y469" s="147"/>
      <c r="Z469" s="147"/>
      <c r="AA469" s="147"/>
      <c r="AB469" s="147"/>
      <c r="AC469" s="148"/>
      <c r="AD469" s="142"/>
      <c r="AE469" s="203">
        <f t="shared" si="40"/>
        <v>0</v>
      </c>
      <c r="AF469" s="150">
        <f t="shared" si="41"/>
        <v>0</v>
      </c>
      <c r="AG469" s="331"/>
      <c r="AJ469" s="185"/>
      <c r="AK469" s="616"/>
      <c r="AL469" s="186">
        <f t="shared" si="37"/>
        <v>0</v>
      </c>
      <c r="AM469" s="186">
        <f t="shared" si="38"/>
        <v>0</v>
      </c>
      <c r="AN469" s="186">
        <f t="shared" si="39"/>
        <v>0</v>
      </c>
      <c r="AO469" s="615"/>
    </row>
    <row r="470" spans="1:41" ht="20.100000000000001" customHeight="1">
      <c r="A470" s="183">
        <v>466</v>
      </c>
      <c r="B470" s="342"/>
      <c r="C470" s="342"/>
      <c r="D470" s="142"/>
      <c r="E470" s="142"/>
      <c r="F470" s="142"/>
      <c r="G470" s="142"/>
      <c r="H470" s="142"/>
      <c r="I470" s="142"/>
      <c r="J470" s="143"/>
      <c r="K470" s="142"/>
      <c r="L470" s="142"/>
      <c r="M470" s="144"/>
      <c r="N470" s="145"/>
      <c r="O470" s="142"/>
      <c r="P470" s="147"/>
      <c r="Q470" s="147"/>
      <c r="R470" s="147"/>
      <c r="S470" s="147"/>
      <c r="T470" s="147"/>
      <c r="U470" s="147"/>
      <c r="V470" s="147"/>
      <c r="W470" s="147"/>
      <c r="X470" s="147"/>
      <c r="Y470" s="147"/>
      <c r="Z470" s="147"/>
      <c r="AA470" s="147"/>
      <c r="AB470" s="147"/>
      <c r="AC470" s="148"/>
      <c r="AD470" s="142"/>
      <c r="AE470" s="203">
        <f t="shared" si="40"/>
        <v>0</v>
      </c>
      <c r="AF470" s="150">
        <f t="shared" si="41"/>
        <v>0</v>
      </c>
      <c r="AG470" s="331"/>
      <c r="AJ470" s="185"/>
      <c r="AK470" s="616"/>
      <c r="AL470" s="186">
        <f t="shared" si="37"/>
        <v>0</v>
      </c>
      <c r="AM470" s="186">
        <f t="shared" si="38"/>
        <v>0</v>
      </c>
      <c r="AN470" s="186">
        <f t="shared" si="39"/>
        <v>0</v>
      </c>
      <c r="AO470" s="615"/>
    </row>
    <row r="471" spans="1:41" ht="20.100000000000001" customHeight="1">
      <c r="A471" s="183">
        <v>467</v>
      </c>
      <c r="B471" s="342"/>
      <c r="C471" s="342"/>
      <c r="D471" s="142"/>
      <c r="E471" s="142"/>
      <c r="F471" s="142"/>
      <c r="G471" s="142"/>
      <c r="H471" s="142"/>
      <c r="I471" s="142"/>
      <c r="J471" s="143"/>
      <c r="K471" s="142"/>
      <c r="L471" s="142"/>
      <c r="M471" s="144"/>
      <c r="N471" s="145"/>
      <c r="O471" s="142"/>
      <c r="P471" s="147"/>
      <c r="Q471" s="147"/>
      <c r="R471" s="147"/>
      <c r="S471" s="147"/>
      <c r="T471" s="147"/>
      <c r="U471" s="147"/>
      <c r="V471" s="147"/>
      <c r="W471" s="147"/>
      <c r="X471" s="147"/>
      <c r="Y471" s="147"/>
      <c r="Z471" s="147"/>
      <c r="AA471" s="147"/>
      <c r="AB471" s="147"/>
      <c r="AC471" s="148"/>
      <c r="AD471" s="142"/>
      <c r="AE471" s="203">
        <f t="shared" si="40"/>
        <v>0</v>
      </c>
      <c r="AF471" s="150">
        <f t="shared" si="41"/>
        <v>0</v>
      </c>
      <c r="AG471" s="331"/>
      <c r="AJ471" s="185"/>
      <c r="AK471" s="616"/>
      <c r="AL471" s="186">
        <f t="shared" si="37"/>
        <v>0</v>
      </c>
      <c r="AM471" s="186">
        <f t="shared" si="38"/>
        <v>0</v>
      </c>
      <c r="AN471" s="186">
        <f t="shared" si="39"/>
        <v>0</v>
      </c>
      <c r="AO471" s="615"/>
    </row>
    <row r="472" spans="1:41" ht="20.100000000000001" customHeight="1">
      <c r="A472" s="183">
        <v>468</v>
      </c>
      <c r="B472" s="342"/>
      <c r="C472" s="342"/>
      <c r="D472" s="142"/>
      <c r="E472" s="142"/>
      <c r="F472" s="142"/>
      <c r="G472" s="142"/>
      <c r="H472" s="142"/>
      <c r="I472" s="142"/>
      <c r="J472" s="143"/>
      <c r="K472" s="142"/>
      <c r="L472" s="142"/>
      <c r="M472" s="144"/>
      <c r="N472" s="145"/>
      <c r="O472" s="142"/>
      <c r="P472" s="147"/>
      <c r="Q472" s="147"/>
      <c r="R472" s="147"/>
      <c r="S472" s="147"/>
      <c r="T472" s="147"/>
      <c r="U472" s="147"/>
      <c r="V472" s="147"/>
      <c r="W472" s="147"/>
      <c r="X472" s="147"/>
      <c r="Y472" s="147"/>
      <c r="Z472" s="147"/>
      <c r="AA472" s="147"/>
      <c r="AB472" s="147"/>
      <c r="AC472" s="148"/>
      <c r="AD472" s="142"/>
      <c r="AE472" s="203">
        <f t="shared" si="40"/>
        <v>0</v>
      </c>
      <c r="AF472" s="150">
        <f t="shared" si="41"/>
        <v>0</v>
      </c>
      <c r="AG472" s="331"/>
      <c r="AJ472" s="185"/>
      <c r="AK472" s="616"/>
      <c r="AL472" s="186">
        <f t="shared" si="37"/>
        <v>0</v>
      </c>
      <c r="AM472" s="186">
        <f t="shared" si="38"/>
        <v>0</v>
      </c>
      <c r="AN472" s="186">
        <f t="shared" si="39"/>
        <v>0</v>
      </c>
      <c r="AO472" s="615"/>
    </row>
    <row r="473" spans="1:41" ht="20.100000000000001" customHeight="1">
      <c r="A473" s="183">
        <v>469</v>
      </c>
      <c r="B473" s="342"/>
      <c r="C473" s="342"/>
      <c r="D473" s="142"/>
      <c r="E473" s="142"/>
      <c r="F473" s="142"/>
      <c r="G473" s="142"/>
      <c r="H473" s="142"/>
      <c r="I473" s="142"/>
      <c r="J473" s="143"/>
      <c r="K473" s="142"/>
      <c r="L473" s="142"/>
      <c r="M473" s="144"/>
      <c r="N473" s="145"/>
      <c r="O473" s="142"/>
      <c r="P473" s="147"/>
      <c r="Q473" s="147"/>
      <c r="R473" s="147"/>
      <c r="S473" s="147"/>
      <c r="T473" s="147"/>
      <c r="U473" s="147"/>
      <c r="V473" s="147"/>
      <c r="W473" s="147"/>
      <c r="X473" s="147"/>
      <c r="Y473" s="147"/>
      <c r="Z473" s="147"/>
      <c r="AA473" s="147"/>
      <c r="AB473" s="147"/>
      <c r="AC473" s="148"/>
      <c r="AD473" s="142"/>
      <c r="AE473" s="203">
        <f t="shared" si="40"/>
        <v>0</v>
      </c>
      <c r="AF473" s="150">
        <f t="shared" si="41"/>
        <v>0</v>
      </c>
      <c r="AG473" s="331"/>
      <c r="AJ473" s="185"/>
      <c r="AK473" s="616"/>
      <c r="AL473" s="186">
        <f t="shared" si="37"/>
        <v>0</v>
      </c>
      <c r="AM473" s="186">
        <f t="shared" si="38"/>
        <v>0</v>
      </c>
      <c r="AN473" s="186">
        <f t="shared" si="39"/>
        <v>0</v>
      </c>
      <c r="AO473" s="615"/>
    </row>
    <row r="474" spans="1:41" ht="20.100000000000001" customHeight="1">
      <c r="A474" s="183">
        <v>470</v>
      </c>
      <c r="B474" s="342"/>
      <c r="C474" s="342"/>
      <c r="D474" s="142"/>
      <c r="E474" s="142"/>
      <c r="F474" s="142"/>
      <c r="G474" s="142"/>
      <c r="H474" s="142"/>
      <c r="I474" s="142"/>
      <c r="J474" s="143"/>
      <c r="K474" s="142"/>
      <c r="L474" s="142"/>
      <c r="M474" s="144"/>
      <c r="N474" s="145"/>
      <c r="O474" s="142"/>
      <c r="P474" s="147"/>
      <c r="Q474" s="147"/>
      <c r="R474" s="147"/>
      <c r="S474" s="147"/>
      <c r="T474" s="147"/>
      <c r="U474" s="147"/>
      <c r="V474" s="147"/>
      <c r="W474" s="147"/>
      <c r="X474" s="147"/>
      <c r="Y474" s="147"/>
      <c r="Z474" s="147"/>
      <c r="AA474" s="147"/>
      <c r="AB474" s="147"/>
      <c r="AC474" s="148"/>
      <c r="AD474" s="142"/>
      <c r="AE474" s="203">
        <f t="shared" si="40"/>
        <v>0</v>
      </c>
      <c r="AF474" s="150">
        <f t="shared" si="41"/>
        <v>0</v>
      </c>
      <c r="AG474" s="331"/>
      <c r="AJ474" s="185"/>
      <c r="AK474" s="616"/>
      <c r="AL474" s="186">
        <f t="shared" si="37"/>
        <v>0</v>
      </c>
      <c r="AM474" s="186">
        <f t="shared" si="38"/>
        <v>0</v>
      </c>
      <c r="AN474" s="186">
        <f t="shared" si="39"/>
        <v>0</v>
      </c>
      <c r="AO474" s="615"/>
    </row>
    <row r="475" spans="1:41" ht="20.100000000000001" customHeight="1">
      <c r="A475" s="183">
        <v>471</v>
      </c>
      <c r="B475" s="342"/>
      <c r="C475" s="342"/>
      <c r="D475" s="142"/>
      <c r="E475" s="142"/>
      <c r="F475" s="142"/>
      <c r="G475" s="142"/>
      <c r="H475" s="142"/>
      <c r="I475" s="142"/>
      <c r="J475" s="143"/>
      <c r="K475" s="142"/>
      <c r="L475" s="142"/>
      <c r="M475" s="144"/>
      <c r="N475" s="145"/>
      <c r="O475" s="142"/>
      <c r="P475" s="147"/>
      <c r="Q475" s="147"/>
      <c r="R475" s="147"/>
      <c r="S475" s="147"/>
      <c r="T475" s="147"/>
      <c r="U475" s="147"/>
      <c r="V475" s="147"/>
      <c r="W475" s="147"/>
      <c r="X475" s="147"/>
      <c r="Y475" s="147"/>
      <c r="Z475" s="147"/>
      <c r="AA475" s="147"/>
      <c r="AB475" s="147"/>
      <c r="AC475" s="148"/>
      <c r="AD475" s="142"/>
      <c r="AE475" s="203">
        <f t="shared" si="40"/>
        <v>0</v>
      </c>
      <c r="AF475" s="150">
        <f t="shared" si="41"/>
        <v>0</v>
      </c>
      <c r="AG475" s="331"/>
      <c r="AJ475" s="185"/>
      <c r="AK475" s="616"/>
      <c r="AL475" s="186">
        <f t="shared" si="37"/>
        <v>0</v>
      </c>
      <c r="AM475" s="186">
        <f t="shared" si="38"/>
        <v>0</v>
      </c>
      <c r="AN475" s="186">
        <f t="shared" si="39"/>
        <v>0</v>
      </c>
      <c r="AO475" s="615"/>
    </row>
    <row r="476" spans="1:41" ht="20.100000000000001" customHeight="1">
      <c r="A476" s="183">
        <v>472</v>
      </c>
      <c r="B476" s="342"/>
      <c r="C476" s="342"/>
      <c r="D476" s="142"/>
      <c r="E476" s="142"/>
      <c r="F476" s="142"/>
      <c r="G476" s="142"/>
      <c r="H476" s="142"/>
      <c r="I476" s="142"/>
      <c r="J476" s="143"/>
      <c r="K476" s="142"/>
      <c r="L476" s="142"/>
      <c r="M476" s="144"/>
      <c r="N476" s="145"/>
      <c r="O476" s="142"/>
      <c r="P476" s="147"/>
      <c r="Q476" s="147"/>
      <c r="R476" s="147"/>
      <c r="S476" s="147"/>
      <c r="T476" s="147"/>
      <c r="U476" s="147"/>
      <c r="V476" s="147"/>
      <c r="W476" s="147"/>
      <c r="X476" s="147"/>
      <c r="Y476" s="147"/>
      <c r="Z476" s="147"/>
      <c r="AA476" s="147"/>
      <c r="AB476" s="147"/>
      <c r="AC476" s="148"/>
      <c r="AD476" s="142"/>
      <c r="AE476" s="203">
        <f t="shared" si="40"/>
        <v>0</v>
      </c>
      <c r="AF476" s="150">
        <f t="shared" si="41"/>
        <v>0</v>
      </c>
      <c r="AG476" s="331"/>
      <c r="AJ476" s="185"/>
      <c r="AK476" s="616"/>
      <c r="AL476" s="186">
        <f t="shared" si="37"/>
        <v>0</v>
      </c>
      <c r="AM476" s="186">
        <f t="shared" si="38"/>
        <v>0</v>
      </c>
      <c r="AN476" s="186">
        <f t="shared" si="39"/>
        <v>0</v>
      </c>
      <c r="AO476" s="615"/>
    </row>
    <row r="477" spans="1:41" ht="20.100000000000001" customHeight="1">
      <c r="A477" s="183">
        <v>473</v>
      </c>
      <c r="B477" s="342"/>
      <c r="C477" s="342"/>
      <c r="D477" s="142"/>
      <c r="E477" s="142"/>
      <c r="F477" s="142"/>
      <c r="G477" s="142"/>
      <c r="H477" s="142"/>
      <c r="I477" s="142"/>
      <c r="J477" s="143"/>
      <c r="K477" s="142"/>
      <c r="L477" s="142"/>
      <c r="M477" s="144"/>
      <c r="N477" s="145"/>
      <c r="O477" s="142"/>
      <c r="P477" s="147"/>
      <c r="Q477" s="147"/>
      <c r="R477" s="147"/>
      <c r="S477" s="147"/>
      <c r="T477" s="147"/>
      <c r="U477" s="147"/>
      <c r="V477" s="147"/>
      <c r="W477" s="147"/>
      <c r="X477" s="147"/>
      <c r="Y477" s="147"/>
      <c r="Z477" s="147"/>
      <c r="AA477" s="147"/>
      <c r="AB477" s="147"/>
      <c r="AC477" s="148"/>
      <c r="AD477" s="142"/>
      <c r="AE477" s="203">
        <f t="shared" si="40"/>
        <v>0</v>
      </c>
      <c r="AF477" s="150">
        <f t="shared" si="41"/>
        <v>0</v>
      </c>
      <c r="AG477" s="331"/>
      <c r="AJ477" s="185"/>
      <c r="AK477" s="616"/>
      <c r="AL477" s="186">
        <f t="shared" si="37"/>
        <v>0</v>
      </c>
      <c r="AM477" s="186">
        <f t="shared" si="38"/>
        <v>0</v>
      </c>
      <c r="AN477" s="186">
        <f t="shared" si="39"/>
        <v>0</v>
      </c>
      <c r="AO477" s="615"/>
    </row>
    <row r="478" spans="1:41" ht="20.100000000000001" customHeight="1">
      <c r="A478" s="183">
        <v>474</v>
      </c>
      <c r="B478" s="342"/>
      <c r="C478" s="342"/>
      <c r="D478" s="142"/>
      <c r="E478" s="142"/>
      <c r="F478" s="142"/>
      <c r="G478" s="142"/>
      <c r="H478" s="142"/>
      <c r="I478" s="142"/>
      <c r="J478" s="143"/>
      <c r="K478" s="142"/>
      <c r="L478" s="142"/>
      <c r="M478" s="144"/>
      <c r="N478" s="145"/>
      <c r="O478" s="142"/>
      <c r="P478" s="147"/>
      <c r="Q478" s="147"/>
      <c r="R478" s="147"/>
      <c r="S478" s="147"/>
      <c r="T478" s="147"/>
      <c r="U478" s="147"/>
      <c r="V478" s="147"/>
      <c r="W478" s="147"/>
      <c r="X478" s="147"/>
      <c r="Y478" s="147"/>
      <c r="Z478" s="147"/>
      <c r="AA478" s="147"/>
      <c r="AB478" s="147"/>
      <c r="AC478" s="148"/>
      <c r="AD478" s="142"/>
      <c r="AE478" s="203">
        <f t="shared" si="40"/>
        <v>0</v>
      </c>
      <c r="AF478" s="150">
        <f t="shared" si="41"/>
        <v>0</v>
      </c>
      <c r="AG478" s="331"/>
      <c r="AJ478" s="185"/>
      <c r="AK478" s="616"/>
      <c r="AL478" s="186">
        <f t="shared" si="37"/>
        <v>0</v>
      </c>
      <c r="AM478" s="186">
        <f t="shared" si="38"/>
        <v>0</v>
      </c>
      <c r="AN478" s="186">
        <f t="shared" si="39"/>
        <v>0</v>
      </c>
      <c r="AO478" s="615"/>
    </row>
    <row r="479" spans="1:41" ht="20.100000000000001" customHeight="1">
      <c r="A479" s="183">
        <v>475</v>
      </c>
      <c r="B479" s="342"/>
      <c r="C479" s="342"/>
      <c r="D479" s="142"/>
      <c r="E479" s="142"/>
      <c r="F479" s="142"/>
      <c r="G479" s="142"/>
      <c r="H479" s="142"/>
      <c r="I479" s="142"/>
      <c r="J479" s="143"/>
      <c r="K479" s="142"/>
      <c r="L479" s="142"/>
      <c r="M479" s="144"/>
      <c r="N479" s="145"/>
      <c r="O479" s="142"/>
      <c r="P479" s="147"/>
      <c r="Q479" s="147"/>
      <c r="R479" s="147"/>
      <c r="S479" s="147"/>
      <c r="T479" s="147"/>
      <c r="U479" s="147"/>
      <c r="V479" s="147"/>
      <c r="W479" s="147"/>
      <c r="X479" s="147"/>
      <c r="Y479" s="147"/>
      <c r="Z479" s="147"/>
      <c r="AA479" s="147"/>
      <c r="AB479" s="147"/>
      <c r="AC479" s="148"/>
      <c r="AD479" s="142"/>
      <c r="AE479" s="203">
        <f t="shared" si="40"/>
        <v>0</v>
      </c>
      <c r="AF479" s="150">
        <f t="shared" si="41"/>
        <v>0</v>
      </c>
      <c r="AG479" s="331"/>
      <c r="AJ479" s="185"/>
      <c r="AK479" s="616"/>
      <c r="AL479" s="186">
        <f t="shared" si="37"/>
        <v>0</v>
      </c>
      <c r="AM479" s="186">
        <f t="shared" si="38"/>
        <v>0</v>
      </c>
      <c r="AN479" s="186">
        <f t="shared" si="39"/>
        <v>0</v>
      </c>
      <c r="AO479" s="615"/>
    </row>
    <row r="480" spans="1:41" ht="20.100000000000001" customHeight="1">
      <c r="A480" s="183">
        <v>476</v>
      </c>
      <c r="B480" s="342"/>
      <c r="C480" s="342"/>
      <c r="D480" s="142"/>
      <c r="E480" s="142"/>
      <c r="F480" s="142"/>
      <c r="G480" s="142"/>
      <c r="H480" s="142"/>
      <c r="I480" s="142"/>
      <c r="J480" s="143"/>
      <c r="K480" s="142"/>
      <c r="L480" s="142"/>
      <c r="M480" s="144"/>
      <c r="N480" s="145"/>
      <c r="O480" s="142"/>
      <c r="P480" s="147"/>
      <c r="Q480" s="147"/>
      <c r="R480" s="147"/>
      <c r="S480" s="147"/>
      <c r="T480" s="147"/>
      <c r="U480" s="147"/>
      <c r="V480" s="147"/>
      <c r="W480" s="147"/>
      <c r="X480" s="147"/>
      <c r="Y480" s="147"/>
      <c r="Z480" s="147"/>
      <c r="AA480" s="147"/>
      <c r="AB480" s="147"/>
      <c r="AC480" s="148"/>
      <c r="AD480" s="142"/>
      <c r="AE480" s="203">
        <f t="shared" si="40"/>
        <v>0</v>
      </c>
      <c r="AF480" s="150">
        <f t="shared" si="41"/>
        <v>0</v>
      </c>
      <c r="AG480" s="331"/>
      <c r="AJ480" s="185"/>
      <c r="AK480" s="616"/>
      <c r="AL480" s="186">
        <f t="shared" si="37"/>
        <v>0</v>
      </c>
      <c r="AM480" s="186">
        <f t="shared" si="38"/>
        <v>0</v>
      </c>
      <c r="AN480" s="186">
        <f t="shared" si="39"/>
        <v>0</v>
      </c>
      <c r="AO480" s="615"/>
    </row>
    <row r="481" spans="1:41" ht="20.100000000000001" customHeight="1">
      <c r="A481" s="183">
        <v>477</v>
      </c>
      <c r="B481" s="342"/>
      <c r="C481" s="342"/>
      <c r="D481" s="142"/>
      <c r="E481" s="142"/>
      <c r="F481" s="142"/>
      <c r="G481" s="142"/>
      <c r="H481" s="142"/>
      <c r="I481" s="142"/>
      <c r="J481" s="143"/>
      <c r="K481" s="142"/>
      <c r="L481" s="142"/>
      <c r="M481" s="144"/>
      <c r="N481" s="145"/>
      <c r="O481" s="142"/>
      <c r="P481" s="147"/>
      <c r="Q481" s="147"/>
      <c r="R481" s="147"/>
      <c r="S481" s="147"/>
      <c r="T481" s="147"/>
      <c r="U481" s="147"/>
      <c r="V481" s="147"/>
      <c r="W481" s="147"/>
      <c r="X481" s="147"/>
      <c r="Y481" s="147"/>
      <c r="Z481" s="147"/>
      <c r="AA481" s="147"/>
      <c r="AB481" s="147"/>
      <c r="AC481" s="148"/>
      <c r="AD481" s="142"/>
      <c r="AE481" s="203">
        <f t="shared" si="40"/>
        <v>0</v>
      </c>
      <c r="AF481" s="150">
        <f t="shared" si="41"/>
        <v>0</v>
      </c>
      <c r="AG481" s="331"/>
      <c r="AJ481" s="185"/>
      <c r="AK481" s="616"/>
      <c r="AL481" s="186">
        <f t="shared" si="37"/>
        <v>0</v>
      </c>
      <c r="AM481" s="186">
        <f t="shared" si="38"/>
        <v>0</v>
      </c>
      <c r="AN481" s="186">
        <f t="shared" si="39"/>
        <v>0</v>
      </c>
      <c r="AO481" s="615"/>
    </row>
    <row r="482" spans="1:41" ht="20.100000000000001" customHeight="1">
      <c r="A482" s="183">
        <v>478</v>
      </c>
      <c r="B482" s="342"/>
      <c r="C482" s="342"/>
      <c r="D482" s="142"/>
      <c r="E482" s="142"/>
      <c r="F482" s="142"/>
      <c r="G482" s="142"/>
      <c r="H482" s="142"/>
      <c r="I482" s="142"/>
      <c r="J482" s="143"/>
      <c r="K482" s="142"/>
      <c r="L482" s="142"/>
      <c r="M482" s="144"/>
      <c r="N482" s="145"/>
      <c r="O482" s="142"/>
      <c r="P482" s="147"/>
      <c r="Q482" s="147"/>
      <c r="R482" s="147"/>
      <c r="S482" s="147"/>
      <c r="T482" s="147"/>
      <c r="U482" s="147"/>
      <c r="V482" s="147"/>
      <c r="W482" s="147"/>
      <c r="X482" s="147"/>
      <c r="Y482" s="147"/>
      <c r="Z482" s="147"/>
      <c r="AA482" s="147"/>
      <c r="AB482" s="147"/>
      <c r="AC482" s="148"/>
      <c r="AD482" s="142"/>
      <c r="AE482" s="203">
        <f t="shared" si="40"/>
        <v>0</v>
      </c>
      <c r="AF482" s="150">
        <f t="shared" si="41"/>
        <v>0</v>
      </c>
      <c r="AG482" s="331"/>
      <c r="AJ482" s="185"/>
      <c r="AK482" s="616"/>
      <c r="AL482" s="186">
        <f t="shared" si="37"/>
        <v>0</v>
      </c>
      <c r="AM482" s="186">
        <f t="shared" si="38"/>
        <v>0</v>
      </c>
      <c r="AN482" s="186">
        <f t="shared" si="39"/>
        <v>0</v>
      </c>
      <c r="AO482" s="615"/>
    </row>
    <row r="483" spans="1:41" ht="20.100000000000001" customHeight="1">
      <c r="A483" s="183">
        <v>479</v>
      </c>
      <c r="B483" s="342"/>
      <c r="C483" s="342"/>
      <c r="D483" s="142"/>
      <c r="E483" s="142"/>
      <c r="F483" s="142"/>
      <c r="G483" s="142"/>
      <c r="H483" s="142"/>
      <c r="I483" s="142"/>
      <c r="J483" s="143"/>
      <c r="K483" s="142"/>
      <c r="L483" s="142"/>
      <c r="M483" s="144"/>
      <c r="N483" s="145"/>
      <c r="O483" s="142"/>
      <c r="P483" s="147"/>
      <c r="Q483" s="147"/>
      <c r="R483" s="147"/>
      <c r="S483" s="147"/>
      <c r="T483" s="147"/>
      <c r="U483" s="147"/>
      <c r="V483" s="147"/>
      <c r="W483" s="147"/>
      <c r="X483" s="147"/>
      <c r="Y483" s="147"/>
      <c r="Z483" s="147"/>
      <c r="AA483" s="147"/>
      <c r="AB483" s="147"/>
      <c r="AC483" s="148"/>
      <c r="AD483" s="142"/>
      <c r="AE483" s="203">
        <f t="shared" si="40"/>
        <v>0</v>
      </c>
      <c r="AF483" s="150">
        <f t="shared" si="41"/>
        <v>0</v>
      </c>
      <c r="AG483" s="331"/>
      <c r="AJ483" s="185"/>
      <c r="AK483" s="616"/>
      <c r="AL483" s="186">
        <f t="shared" si="37"/>
        <v>0</v>
      </c>
      <c r="AM483" s="186">
        <f t="shared" si="38"/>
        <v>0</v>
      </c>
      <c r="AN483" s="186">
        <f t="shared" si="39"/>
        <v>0</v>
      </c>
      <c r="AO483" s="615"/>
    </row>
    <row r="484" spans="1:41" ht="20.100000000000001" customHeight="1">
      <c r="A484" s="183">
        <v>480</v>
      </c>
      <c r="B484" s="342"/>
      <c r="C484" s="342"/>
      <c r="D484" s="142"/>
      <c r="E484" s="142"/>
      <c r="F484" s="142"/>
      <c r="G484" s="142"/>
      <c r="H484" s="142"/>
      <c r="I484" s="142"/>
      <c r="J484" s="143"/>
      <c r="K484" s="142"/>
      <c r="L484" s="142"/>
      <c r="M484" s="144"/>
      <c r="N484" s="145"/>
      <c r="O484" s="142"/>
      <c r="P484" s="147"/>
      <c r="Q484" s="147"/>
      <c r="R484" s="147"/>
      <c r="S484" s="147"/>
      <c r="T484" s="147"/>
      <c r="U484" s="147"/>
      <c r="V484" s="147"/>
      <c r="W484" s="147"/>
      <c r="X484" s="147"/>
      <c r="Y484" s="147"/>
      <c r="Z484" s="147"/>
      <c r="AA484" s="147"/>
      <c r="AB484" s="147"/>
      <c r="AC484" s="148"/>
      <c r="AD484" s="142"/>
      <c r="AE484" s="203">
        <f t="shared" si="40"/>
        <v>0</v>
      </c>
      <c r="AF484" s="150">
        <f t="shared" si="41"/>
        <v>0</v>
      </c>
      <c r="AG484" s="331"/>
      <c r="AJ484" s="185"/>
      <c r="AK484" s="616"/>
      <c r="AL484" s="186">
        <f t="shared" si="37"/>
        <v>0</v>
      </c>
      <c r="AM484" s="186">
        <f t="shared" si="38"/>
        <v>0</v>
      </c>
      <c r="AN484" s="186">
        <f t="shared" si="39"/>
        <v>0</v>
      </c>
      <c r="AO484" s="615"/>
    </row>
    <row r="485" spans="1:41" ht="20.100000000000001" customHeight="1">
      <c r="A485" s="183">
        <v>481</v>
      </c>
      <c r="B485" s="342"/>
      <c r="C485" s="342"/>
      <c r="D485" s="142"/>
      <c r="E485" s="142"/>
      <c r="F485" s="142"/>
      <c r="G485" s="142"/>
      <c r="H485" s="142"/>
      <c r="I485" s="142"/>
      <c r="J485" s="143"/>
      <c r="K485" s="142"/>
      <c r="L485" s="142"/>
      <c r="M485" s="144"/>
      <c r="N485" s="145"/>
      <c r="O485" s="142"/>
      <c r="P485" s="147"/>
      <c r="Q485" s="147"/>
      <c r="R485" s="147"/>
      <c r="S485" s="147"/>
      <c r="T485" s="147"/>
      <c r="U485" s="147"/>
      <c r="V485" s="147"/>
      <c r="W485" s="147"/>
      <c r="X485" s="147"/>
      <c r="Y485" s="147"/>
      <c r="Z485" s="147"/>
      <c r="AA485" s="147"/>
      <c r="AB485" s="147"/>
      <c r="AC485" s="148"/>
      <c r="AD485" s="142"/>
      <c r="AE485" s="203">
        <f t="shared" si="40"/>
        <v>0</v>
      </c>
      <c r="AF485" s="150">
        <f t="shared" si="41"/>
        <v>0</v>
      </c>
      <c r="AG485" s="331"/>
      <c r="AJ485" s="185"/>
      <c r="AK485" s="616"/>
      <c r="AL485" s="186">
        <f t="shared" si="37"/>
        <v>0</v>
      </c>
      <c r="AM485" s="186">
        <f t="shared" si="38"/>
        <v>0</v>
      </c>
      <c r="AN485" s="186">
        <f t="shared" si="39"/>
        <v>0</v>
      </c>
      <c r="AO485" s="615"/>
    </row>
    <row r="486" spans="1:41" ht="20.100000000000001" customHeight="1">
      <c r="A486" s="183">
        <v>482</v>
      </c>
      <c r="B486" s="342"/>
      <c r="C486" s="342"/>
      <c r="D486" s="142"/>
      <c r="E486" s="142"/>
      <c r="F486" s="142"/>
      <c r="G486" s="142"/>
      <c r="H486" s="142"/>
      <c r="I486" s="142"/>
      <c r="J486" s="143"/>
      <c r="K486" s="142"/>
      <c r="L486" s="142"/>
      <c r="M486" s="144"/>
      <c r="N486" s="145"/>
      <c r="O486" s="142"/>
      <c r="P486" s="147"/>
      <c r="Q486" s="147"/>
      <c r="R486" s="147"/>
      <c r="S486" s="147"/>
      <c r="T486" s="147"/>
      <c r="U486" s="147"/>
      <c r="V486" s="147"/>
      <c r="W486" s="147"/>
      <c r="X486" s="147"/>
      <c r="Y486" s="147"/>
      <c r="Z486" s="147"/>
      <c r="AA486" s="147"/>
      <c r="AB486" s="147"/>
      <c r="AC486" s="148"/>
      <c r="AD486" s="142"/>
      <c r="AE486" s="203">
        <f t="shared" si="40"/>
        <v>0</v>
      </c>
      <c r="AF486" s="150">
        <f t="shared" si="41"/>
        <v>0</v>
      </c>
      <c r="AG486" s="331"/>
      <c r="AJ486" s="185"/>
      <c r="AK486" s="616"/>
      <c r="AL486" s="186">
        <f t="shared" si="37"/>
        <v>0</v>
      </c>
      <c r="AM486" s="186">
        <f t="shared" si="38"/>
        <v>0</v>
      </c>
      <c r="AN486" s="186">
        <f t="shared" si="39"/>
        <v>0</v>
      </c>
      <c r="AO486" s="615"/>
    </row>
    <row r="487" spans="1:41" ht="20.100000000000001" customHeight="1">
      <c r="A487" s="183">
        <v>483</v>
      </c>
      <c r="B487" s="342"/>
      <c r="C487" s="342"/>
      <c r="D487" s="142"/>
      <c r="E487" s="142"/>
      <c r="F487" s="142"/>
      <c r="G487" s="142"/>
      <c r="H487" s="142"/>
      <c r="I487" s="142"/>
      <c r="J487" s="143"/>
      <c r="K487" s="142"/>
      <c r="L487" s="142"/>
      <c r="M487" s="144"/>
      <c r="N487" s="145"/>
      <c r="O487" s="142"/>
      <c r="P487" s="147"/>
      <c r="Q487" s="147"/>
      <c r="R487" s="147"/>
      <c r="S487" s="147"/>
      <c r="T487" s="147"/>
      <c r="U487" s="147"/>
      <c r="V487" s="147"/>
      <c r="W487" s="147"/>
      <c r="X487" s="147"/>
      <c r="Y487" s="147"/>
      <c r="Z487" s="147"/>
      <c r="AA487" s="147"/>
      <c r="AB487" s="147"/>
      <c r="AC487" s="148"/>
      <c r="AD487" s="142"/>
      <c r="AE487" s="203">
        <f t="shared" si="40"/>
        <v>0</v>
      </c>
      <c r="AF487" s="150">
        <f t="shared" si="41"/>
        <v>0</v>
      </c>
      <c r="AG487" s="331"/>
      <c r="AJ487" s="185"/>
      <c r="AK487" s="616"/>
      <c r="AL487" s="186">
        <f t="shared" si="37"/>
        <v>0</v>
      </c>
      <c r="AM487" s="186">
        <f t="shared" si="38"/>
        <v>0</v>
      </c>
      <c r="AN487" s="186">
        <f t="shared" si="39"/>
        <v>0</v>
      </c>
      <c r="AO487" s="615"/>
    </row>
    <row r="488" spans="1:41" ht="20.100000000000001" customHeight="1">
      <c r="A488" s="183">
        <v>484</v>
      </c>
      <c r="B488" s="342"/>
      <c r="C488" s="342"/>
      <c r="D488" s="142"/>
      <c r="E488" s="142"/>
      <c r="F488" s="142"/>
      <c r="G488" s="142"/>
      <c r="H488" s="142"/>
      <c r="I488" s="142"/>
      <c r="J488" s="143"/>
      <c r="K488" s="142"/>
      <c r="L488" s="142"/>
      <c r="M488" s="144"/>
      <c r="N488" s="145"/>
      <c r="O488" s="142"/>
      <c r="P488" s="147"/>
      <c r="Q488" s="147"/>
      <c r="R488" s="147"/>
      <c r="S488" s="147"/>
      <c r="T488" s="147"/>
      <c r="U488" s="147"/>
      <c r="V488" s="147"/>
      <c r="W488" s="147"/>
      <c r="X488" s="147"/>
      <c r="Y488" s="147"/>
      <c r="Z488" s="147"/>
      <c r="AA488" s="147"/>
      <c r="AB488" s="147"/>
      <c r="AC488" s="148"/>
      <c r="AD488" s="142"/>
      <c r="AE488" s="203">
        <f t="shared" si="40"/>
        <v>0</v>
      </c>
      <c r="AF488" s="150">
        <f t="shared" si="41"/>
        <v>0</v>
      </c>
      <c r="AG488" s="331"/>
      <c r="AJ488" s="185"/>
      <c r="AK488" s="616"/>
      <c r="AL488" s="186">
        <f t="shared" si="37"/>
        <v>0</v>
      </c>
      <c r="AM488" s="186">
        <f t="shared" si="38"/>
        <v>0</v>
      </c>
      <c r="AN488" s="186">
        <f t="shared" si="39"/>
        <v>0</v>
      </c>
      <c r="AO488" s="615"/>
    </row>
    <row r="489" spans="1:41" ht="20.100000000000001" customHeight="1">
      <c r="A489" s="183">
        <v>485</v>
      </c>
      <c r="B489" s="342"/>
      <c r="C489" s="342"/>
      <c r="D489" s="142"/>
      <c r="E489" s="142"/>
      <c r="F489" s="142"/>
      <c r="G489" s="142"/>
      <c r="H489" s="142"/>
      <c r="I489" s="142"/>
      <c r="J489" s="143"/>
      <c r="K489" s="142"/>
      <c r="L489" s="142"/>
      <c r="M489" s="144"/>
      <c r="N489" s="145"/>
      <c r="O489" s="142"/>
      <c r="P489" s="147"/>
      <c r="Q489" s="147"/>
      <c r="R489" s="147"/>
      <c r="S489" s="147"/>
      <c r="T489" s="147"/>
      <c r="U489" s="147"/>
      <c r="V489" s="147"/>
      <c r="W489" s="147"/>
      <c r="X489" s="147"/>
      <c r="Y489" s="147"/>
      <c r="Z489" s="147"/>
      <c r="AA489" s="147"/>
      <c r="AB489" s="147"/>
      <c r="AC489" s="148"/>
      <c r="AD489" s="142"/>
      <c r="AE489" s="203">
        <f t="shared" si="40"/>
        <v>0</v>
      </c>
      <c r="AF489" s="150">
        <f t="shared" si="41"/>
        <v>0</v>
      </c>
      <c r="AG489" s="331"/>
      <c r="AJ489" s="185"/>
      <c r="AK489" s="616"/>
      <c r="AL489" s="186">
        <f t="shared" si="37"/>
        <v>0</v>
      </c>
      <c r="AM489" s="186">
        <f t="shared" si="38"/>
        <v>0</v>
      </c>
      <c r="AN489" s="186">
        <f t="shared" si="39"/>
        <v>0</v>
      </c>
      <c r="AO489" s="615"/>
    </row>
    <row r="490" spans="1:41" ht="20.100000000000001" customHeight="1">
      <c r="A490" s="183">
        <v>486</v>
      </c>
      <c r="B490" s="342"/>
      <c r="C490" s="342"/>
      <c r="D490" s="142"/>
      <c r="E490" s="142"/>
      <c r="F490" s="142"/>
      <c r="G490" s="142"/>
      <c r="H490" s="142"/>
      <c r="I490" s="142"/>
      <c r="J490" s="143"/>
      <c r="K490" s="142"/>
      <c r="L490" s="142"/>
      <c r="M490" s="144"/>
      <c r="N490" s="145"/>
      <c r="O490" s="142"/>
      <c r="P490" s="147"/>
      <c r="Q490" s="147"/>
      <c r="R490" s="147"/>
      <c r="S490" s="147"/>
      <c r="T490" s="147"/>
      <c r="U490" s="147"/>
      <c r="V490" s="147"/>
      <c r="W490" s="147"/>
      <c r="X490" s="147"/>
      <c r="Y490" s="147"/>
      <c r="Z490" s="147"/>
      <c r="AA490" s="147"/>
      <c r="AB490" s="147"/>
      <c r="AC490" s="148"/>
      <c r="AD490" s="142"/>
      <c r="AE490" s="203">
        <f t="shared" si="40"/>
        <v>0</v>
      </c>
      <c r="AF490" s="150">
        <f t="shared" si="41"/>
        <v>0</v>
      </c>
      <c r="AG490" s="331"/>
      <c r="AJ490" s="185"/>
      <c r="AK490" s="616"/>
      <c r="AL490" s="186">
        <f t="shared" si="37"/>
        <v>0</v>
      </c>
      <c r="AM490" s="186">
        <f t="shared" si="38"/>
        <v>0</v>
      </c>
      <c r="AN490" s="186">
        <f t="shared" si="39"/>
        <v>0</v>
      </c>
      <c r="AO490" s="615"/>
    </row>
    <row r="491" spans="1:41" ht="20.100000000000001" customHeight="1">
      <c r="A491" s="183">
        <v>487</v>
      </c>
      <c r="B491" s="342"/>
      <c r="C491" s="342"/>
      <c r="D491" s="142"/>
      <c r="E491" s="142"/>
      <c r="F491" s="142"/>
      <c r="G491" s="142"/>
      <c r="H491" s="142"/>
      <c r="I491" s="142"/>
      <c r="J491" s="143"/>
      <c r="K491" s="142"/>
      <c r="L491" s="142"/>
      <c r="M491" s="144"/>
      <c r="N491" s="145"/>
      <c r="O491" s="142"/>
      <c r="P491" s="147"/>
      <c r="Q491" s="147"/>
      <c r="R491" s="147"/>
      <c r="S491" s="147"/>
      <c r="T491" s="147"/>
      <c r="U491" s="147"/>
      <c r="V491" s="147"/>
      <c r="W491" s="147"/>
      <c r="X491" s="147"/>
      <c r="Y491" s="147"/>
      <c r="Z491" s="147"/>
      <c r="AA491" s="147"/>
      <c r="AB491" s="147"/>
      <c r="AC491" s="148"/>
      <c r="AD491" s="142"/>
      <c r="AE491" s="203">
        <f t="shared" si="40"/>
        <v>0</v>
      </c>
      <c r="AF491" s="150">
        <f t="shared" si="41"/>
        <v>0</v>
      </c>
      <c r="AG491" s="331"/>
      <c r="AJ491" s="185"/>
      <c r="AK491" s="616"/>
      <c r="AL491" s="186">
        <f t="shared" si="37"/>
        <v>0</v>
      </c>
      <c r="AM491" s="186">
        <f t="shared" si="38"/>
        <v>0</v>
      </c>
      <c r="AN491" s="186">
        <f t="shared" si="39"/>
        <v>0</v>
      </c>
      <c r="AO491" s="615"/>
    </row>
    <row r="492" spans="1:41" ht="20.100000000000001" customHeight="1">
      <c r="A492" s="183">
        <v>488</v>
      </c>
      <c r="B492" s="342"/>
      <c r="C492" s="342"/>
      <c r="D492" s="142"/>
      <c r="E492" s="142"/>
      <c r="F492" s="142"/>
      <c r="G492" s="142"/>
      <c r="H492" s="142"/>
      <c r="I492" s="142"/>
      <c r="J492" s="143"/>
      <c r="K492" s="142"/>
      <c r="L492" s="142"/>
      <c r="M492" s="144"/>
      <c r="N492" s="145"/>
      <c r="O492" s="142"/>
      <c r="P492" s="147"/>
      <c r="Q492" s="147"/>
      <c r="R492" s="147"/>
      <c r="S492" s="147"/>
      <c r="T492" s="147"/>
      <c r="U492" s="147"/>
      <c r="V492" s="147"/>
      <c r="W492" s="147"/>
      <c r="X492" s="147"/>
      <c r="Y492" s="147"/>
      <c r="Z492" s="147"/>
      <c r="AA492" s="147"/>
      <c r="AB492" s="147"/>
      <c r="AC492" s="148"/>
      <c r="AD492" s="142"/>
      <c r="AE492" s="203">
        <f t="shared" si="40"/>
        <v>0</v>
      </c>
      <c r="AF492" s="150">
        <f t="shared" si="41"/>
        <v>0</v>
      </c>
      <c r="AG492" s="331"/>
      <c r="AJ492" s="185"/>
      <c r="AK492" s="616"/>
      <c r="AL492" s="186">
        <f t="shared" si="37"/>
        <v>0</v>
      </c>
      <c r="AM492" s="186">
        <f t="shared" si="38"/>
        <v>0</v>
      </c>
      <c r="AN492" s="186">
        <f t="shared" si="39"/>
        <v>0</v>
      </c>
      <c r="AO492" s="615"/>
    </row>
    <row r="493" spans="1:41" ht="20.100000000000001" customHeight="1">
      <c r="A493" s="183">
        <v>489</v>
      </c>
      <c r="B493" s="342"/>
      <c r="C493" s="342"/>
      <c r="D493" s="142"/>
      <c r="E493" s="142"/>
      <c r="F493" s="142"/>
      <c r="G493" s="142"/>
      <c r="H493" s="142"/>
      <c r="I493" s="142"/>
      <c r="J493" s="143"/>
      <c r="K493" s="142"/>
      <c r="L493" s="142"/>
      <c r="M493" s="144"/>
      <c r="N493" s="145"/>
      <c r="O493" s="142"/>
      <c r="P493" s="147"/>
      <c r="Q493" s="147"/>
      <c r="R493" s="147"/>
      <c r="S493" s="147"/>
      <c r="T493" s="147"/>
      <c r="U493" s="147"/>
      <c r="V493" s="147"/>
      <c r="W493" s="147"/>
      <c r="X493" s="147"/>
      <c r="Y493" s="147"/>
      <c r="Z493" s="147"/>
      <c r="AA493" s="147"/>
      <c r="AB493" s="147"/>
      <c r="AC493" s="148"/>
      <c r="AD493" s="142"/>
      <c r="AE493" s="203">
        <f t="shared" si="40"/>
        <v>0</v>
      </c>
      <c r="AF493" s="150">
        <f t="shared" si="41"/>
        <v>0</v>
      </c>
      <c r="AG493" s="331"/>
      <c r="AJ493" s="185"/>
      <c r="AK493" s="616"/>
      <c r="AL493" s="186">
        <f t="shared" si="37"/>
        <v>0</v>
      </c>
      <c r="AM493" s="186">
        <f t="shared" si="38"/>
        <v>0</v>
      </c>
      <c r="AN493" s="186">
        <f t="shared" si="39"/>
        <v>0</v>
      </c>
      <c r="AO493" s="615"/>
    </row>
    <row r="494" spans="1:41" ht="20.100000000000001" customHeight="1">
      <c r="A494" s="183">
        <v>490</v>
      </c>
      <c r="B494" s="342"/>
      <c r="C494" s="342"/>
      <c r="D494" s="142"/>
      <c r="E494" s="142"/>
      <c r="F494" s="142"/>
      <c r="G494" s="142"/>
      <c r="H494" s="142"/>
      <c r="I494" s="142"/>
      <c r="J494" s="143"/>
      <c r="K494" s="142"/>
      <c r="L494" s="142"/>
      <c r="M494" s="144"/>
      <c r="N494" s="145"/>
      <c r="O494" s="142"/>
      <c r="P494" s="147"/>
      <c r="Q494" s="147"/>
      <c r="R494" s="147"/>
      <c r="S494" s="147"/>
      <c r="T494" s="147"/>
      <c r="U494" s="147"/>
      <c r="V494" s="147"/>
      <c r="W494" s="147"/>
      <c r="X494" s="147"/>
      <c r="Y494" s="147"/>
      <c r="Z494" s="147"/>
      <c r="AA494" s="147"/>
      <c r="AB494" s="147"/>
      <c r="AC494" s="148"/>
      <c r="AD494" s="142"/>
      <c r="AE494" s="203">
        <f t="shared" si="40"/>
        <v>0</v>
      </c>
      <c r="AF494" s="150">
        <f t="shared" si="41"/>
        <v>0</v>
      </c>
      <c r="AG494" s="331"/>
      <c r="AJ494" s="185"/>
      <c r="AK494" s="616"/>
      <c r="AL494" s="186">
        <f t="shared" si="37"/>
        <v>0</v>
      </c>
      <c r="AM494" s="186">
        <f t="shared" si="38"/>
        <v>0</v>
      </c>
      <c r="AN494" s="186">
        <f t="shared" si="39"/>
        <v>0</v>
      </c>
      <c r="AO494" s="615"/>
    </row>
    <row r="495" spans="1:41" ht="20.100000000000001" customHeight="1">
      <c r="A495" s="183">
        <v>491</v>
      </c>
      <c r="B495" s="342"/>
      <c r="C495" s="342"/>
      <c r="D495" s="142"/>
      <c r="E495" s="142"/>
      <c r="F495" s="142"/>
      <c r="G495" s="142"/>
      <c r="H495" s="142"/>
      <c r="I495" s="142"/>
      <c r="J495" s="143"/>
      <c r="K495" s="142"/>
      <c r="L495" s="142"/>
      <c r="M495" s="144"/>
      <c r="N495" s="145"/>
      <c r="O495" s="142"/>
      <c r="P495" s="147"/>
      <c r="Q495" s="147"/>
      <c r="R495" s="147"/>
      <c r="S495" s="147"/>
      <c r="T495" s="147"/>
      <c r="U495" s="147"/>
      <c r="V495" s="147"/>
      <c r="W495" s="147"/>
      <c r="X495" s="147"/>
      <c r="Y495" s="147"/>
      <c r="Z495" s="147"/>
      <c r="AA495" s="147"/>
      <c r="AB495" s="147"/>
      <c r="AC495" s="148"/>
      <c r="AD495" s="142"/>
      <c r="AE495" s="203">
        <f t="shared" si="40"/>
        <v>0</v>
      </c>
      <c r="AF495" s="150">
        <f t="shared" si="41"/>
        <v>0</v>
      </c>
      <c r="AG495" s="331"/>
      <c r="AJ495" s="185"/>
      <c r="AK495" s="616"/>
      <c r="AL495" s="186">
        <f t="shared" si="37"/>
        <v>0</v>
      </c>
      <c r="AM495" s="186">
        <f t="shared" si="38"/>
        <v>0</v>
      </c>
      <c r="AN495" s="186">
        <f t="shared" si="39"/>
        <v>0</v>
      </c>
      <c r="AO495" s="615"/>
    </row>
    <row r="496" spans="1:41" ht="20.100000000000001" customHeight="1">
      <c r="A496" s="183">
        <v>492</v>
      </c>
      <c r="B496" s="342"/>
      <c r="C496" s="342"/>
      <c r="D496" s="142"/>
      <c r="E496" s="142"/>
      <c r="F496" s="142"/>
      <c r="G496" s="142"/>
      <c r="H496" s="142"/>
      <c r="I496" s="142"/>
      <c r="J496" s="143"/>
      <c r="K496" s="142"/>
      <c r="L496" s="142"/>
      <c r="M496" s="144"/>
      <c r="N496" s="145"/>
      <c r="O496" s="142"/>
      <c r="P496" s="147"/>
      <c r="Q496" s="147"/>
      <c r="R496" s="147"/>
      <c r="S496" s="147"/>
      <c r="T496" s="147"/>
      <c r="U496" s="147"/>
      <c r="V496" s="147"/>
      <c r="W496" s="147"/>
      <c r="X496" s="147"/>
      <c r="Y496" s="147"/>
      <c r="Z496" s="147"/>
      <c r="AA496" s="147"/>
      <c r="AB496" s="147"/>
      <c r="AC496" s="148"/>
      <c r="AD496" s="142"/>
      <c r="AE496" s="203">
        <f t="shared" si="40"/>
        <v>0</v>
      </c>
      <c r="AF496" s="150">
        <f t="shared" si="41"/>
        <v>0</v>
      </c>
      <c r="AG496" s="331"/>
      <c r="AJ496" s="185"/>
      <c r="AK496" s="616"/>
      <c r="AL496" s="186">
        <f t="shared" si="37"/>
        <v>0</v>
      </c>
      <c r="AM496" s="186">
        <f t="shared" si="38"/>
        <v>0</v>
      </c>
      <c r="AN496" s="186">
        <f t="shared" si="39"/>
        <v>0</v>
      </c>
      <c r="AO496" s="615"/>
    </row>
    <row r="497" spans="1:41" ht="20.100000000000001" customHeight="1">
      <c r="A497" s="183">
        <v>493</v>
      </c>
      <c r="B497" s="342"/>
      <c r="C497" s="342"/>
      <c r="D497" s="142"/>
      <c r="E497" s="142"/>
      <c r="F497" s="142"/>
      <c r="G497" s="142"/>
      <c r="H497" s="142"/>
      <c r="I497" s="142"/>
      <c r="J497" s="143"/>
      <c r="K497" s="142"/>
      <c r="L497" s="142"/>
      <c r="M497" s="144"/>
      <c r="N497" s="145"/>
      <c r="O497" s="142"/>
      <c r="P497" s="147"/>
      <c r="Q497" s="147"/>
      <c r="R497" s="147"/>
      <c r="S497" s="147"/>
      <c r="T497" s="147"/>
      <c r="U497" s="147"/>
      <c r="V497" s="147"/>
      <c r="W497" s="147"/>
      <c r="X497" s="147"/>
      <c r="Y497" s="147"/>
      <c r="Z497" s="147"/>
      <c r="AA497" s="147"/>
      <c r="AB497" s="147"/>
      <c r="AC497" s="148"/>
      <c r="AD497" s="142"/>
      <c r="AE497" s="203">
        <f t="shared" si="40"/>
        <v>0</v>
      </c>
      <c r="AF497" s="150">
        <f t="shared" si="41"/>
        <v>0</v>
      </c>
      <c r="AG497" s="331"/>
      <c r="AJ497" s="185"/>
      <c r="AK497" s="616"/>
      <c r="AL497" s="186">
        <f t="shared" si="37"/>
        <v>0</v>
      </c>
      <c r="AM497" s="186">
        <f t="shared" si="38"/>
        <v>0</v>
      </c>
      <c r="AN497" s="186">
        <f t="shared" si="39"/>
        <v>0</v>
      </c>
      <c r="AO497" s="615"/>
    </row>
    <row r="498" spans="1:41" ht="20.100000000000001" customHeight="1">
      <c r="A498" s="183">
        <v>494</v>
      </c>
      <c r="B498" s="342"/>
      <c r="C498" s="342"/>
      <c r="D498" s="142"/>
      <c r="E498" s="142"/>
      <c r="F498" s="142"/>
      <c r="G498" s="142"/>
      <c r="H498" s="142"/>
      <c r="I498" s="142"/>
      <c r="J498" s="143"/>
      <c r="K498" s="142"/>
      <c r="L498" s="142"/>
      <c r="M498" s="144"/>
      <c r="N498" s="145"/>
      <c r="O498" s="142"/>
      <c r="P498" s="147"/>
      <c r="Q498" s="147"/>
      <c r="R498" s="147"/>
      <c r="S498" s="147"/>
      <c r="T498" s="147"/>
      <c r="U498" s="147"/>
      <c r="V498" s="147"/>
      <c r="W498" s="147"/>
      <c r="X498" s="147"/>
      <c r="Y498" s="147"/>
      <c r="Z498" s="147"/>
      <c r="AA498" s="147"/>
      <c r="AB498" s="147"/>
      <c r="AC498" s="148"/>
      <c r="AD498" s="142"/>
      <c r="AE498" s="203">
        <f t="shared" si="40"/>
        <v>0</v>
      </c>
      <c r="AF498" s="150">
        <f t="shared" si="41"/>
        <v>0</v>
      </c>
      <c r="AG498" s="331"/>
      <c r="AJ498" s="185"/>
      <c r="AK498" s="616"/>
      <c r="AL498" s="186">
        <f t="shared" si="37"/>
        <v>0</v>
      </c>
      <c r="AM498" s="186">
        <f t="shared" si="38"/>
        <v>0</v>
      </c>
      <c r="AN498" s="186">
        <f t="shared" si="39"/>
        <v>0</v>
      </c>
      <c r="AO498" s="615"/>
    </row>
    <row r="499" spans="1:41" ht="20.100000000000001" customHeight="1">
      <c r="A499" s="183">
        <v>495</v>
      </c>
      <c r="B499" s="342"/>
      <c r="C499" s="342"/>
      <c r="D499" s="142"/>
      <c r="E499" s="142"/>
      <c r="F499" s="142"/>
      <c r="G499" s="142"/>
      <c r="H499" s="142"/>
      <c r="I499" s="142"/>
      <c r="J499" s="143"/>
      <c r="K499" s="142"/>
      <c r="L499" s="142"/>
      <c r="M499" s="144"/>
      <c r="N499" s="145"/>
      <c r="O499" s="142"/>
      <c r="P499" s="147"/>
      <c r="Q499" s="147"/>
      <c r="R499" s="147"/>
      <c r="S499" s="147"/>
      <c r="T499" s="147"/>
      <c r="U499" s="147"/>
      <c r="V499" s="147"/>
      <c r="W499" s="147"/>
      <c r="X499" s="147"/>
      <c r="Y499" s="147"/>
      <c r="Z499" s="147"/>
      <c r="AA499" s="147"/>
      <c r="AB499" s="147"/>
      <c r="AC499" s="148"/>
      <c r="AD499" s="142"/>
      <c r="AE499" s="203">
        <f t="shared" si="40"/>
        <v>0</v>
      </c>
      <c r="AF499" s="150">
        <f t="shared" si="41"/>
        <v>0</v>
      </c>
      <c r="AG499" s="331"/>
      <c r="AJ499" s="185"/>
      <c r="AK499" s="616"/>
      <c r="AL499" s="186">
        <f t="shared" si="37"/>
        <v>0</v>
      </c>
      <c r="AM499" s="186">
        <f t="shared" si="38"/>
        <v>0</v>
      </c>
      <c r="AN499" s="186">
        <f t="shared" si="39"/>
        <v>0</v>
      </c>
      <c r="AO499" s="615"/>
    </row>
    <row r="500" spans="1:41" ht="20.100000000000001" customHeight="1">
      <c r="A500" s="183">
        <v>496</v>
      </c>
      <c r="B500" s="342"/>
      <c r="C500" s="342"/>
      <c r="D500" s="142"/>
      <c r="E500" s="142"/>
      <c r="F500" s="142"/>
      <c r="G500" s="142"/>
      <c r="H500" s="142"/>
      <c r="I500" s="142"/>
      <c r="J500" s="143"/>
      <c r="K500" s="142"/>
      <c r="L500" s="142"/>
      <c r="M500" s="144"/>
      <c r="N500" s="145"/>
      <c r="O500" s="142"/>
      <c r="P500" s="147"/>
      <c r="Q500" s="147"/>
      <c r="R500" s="147"/>
      <c r="S500" s="147"/>
      <c r="T500" s="147"/>
      <c r="U500" s="147"/>
      <c r="V500" s="147"/>
      <c r="W500" s="147"/>
      <c r="X500" s="147"/>
      <c r="Y500" s="147"/>
      <c r="Z500" s="147"/>
      <c r="AA500" s="147"/>
      <c r="AB500" s="147"/>
      <c r="AC500" s="148"/>
      <c r="AD500" s="142"/>
      <c r="AE500" s="203">
        <f t="shared" si="40"/>
        <v>0</v>
      </c>
      <c r="AF500" s="150">
        <f t="shared" si="41"/>
        <v>0</v>
      </c>
      <c r="AG500" s="331"/>
      <c r="AJ500" s="185"/>
      <c r="AK500" s="616"/>
      <c r="AL500" s="186">
        <f t="shared" si="37"/>
        <v>0</v>
      </c>
      <c r="AM500" s="186">
        <f t="shared" si="38"/>
        <v>0</v>
      </c>
      <c r="AN500" s="186">
        <f t="shared" si="39"/>
        <v>0</v>
      </c>
      <c r="AO500" s="615"/>
    </row>
    <row r="501" spans="1:41" ht="20.100000000000001" customHeight="1">
      <c r="A501" s="183">
        <v>497</v>
      </c>
      <c r="B501" s="342"/>
      <c r="C501" s="342"/>
      <c r="D501" s="142"/>
      <c r="E501" s="142"/>
      <c r="F501" s="142"/>
      <c r="G501" s="142"/>
      <c r="H501" s="142"/>
      <c r="I501" s="142"/>
      <c r="J501" s="143"/>
      <c r="K501" s="142"/>
      <c r="L501" s="142"/>
      <c r="M501" s="144"/>
      <c r="N501" s="145"/>
      <c r="O501" s="142"/>
      <c r="P501" s="147"/>
      <c r="Q501" s="147"/>
      <c r="R501" s="147"/>
      <c r="S501" s="147"/>
      <c r="T501" s="147"/>
      <c r="U501" s="147"/>
      <c r="V501" s="147"/>
      <c r="W501" s="147"/>
      <c r="X501" s="147"/>
      <c r="Y501" s="147"/>
      <c r="Z501" s="147"/>
      <c r="AA501" s="147"/>
      <c r="AB501" s="147"/>
      <c r="AC501" s="148"/>
      <c r="AD501" s="142"/>
      <c r="AE501" s="203">
        <f t="shared" si="40"/>
        <v>0</v>
      </c>
      <c r="AF501" s="150">
        <f t="shared" si="41"/>
        <v>0</v>
      </c>
      <c r="AG501" s="331"/>
      <c r="AJ501" s="185"/>
      <c r="AK501" s="616"/>
      <c r="AL501" s="186">
        <f t="shared" si="37"/>
        <v>0</v>
      </c>
      <c r="AM501" s="186">
        <f t="shared" si="38"/>
        <v>0</v>
      </c>
      <c r="AN501" s="186">
        <f t="shared" si="39"/>
        <v>0</v>
      </c>
      <c r="AO501" s="615"/>
    </row>
    <row r="502" spans="1:41" ht="20.100000000000001" customHeight="1">
      <c r="A502" s="183">
        <v>498</v>
      </c>
      <c r="B502" s="342"/>
      <c r="C502" s="342"/>
      <c r="D502" s="142"/>
      <c r="E502" s="142"/>
      <c r="F502" s="142"/>
      <c r="G502" s="142"/>
      <c r="H502" s="142"/>
      <c r="I502" s="142"/>
      <c r="J502" s="143"/>
      <c r="K502" s="142"/>
      <c r="L502" s="142"/>
      <c r="M502" s="144"/>
      <c r="N502" s="145"/>
      <c r="O502" s="142"/>
      <c r="P502" s="147"/>
      <c r="Q502" s="147"/>
      <c r="R502" s="147"/>
      <c r="S502" s="147"/>
      <c r="T502" s="147"/>
      <c r="U502" s="147"/>
      <c r="V502" s="147"/>
      <c r="W502" s="147"/>
      <c r="X502" s="147"/>
      <c r="Y502" s="147"/>
      <c r="Z502" s="147"/>
      <c r="AA502" s="147"/>
      <c r="AB502" s="147"/>
      <c r="AC502" s="148"/>
      <c r="AD502" s="142"/>
      <c r="AE502" s="203">
        <f t="shared" si="40"/>
        <v>0</v>
      </c>
      <c r="AF502" s="150">
        <f t="shared" si="41"/>
        <v>0</v>
      </c>
      <c r="AG502" s="331"/>
      <c r="AJ502" s="185"/>
      <c r="AK502" s="616"/>
      <c r="AL502" s="186">
        <f t="shared" si="37"/>
        <v>0</v>
      </c>
      <c r="AM502" s="186">
        <f t="shared" si="38"/>
        <v>0</v>
      </c>
      <c r="AN502" s="186">
        <f t="shared" si="39"/>
        <v>0</v>
      </c>
      <c r="AO502" s="615"/>
    </row>
    <row r="503" spans="1:41" ht="20.100000000000001" customHeight="1">
      <c r="A503" s="183">
        <v>499</v>
      </c>
      <c r="B503" s="342"/>
      <c r="C503" s="342"/>
      <c r="D503" s="142"/>
      <c r="E503" s="142"/>
      <c r="F503" s="142"/>
      <c r="G503" s="142"/>
      <c r="H503" s="142"/>
      <c r="I503" s="142"/>
      <c r="J503" s="143"/>
      <c r="K503" s="142"/>
      <c r="L503" s="142"/>
      <c r="M503" s="144"/>
      <c r="N503" s="145"/>
      <c r="O503" s="142"/>
      <c r="P503" s="147"/>
      <c r="Q503" s="147"/>
      <c r="R503" s="147"/>
      <c r="S503" s="147"/>
      <c r="T503" s="147"/>
      <c r="U503" s="147"/>
      <c r="V503" s="147"/>
      <c r="W503" s="147"/>
      <c r="X503" s="147"/>
      <c r="Y503" s="147"/>
      <c r="Z503" s="147"/>
      <c r="AA503" s="147"/>
      <c r="AB503" s="147"/>
      <c r="AC503" s="148"/>
      <c r="AD503" s="142"/>
      <c r="AE503" s="203">
        <f t="shared" si="40"/>
        <v>0</v>
      </c>
      <c r="AF503" s="150">
        <f t="shared" si="41"/>
        <v>0</v>
      </c>
      <c r="AG503" s="331"/>
      <c r="AJ503" s="185"/>
      <c r="AK503" s="616"/>
      <c r="AL503" s="186">
        <f t="shared" si="37"/>
        <v>0</v>
      </c>
      <c r="AM503" s="186">
        <f t="shared" si="38"/>
        <v>0</v>
      </c>
      <c r="AN503" s="186">
        <f t="shared" si="39"/>
        <v>0</v>
      </c>
      <c r="AO503" s="615"/>
    </row>
    <row r="504" spans="1:41" ht="20.100000000000001" customHeight="1" thickBot="1">
      <c r="A504" s="188">
        <v>500</v>
      </c>
      <c r="B504" s="343"/>
      <c r="C504" s="343"/>
      <c r="D504" s="154"/>
      <c r="E504" s="154"/>
      <c r="F504" s="154"/>
      <c r="G504" s="154"/>
      <c r="H504" s="154"/>
      <c r="I504" s="154"/>
      <c r="J504" s="155"/>
      <c r="K504" s="154"/>
      <c r="L504" s="154"/>
      <c r="M504" s="156"/>
      <c r="N504" s="157"/>
      <c r="O504" s="154"/>
      <c r="P504" s="158"/>
      <c r="Q504" s="158"/>
      <c r="R504" s="158"/>
      <c r="S504" s="158"/>
      <c r="T504" s="158"/>
      <c r="U504" s="158"/>
      <c r="V504" s="158"/>
      <c r="W504" s="158"/>
      <c r="X504" s="158"/>
      <c r="Y504" s="158"/>
      <c r="Z504" s="158"/>
      <c r="AA504" s="158"/>
      <c r="AB504" s="158"/>
      <c r="AC504" s="159"/>
      <c r="AD504" s="154"/>
      <c r="AE504" s="204">
        <f t="shared" si="40"/>
        <v>0</v>
      </c>
      <c r="AF504" s="160">
        <f t="shared" si="41"/>
        <v>0</v>
      </c>
      <c r="AG504" s="331"/>
      <c r="AJ504" s="185"/>
      <c r="AK504" s="616"/>
      <c r="AL504" s="186">
        <f t="shared" si="37"/>
        <v>0</v>
      </c>
      <c r="AM504" s="186">
        <f t="shared" si="38"/>
        <v>0</v>
      </c>
      <c r="AN504" s="186">
        <f t="shared" si="39"/>
        <v>0</v>
      </c>
      <c r="AO504" s="615"/>
    </row>
    <row r="505" spans="1:41">
      <c r="A505" s="189"/>
      <c r="B505" s="189"/>
      <c r="C505" s="189"/>
      <c r="D505" s="189"/>
      <c r="E505" s="189"/>
      <c r="F505" s="189"/>
      <c r="G505" s="189"/>
      <c r="H505" s="189"/>
      <c r="I505" s="189"/>
      <c r="J505" s="190"/>
      <c r="K505" s="189"/>
      <c r="L505" s="189"/>
      <c r="M505" s="189"/>
      <c r="N505" s="189"/>
      <c r="O505" s="189"/>
      <c r="P505" s="191"/>
      <c r="Q505" s="191"/>
      <c r="R505" s="191"/>
      <c r="S505" s="191"/>
      <c r="T505" s="191"/>
      <c r="U505" s="191"/>
      <c r="V505" s="191"/>
      <c r="W505" s="191"/>
      <c r="X505" s="191"/>
      <c r="Y505" s="191"/>
      <c r="Z505" s="191"/>
      <c r="AA505" s="191"/>
      <c r="AB505" s="191"/>
      <c r="AC505" s="190"/>
      <c r="AD505" s="189"/>
      <c r="AE505" s="191"/>
      <c r="AF505" s="191"/>
      <c r="AG505" s="332"/>
    </row>
    <row r="506" spans="1:41">
      <c r="A506" s="189"/>
      <c r="B506" s="189"/>
      <c r="C506" s="189"/>
      <c r="D506" s="189"/>
      <c r="E506" s="189"/>
      <c r="F506" s="189"/>
      <c r="G506" s="189"/>
      <c r="H506" s="189"/>
      <c r="I506" s="189"/>
      <c r="J506" s="190"/>
      <c r="K506" s="189"/>
      <c r="L506" s="189"/>
      <c r="M506" s="189"/>
      <c r="N506" s="189"/>
      <c r="O506" s="189"/>
      <c r="P506" s="191"/>
      <c r="Q506" s="191"/>
      <c r="R506" s="191"/>
      <c r="S506" s="191"/>
      <c r="T506" s="191"/>
      <c r="U506" s="191"/>
      <c r="V506" s="191"/>
      <c r="W506" s="191"/>
      <c r="X506" s="191"/>
      <c r="Y506" s="191"/>
      <c r="Z506" s="191"/>
      <c r="AA506" s="191"/>
      <c r="AB506" s="191"/>
      <c r="AC506" s="190"/>
      <c r="AD506" s="189"/>
      <c r="AE506" s="191"/>
      <c r="AF506" s="191"/>
      <c r="AG506" s="332"/>
    </row>
    <row r="507" spans="1:41">
      <c r="A507" s="189"/>
      <c r="B507" s="189"/>
      <c r="C507" s="189"/>
      <c r="D507" s="189"/>
      <c r="E507" s="189"/>
      <c r="F507" s="189"/>
      <c r="G507" s="189"/>
      <c r="H507" s="189"/>
      <c r="I507" s="189"/>
      <c r="J507" s="190"/>
      <c r="K507" s="189"/>
      <c r="L507" s="189"/>
      <c r="M507" s="189"/>
      <c r="N507" s="189"/>
      <c r="O507" s="189"/>
      <c r="P507" s="191"/>
      <c r="Q507" s="191"/>
      <c r="R507" s="191"/>
      <c r="S507" s="191"/>
      <c r="T507" s="191"/>
      <c r="U507" s="191"/>
      <c r="V507" s="191"/>
      <c r="W507" s="191"/>
      <c r="X507" s="191"/>
      <c r="Y507" s="191"/>
      <c r="Z507" s="191"/>
      <c r="AA507" s="191"/>
      <c r="AB507" s="191"/>
      <c r="AC507" s="190"/>
      <c r="AD507" s="189"/>
      <c r="AE507" s="191"/>
      <c r="AF507" s="191"/>
      <c r="AG507" s="332"/>
    </row>
    <row r="508" spans="1:41">
      <c r="A508" s="189"/>
      <c r="B508" s="189"/>
      <c r="C508" s="189"/>
      <c r="D508" s="189"/>
      <c r="E508" s="189"/>
      <c r="F508" s="189"/>
      <c r="G508" s="189"/>
      <c r="H508" s="189"/>
      <c r="I508" s="189"/>
      <c r="J508" s="190"/>
      <c r="K508" s="189"/>
      <c r="L508" s="189"/>
      <c r="M508" s="189"/>
      <c r="N508" s="189"/>
      <c r="O508" s="189"/>
      <c r="P508" s="191"/>
      <c r="Q508" s="191"/>
      <c r="R508" s="191"/>
      <c r="S508" s="191"/>
      <c r="T508" s="191"/>
      <c r="U508" s="191"/>
      <c r="V508" s="191"/>
      <c r="W508" s="191"/>
      <c r="X508" s="191"/>
      <c r="Y508" s="191"/>
      <c r="Z508" s="191"/>
      <c r="AA508" s="191"/>
      <c r="AB508" s="191"/>
      <c r="AC508" s="190"/>
      <c r="AD508" s="189"/>
      <c r="AE508" s="191"/>
      <c r="AF508" s="191"/>
      <c r="AG508" s="332"/>
    </row>
    <row r="509" spans="1:41">
      <c r="A509" s="189"/>
      <c r="B509" s="189"/>
      <c r="C509" s="189"/>
      <c r="D509" s="189"/>
      <c r="E509" s="189"/>
      <c r="F509" s="189"/>
      <c r="G509" s="189"/>
      <c r="H509" s="189"/>
      <c r="I509" s="189"/>
      <c r="J509" s="190"/>
      <c r="K509" s="189"/>
      <c r="L509" s="189"/>
      <c r="M509" s="189"/>
      <c r="N509" s="189"/>
      <c r="O509" s="189"/>
      <c r="P509" s="191"/>
      <c r="Q509" s="191"/>
      <c r="R509" s="191"/>
      <c r="S509" s="191"/>
      <c r="T509" s="191"/>
      <c r="U509" s="191"/>
      <c r="V509" s="191"/>
      <c r="W509" s="191"/>
      <c r="X509" s="191"/>
      <c r="Y509" s="191"/>
      <c r="Z509" s="191"/>
      <c r="AA509" s="191"/>
      <c r="AB509" s="191"/>
      <c r="AC509" s="190"/>
      <c r="AD509" s="189"/>
      <c r="AE509" s="191"/>
      <c r="AF509" s="191"/>
      <c r="AG509" s="332"/>
    </row>
    <row r="510" spans="1:41">
      <c r="A510" s="189"/>
      <c r="B510" s="189"/>
      <c r="C510" s="189"/>
      <c r="D510" s="189"/>
      <c r="E510" s="189"/>
      <c r="F510" s="189"/>
      <c r="G510" s="189"/>
      <c r="H510" s="189"/>
      <c r="I510" s="189"/>
      <c r="J510" s="190"/>
      <c r="K510" s="189"/>
      <c r="L510" s="189"/>
      <c r="M510" s="189"/>
      <c r="N510" s="189"/>
      <c r="O510" s="189"/>
      <c r="P510" s="191"/>
      <c r="Q510" s="191"/>
      <c r="R510" s="191"/>
      <c r="S510" s="191"/>
      <c r="T510" s="191"/>
      <c r="U510" s="191"/>
      <c r="V510" s="191"/>
      <c r="W510" s="191"/>
      <c r="X510" s="191"/>
      <c r="Y510" s="191"/>
      <c r="Z510" s="191"/>
      <c r="AA510" s="191"/>
      <c r="AB510" s="191"/>
      <c r="AC510" s="190"/>
      <c r="AD510" s="189"/>
      <c r="AE510" s="191"/>
      <c r="AF510" s="191"/>
      <c r="AG510" s="332"/>
    </row>
    <row r="511" spans="1:41">
      <c r="A511" s="189"/>
      <c r="B511" s="189"/>
      <c r="C511" s="189"/>
      <c r="D511" s="189"/>
      <c r="E511" s="189"/>
      <c r="F511" s="189"/>
      <c r="G511" s="189"/>
      <c r="H511" s="189"/>
      <c r="I511" s="189"/>
      <c r="J511" s="190"/>
      <c r="K511" s="189"/>
      <c r="L511" s="189"/>
      <c r="M511" s="189"/>
      <c r="N511" s="189"/>
      <c r="O511" s="189"/>
      <c r="P511" s="191"/>
      <c r="Q511" s="191"/>
      <c r="R511" s="191"/>
      <c r="S511" s="191"/>
      <c r="T511" s="191"/>
      <c r="U511" s="191"/>
      <c r="V511" s="191"/>
      <c r="W511" s="191"/>
      <c r="X511" s="191"/>
      <c r="Y511" s="191"/>
      <c r="Z511" s="191"/>
      <c r="AA511" s="191"/>
      <c r="AB511" s="191"/>
      <c r="AC511" s="190"/>
      <c r="AD511" s="189"/>
      <c r="AE511" s="191"/>
      <c r="AF511" s="191"/>
      <c r="AG511" s="332"/>
    </row>
    <row r="512" spans="1:41">
      <c r="A512" s="189"/>
      <c r="B512" s="189"/>
      <c r="C512" s="189"/>
      <c r="D512" s="189"/>
      <c r="E512" s="189"/>
      <c r="F512" s="189"/>
      <c r="G512" s="189"/>
      <c r="H512" s="189"/>
      <c r="I512" s="189"/>
      <c r="J512" s="190"/>
      <c r="K512" s="189"/>
      <c r="L512" s="189"/>
      <c r="M512" s="189"/>
      <c r="N512" s="189"/>
      <c r="O512" s="189"/>
      <c r="P512" s="191"/>
      <c r="Q512" s="191"/>
      <c r="R512" s="191"/>
      <c r="S512" s="191"/>
      <c r="T512" s="191"/>
      <c r="U512" s="191"/>
      <c r="V512" s="191"/>
      <c r="W512" s="191"/>
      <c r="X512" s="191"/>
      <c r="Y512" s="191"/>
      <c r="Z512" s="191"/>
      <c r="AA512" s="191"/>
      <c r="AB512" s="191"/>
      <c r="AC512" s="190"/>
      <c r="AD512" s="189"/>
      <c r="AE512" s="191"/>
      <c r="AF512" s="191"/>
      <c r="AG512" s="332"/>
    </row>
    <row r="513" spans="1:33">
      <c r="A513" s="189"/>
      <c r="B513" s="189"/>
      <c r="C513" s="189"/>
      <c r="D513" s="189"/>
      <c r="E513" s="189"/>
      <c r="F513" s="189"/>
      <c r="G513" s="189"/>
      <c r="H513" s="189"/>
      <c r="I513" s="189"/>
      <c r="J513" s="190"/>
      <c r="K513" s="189"/>
      <c r="L513" s="189"/>
      <c r="M513" s="189"/>
      <c r="N513" s="189"/>
      <c r="O513" s="189"/>
      <c r="P513" s="191"/>
      <c r="Q513" s="191"/>
      <c r="R513" s="191"/>
      <c r="S513" s="191"/>
      <c r="T513" s="191"/>
      <c r="U513" s="191"/>
      <c r="V513" s="191"/>
      <c r="W513" s="191"/>
      <c r="X513" s="191"/>
      <c r="Y513" s="191"/>
      <c r="Z513" s="191"/>
      <c r="AA513" s="191"/>
      <c r="AB513" s="191"/>
      <c r="AC513" s="190"/>
      <c r="AD513" s="189"/>
      <c r="AE513" s="191"/>
      <c r="AF513" s="191"/>
      <c r="AG513" s="332"/>
    </row>
    <row r="514" spans="1:33">
      <c r="A514" s="189"/>
      <c r="B514" s="189"/>
      <c r="C514" s="189"/>
      <c r="D514" s="189"/>
      <c r="E514" s="189"/>
      <c r="F514" s="189"/>
      <c r="G514" s="189"/>
      <c r="H514" s="189"/>
      <c r="I514" s="189"/>
      <c r="J514" s="190"/>
      <c r="K514" s="189"/>
      <c r="L514" s="189"/>
      <c r="M514" s="189"/>
      <c r="N514" s="189"/>
      <c r="O514" s="189"/>
      <c r="P514" s="191"/>
      <c r="Q514" s="191"/>
      <c r="R514" s="191"/>
      <c r="S514" s="191"/>
      <c r="T514" s="191"/>
      <c r="U514" s="191"/>
      <c r="V514" s="191"/>
      <c r="W514" s="191"/>
      <c r="X514" s="191"/>
      <c r="Y514" s="191"/>
      <c r="Z514" s="191"/>
      <c r="AA514" s="191"/>
      <c r="AB514" s="191"/>
      <c r="AC514" s="190"/>
      <c r="AD514" s="189"/>
      <c r="AE514" s="191"/>
      <c r="AF514" s="191"/>
      <c r="AG514" s="332"/>
    </row>
    <row r="515" spans="1:33">
      <c r="A515" s="189"/>
      <c r="B515" s="189"/>
      <c r="C515" s="189"/>
      <c r="D515" s="189"/>
      <c r="E515" s="189"/>
      <c r="F515" s="189"/>
      <c r="G515" s="189"/>
      <c r="H515" s="189"/>
      <c r="I515" s="189"/>
      <c r="J515" s="190"/>
      <c r="K515" s="189"/>
      <c r="L515" s="189"/>
      <c r="M515" s="189"/>
      <c r="N515" s="189"/>
      <c r="O515" s="189"/>
      <c r="P515" s="191"/>
      <c r="Q515" s="191"/>
      <c r="R515" s="191"/>
      <c r="S515" s="191"/>
      <c r="T515" s="191"/>
      <c r="U515" s="191"/>
      <c r="V515" s="191"/>
      <c r="W515" s="191"/>
      <c r="X515" s="191"/>
      <c r="Y515" s="191"/>
      <c r="Z515" s="191"/>
      <c r="AA515" s="191"/>
      <c r="AB515" s="191"/>
      <c r="AC515" s="190"/>
      <c r="AD515" s="189"/>
      <c r="AE515" s="191"/>
      <c r="AF515" s="191"/>
      <c r="AG515" s="332"/>
    </row>
    <row r="516" spans="1:33">
      <c r="A516" s="189"/>
      <c r="B516" s="189"/>
      <c r="C516" s="189"/>
      <c r="D516" s="189"/>
      <c r="E516" s="189"/>
      <c r="F516" s="189"/>
      <c r="G516" s="189"/>
      <c r="H516" s="189"/>
      <c r="I516" s="189"/>
      <c r="J516" s="190"/>
      <c r="K516" s="189"/>
      <c r="L516" s="189"/>
      <c r="M516" s="189"/>
      <c r="N516" s="189"/>
      <c r="O516" s="189"/>
      <c r="P516" s="191"/>
      <c r="Q516" s="191"/>
      <c r="R516" s="191"/>
      <c r="S516" s="191"/>
      <c r="T516" s="191"/>
      <c r="U516" s="191"/>
      <c r="V516" s="191"/>
      <c r="W516" s="191"/>
      <c r="X516" s="191"/>
      <c r="Y516" s="191"/>
      <c r="Z516" s="191"/>
      <c r="AA516" s="191"/>
      <c r="AB516" s="191"/>
      <c r="AC516" s="190"/>
      <c r="AD516" s="189"/>
      <c r="AE516" s="191"/>
      <c r="AF516" s="191"/>
      <c r="AG516" s="332"/>
    </row>
    <row r="517" spans="1:33">
      <c r="A517" s="189"/>
      <c r="B517" s="189"/>
      <c r="C517" s="189"/>
      <c r="D517" s="189"/>
      <c r="E517" s="189"/>
      <c r="F517" s="189"/>
      <c r="G517" s="189"/>
      <c r="H517" s="189"/>
      <c r="I517" s="189"/>
      <c r="J517" s="190"/>
      <c r="K517" s="189"/>
      <c r="L517" s="189"/>
      <c r="M517" s="189"/>
      <c r="N517" s="189"/>
      <c r="O517" s="189"/>
      <c r="P517" s="191"/>
      <c r="Q517" s="191"/>
      <c r="R517" s="191"/>
      <c r="S517" s="191"/>
      <c r="T517" s="191"/>
      <c r="U517" s="191"/>
      <c r="V517" s="191"/>
      <c r="W517" s="191"/>
      <c r="X517" s="191"/>
      <c r="Y517" s="191"/>
      <c r="Z517" s="191"/>
      <c r="AA517" s="191"/>
      <c r="AB517" s="191"/>
      <c r="AC517" s="190"/>
      <c r="AD517" s="189"/>
      <c r="AE517" s="191"/>
      <c r="AF517" s="191"/>
      <c r="AG517" s="332"/>
    </row>
    <row r="518" spans="1:33">
      <c r="A518" s="189"/>
      <c r="B518" s="189"/>
      <c r="C518" s="189"/>
      <c r="D518" s="189"/>
      <c r="E518" s="189"/>
      <c r="F518" s="189"/>
      <c r="G518" s="189"/>
      <c r="H518" s="189"/>
      <c r="I518" s="189"/>
      <c r="J518" s="190"/>
      <c r="K518" s="189"/>
      <c r="L518" s="189"/>
      <c r="M518" s="189"/>
      <c r="N518" s="189"/>
      <c r="O518" s="189"/>
      <c r="P518" s="191"/>
      <c r="Q518" s="191"/>
      <c r="R518" s="191"/>
      <c r="S518" s="191"/>
      <c r="T518" s="191"/>
      <c r="U518" s="191"/>
      <c r="V518" s="191"/>
      <c r="W518" s="191"/>
      <c r="X518" s="191"/>
      <c r="Y518" s="191"/>
      <c r="Z518" s="191"/>
      <c r="AA518" s="191"/>
      <c r="AB518" s="191"/>
      <c r="AC518" s="190"/>
      <c r="AD518" s="189"/>
      <c r="AE518" s="191"/>
      <c r="AF518" s="191"/>
      <c r="AG518" s="332"/>
    </row>
    <row r="519" spans="1:33">
      <c r="A519" s="189"/>
      <c r="B519" s="189"/>
      <c r="C519" s="189"/>
      <c r="D519" s="189"/>
      <c r="E519" s="189"/>
      <c r="F519" s="189"/>
      <c r="G519" s="189"/>
      <c r="H519" s="189"/>
      <c r="I519" s="189"/>
      <c r="J519" s="190"/>
      <c r="K519" s="189"/>
      <c r="L519" s="189"/>
      <c r="M519" s="189"/>
      <c r="N519" s="189"/>
      <c r="O519" s="189"/>
      <c r="P519" s="191"/>
      <c r="Q519" s="191"/>
      <c r="R519" s="191"/>
      <c r="S519" s="191"/>
      <c r="T519" s="191"/>
      <c r="U519" s="191"/>
      <c r="V519" s="191"/>
      <c r="W519" s="191"/>
      <c r="X519" s="191"/>
      <c r="Y519" s="191"/>
      <c r="Z519" s="191"/>
      <c r="AA519" s="191"/>
      <c r="AB519" s="191"/>
      <c r="AC519" s="190"/>
      <c r="AD519" s="189"/>
      <c r="AE519" s="191"/>
      <c r="AF519" s="191"/>
      <c r="AG519" s="332"/>
    </row>
    <row r="520" spans="1:33">
      <c r="A520" s="189"/>
      <c r="B520" s="189"/>
      <c r="C520" s="189"/>
      <c r="D520" s="189"/>
      <c r="E520" s="189"/>
      <c r="F520" s="189"/>
      <c r="G520" s="189"/>
      <c r="H520" s="189"/>
      <c r="I520" s="189"/>
      <c r="J520" s="190"/>
      <c r="K520" s="189"/>
      <c r="L520" s="189"/>
      <c r="M520" s="189"/>
      <c r="N520" s="189"/>
      <c r="O520" s="189"/>
      <c r="P520" s="191"/>
      <c r="Q520" s="191"/>
      <c r="R520" s="191"/>
      <c r="S520" s="191"/>
      <c r="T520" s="191"/>
      <c r="U520" s="191"/>
      <c r="V520" s="191"/>
      <c r="W520" s="191"/>
      <c r="X520" s="191"/>
      <c r="Y520" s="191"/>
      <c r="Z520" s="191"/>
      <c r="AA520" s="191"/>
      <c r="AB520" s="191"/>
      <c r="AC520" s="190"/>
      <c r="AD520" s="189"/>
      <c r="AE520" s="191"/>
      <c r="AF520" s="191"/>
      <c r="AG520" s="332"/>
    </row>
    <row r="521" spans="1:33">
      <c r="A521" s="189"/>
      <c r="B521" s="189"/>
      <c r="C521" s="189"/>
      <c r="D521" s="189"/>
      <c r="E521" s="189"/>
      <c r="F521" s="189"/>
      <c r="G521" s="189"/>
      <c r="H521" s="189"/>
      <c r="I521" s="189"/>
      <c r="J521" s="190"/>
      <c r="K521" s="189"/>
      <c r="L521" s="189"/>
      <c r="M521" s="189"/>
      <c r="N521" s="189"/>
      <c r="O521" s="189"/>
      <c r="P521" s="191"/>
      <c r="Q521" s="191"/>
      <c r="R521" s="191"/>
      <c r="S521" s="191"/>
      <c r="T521" s="191"/>
      <c r="U521" s="191"/>
      <c r="V521" s="191"/>
      <c r="W521" s="191"/>
      <c r="X521" s="191"/>
      <c r="Y521" s="191"/>
      <c r="Z521" s="191"/>
      <c r="AA521" s="191"/>
      <c r="AB521" s="191"/>
      <c r="AC521" s="190"/>
      <c r="AD521" s="189"/>
      <c r="AE521" s="191"/>
      <c r="AF521" s="191"/>
      <c r="AG521" s="332"/>
    </row>
    <row r="522" spans="1:33">
      <c r="A522" s="189"/>
      <c r="B522" s="189"/>
      <c r="C522" s="189"/>
      <c r="D522" s="189"/>
      <c r="E522" s="189"/>
      <c r="F522" s="189"/>
      <c r="G522" s="189"/>
      <c r="H522" s="189"/>
      <c r="I522" s="189"/>
      <c r="J522" s="190"/>
      <c r="K522" s="189"/>
      <c r="L522" s="189"/>
      <c r="M522" s="189"/>
      <c r="N522" s="189"/>
      <c r="O522" s="189"/>
      <c r="P522" s="191"/>
      <c r="Q522" s="191"/>
      <c r="R522" s="191"/>
      <c r="S522" s="191"/>
      <c r="T522" s="191"/>
      <c r="U522" s="191"/>
      <c r="V522" s="191"/>
      <c r="W522" s="191"/>
      <c r="X522" s="191"/>
      <c r="Y522" s="191"/>
      <c r="Z522" s="191"/>
      <c r="AA522" s="191"/>
      <c r="AB522" s="191"/>
      <c r="AC522" s="190"/>
      <c r="AD522" s="189"/>
      <c r="AE522" s="191"/>
      <c r="AF522" s="191"/>
      <c r="AG522" s="332"/>
    </row>
    <row r="523" spans="1:33">
      <c r="A523" s="189"/>
      <c r="B523" s="189"/>
      <c r="C523" s="189"/>
      <c r="D523" s="189"/>
      <c r="E523" s="189"/>
      <c r="F523" s="189"/>
      <c r="G523" s="189"/>
      <c r="H523" s="189"/>
      <c r="I523" s="189"/>
      <c r="J523" s="190"/>
      <c r="K523" s="189"/>
      <c r="L523" s="189"/>
      <c r="M523" s="189"/>
      <c r="N523" s="189"/>
      <c r="O523" s="189"/>
      <c r="P523" s="191"/>
      <c r="Q523" s="191"/>
      <c r="R523" s="191"/>
      <c r="S523" s="191"/>
      <c r="T523" s="191"/>
      <c r="U523" s="191"/>
      <c r="V523" s="191"/>
      <c r="W523" s="191"/>
      <c r="X523" s="191"/>
      <c r="Y523" s="191"/>
      <c r="Z523" s="191"/>
      <c r="AA523" s="191"/>
      <c r="AB523" s="191"/>
      <c r="AC523" s="190"/>
      <c r="AD523" s="189"/>
      <c r="AE523" s="191"/>
      <c r="AF523" s="191"/>
      <c r="AG523" s="332"/>
    </row>
    <row r="524" spans="1:33">
      <c r="A524" s="189"/>
      <c r="B524" s="189"/>
      <c r="C524" s="189"/>
      <c r="D524" s="189"/>
      <c r="E524" s="189"/>
      <c r="F524" s="189"/>
      <c r="G524" s="189"/>
      <c r="H524" s="189"/>
      <c r="I524" s="189"/>
      <c r="J524" s="190"/>
      <c r="K524" s="189"/>
      <c r="L524" s="189"/>
      <c r="M524" s="189"/>
      <c r="N524" s="189"/>
      <c r="O524" s="189"/>
      <c r="P524" s="191"/>
      <c r="Q524" s="191"/>
      <c r="R524" s="191"/>
      <c r="S524" s="191"/>
      <c r="T524" s="191"/>
      <c r="U524" s="191"/>
      <c r="V524" s="191"/>
      <c r="W524" s="191"/>
      <c r="X524" s="191"/>
      <c r="Y524" s="191"/>
      <c r="Z524" s="191"/>
      <c r="AA524" s="191"/>
      <c r="AB524" s="191"/>
      <c r="AC524" s="190"/>
      <c r="AD524" s="189"/>
      <c r="AE524" s="191"/>
      <c r="AF524" s="191"/>
      <c r="AG524" s="332"/>
    </row>
    <row r="525" spans="1:33">
      <c r="A525" s="189"/>
      <c r="B525" s="189"/>
      <c r="C525" s="189"/>
      <c r="D525" s="189"/>
      <c r="E525" s="189"/>
      <c r="F525" s="189"/>
      <c r="G525" s="189"/>
      <c r="H525" s="189"/>
      <c r="I525" s="189"/>
      <c r="J525" s="190"/>
      <c r="K525" s="189"/>
      <c r="L525" s="189"/>
      <c r="M525" s="189"/>
      <c r="N525" s="189"/>
      <c r="O525" s="189"/>
      <c r="P525" s="191"/>
      <c r="Q525" s="191"/>
      <c r="R525" s="191"/>
      <c r="S525" s="191"/>
      <c r="T525" s="191"/>
      <c r="U525" s="191"/>
      <c r="V525" s="191"/>
      <c r="W525" s="191"/>
      <c r="X525" s="191"/>
      <c r="Y525" s="191"/>
      <c r="Z525" s="191"/>
      <c r="AA525" s="191"/>
      <c r="AB525" s="191"/>
      <c r="AC525" s="190"/>
      <c r="AD525" s="189"/>
      <c r="AE525" s="191"/>
      <c r="AF525" s="191"/>
      <c r="AG525" s="332"/>
    </row>
    <row r="526" spans="1:33">
      <c r="A526" s="189"/>
      <c r="B526" s="189"/>
      <c r="C526" s="189"/>
      <c r="D526" s="189"/>
      <c r="E526" s="189"/>
      <c r="F526" s="189"/>
      <c r="G526" s="189"/>
      <c r="H526" s="189"/>
      <c r="I526" s="189"/>
      <c r="J526" s="190"/>
      <c r="K526" s="189"/>
      <c r="L526" s="189"/>
      <c r="M526" s="189"/>
      <c r="N526" s="189"/>
      <c r="O526" s="189"/>
      <c r="P526" s="191"/>
      <c r="Q526" s="191"/>
      <c r="R526" s="191"/>
      <c r="S526" s="191"/>
      <c r="T526" s="191"/>
      <c r="U526" s="191"/>
      <c r="V526" s="191"/>
      <c r="W526" s="191"/>
      <c r="X526" s="191"/>
      <c r="Y526" s="191"/>
      <c r="Z526" s="191"/>
      <c r="AA526" s="191"/>
      <c r="AB526" s="191"/>
      <c r="AC526" s="190"/>
      <c r="AD526" s="189"/>
      <c r="AE526" s="191"/>
      <c r="AF526" s="191"/>
      <c r="AG526" s="332"/>
    </row>
    <row r="527" spans="1:33">
      <c r="A527" s="189"/>
      <c r="B527" s="189"/>
      <c r="C527" s="189"/>
      <c r="D527" s="189"/>
      <c r="E527" s="189"/>
      <c r="F527" s="189"/>
      <c r="G527" s="189"/>
      <c r="H527" s="189"/>
      <c r="I527" s="189"/>
      <c r="J527" s="190"/>
      <c r="K527" s="189"/>
      <c r="L527" s="189"/>
      <c r="M527" s="189"/>
      <c r="N527" s="189"/>
      <c r="O527" s="189"/>
      <c r="P527" s="191"/>
      <c r="Q527" s="191"/>
      <c r="R527" s="191"/>
      <c r="S527" s="191"/>
      <c r="T527" s="191"/>
      <c r="U527" s="191"/>
      <c r="V527" s="191"/>
      <c r="W527" s="191"/>
      <c r="X527" s="191"/>
      <c r="Y527" s="191"/>
      <c r="Z527" s="191"/>
      <c r="AA527" s="191"/>
      <c r="AB527" s="191"/>
      <c r="AC527" s="190"/>
      <c r="AD527" s="189"/>
      <c r="AE527" s="191"/>
      <c r="AF527" s="191"/>
      <c r="AG527" s="332"/>
    </row>
    <row r="528" spans="1:33">
      <c r="A528" s="189"/>
      <c r="B528" s="189"/>
      <c r="C528" s="189"/>
      <c r="D528" s="189"/>
      <c r="E528" s="189"/>
      <c r="F528" s="189"/>
      <c r="G528" s="189"/>
      <c r="H528" s="189"/>
      <c r="I528" s="189"/>
      <c r="J528" s="190"/>
      <c r="K528" s="189"/>
      <c r="L528" s="189"/>
      <c r="M528" s="189"/>
      <c r="N528" s="189"/>
      <c r="O528" s="189"/>
      <c r="P528" s="191"/>
      <c r="Q528" s="191"/>
      <c r="R528" s="191"/>
      <c r="S528" s="191"/>
      <c r="T528" s="191"/>
      <c r="U528" s="191"/>
      <c r="V528" s="191"/>
      <c r="W528" s="191"/>
      <c r="X528" s="191"/>
      <c r="Y528" s="191"/>
      <c r="Z528" s="191"/>
      <c r="AA528" s="191"/>
      <c r="AB528" s="191"/>
      <c r="AC528" s="190"/>
      <c r="AD528" s="189"/>
      <c r="AE528" s="191"/>
      <c r="AF528" s="191"/>
      <c r="AG528" s="332"/>
    </row>
    <row r="529" spans="1:33">
      <c r="A529" s="189"/>
      <c r="B529" s="189"/>
      <c r="C529" s="189"/>
      <c r="D529" s="189"/>
      <c r="E529" s="189"/>
      <c r="F529" s="189"/>
      <c r="G529" s="189"/>
      <c r="H529" s="189"/>
      <c r="I529" s="189"/>
      <c r="J529" s="190"/>
      <c r="K529" s="189"/>
      <c r="L529" s="189"/>
      <c r="M529" s="189"/>
      <c r="N529" s="189"/>
      <c r="O529" s="189"/>
      <c r="P529" s="191"/>
      <c r="Q529" s="191"/>
      <c r="R529" s="191"/>
      <c r="S529" s="191"/>
      <c r="T529" s="191"/>
      <c r="U529" s="191"/>
      <c r="V529" s="191"/>
      <c r="W529" s="191"/>
      <c r="X529" s="191"/>
      <c r="Y529" s="191"/>
      <c r="Z529" s="191"/>
      <c r="AA529" s="191"/>
      <c r="AB529" s="191"/>
      <c r="AC529" s="190"/>
      <c r="AD529" s="189"/>
      <c r="AE529" s="191"/>
      <c r="AF529" s="191"/>
      <c r="AG529" s="332"/>
    </row>
    <row r="530" spans="1:33">
      <c r="A530" s="192"/>
      <c r="B530" s="192"/>
      <c r="C530" s="192"/>
      <c r="D530" s="193"/>
      <c r="E530" s="193"/>
      <c r="F530" s="193" t="s">
        <v>58</v>
      </c>
      <c r="G530" s="193" t="s">
        <v>58</v>
      </c>
      <c r="H530" s="193"/>
      <c r="I530" s="193"/>
      <c r="J530" s="194"/>
      <c r="K530" s="193" t="s">
        <v>58</v>
      </c>
      <c r="L530" s="193"/>
      <c r="M530" s="193"/>
      <c r="N530" s="193"/>
      <c r="O530" s="193" t="s">
        <v>58</v>
      </c>
      <c r="P530" s="195"/>
      <c r="Q530" s="195"/>
      <c r="R530" s="193" t="s">
        <v>58</v>
      </c>
      <c r="S530" s="195"/>
      <c r="T530" s="195"/>
      <c r="U530" s="195"/>
      <c r="V530" s="193" t="s">
        <v>58</v>
      </c>
      <c r="W530" s="195"/>
      <c r="X530" s="196"/>
      <c r="Y530" s="196"/>
      <c r="Z530" s="196"/>
      <c r="AA530" s="196"/>
      <c r="AB530" s="196"/>
      <c r="AC530" s="197"/>
      <c r="AD530" s="192"/>
      <c r="AE530" s="196"/>
      <c r="AF530" s="196"/>
      <c r="AG530" s="332"/>
    </row>
    <row r="531" spans="1:33">
      <c r="A531" s="189"/>
      <c r="B531" s="189"/>
      <c r="C531" s="189"/>
      <c r="D531" s="189"/>
      <c r="E531" s="189"/>
      <c r="F531" s="189"/>
      <c r="G531" s="189"/>
      <c r="H531" s="189"/>
      <c r="I531" s="189"/>
      <c r="J531" s="190"/>
      <c r="K531" s="189"/>
      <c r="L531" s="189"/>
      <c r="M531" s="189"/>
      <c r="N531" s="189"/>
      <c r="O531" s="189"/>
      <c r="P531" s="191"/>
      <c r="Q531" s="191"/>
      <c r="R531" s="191"/>
      <c r="S531" s="191"/>
      <c r="T531" s="191"/>
      <c r="U531" s="191"/>
      <c r="V531" s="191"/>
      <c r="W531" s="191"/>
      <c r="X531" s="191"/>
      <c r="Y531" s="191"/>
      <c r="Z531" s="191"/>
      <c r="AA531" s="191"/>
      <c r="AB531" s="191"/>
      <c r="AC531" s="190"/>
      <c r="AD531" s="189"/>
      <c r="AE531" s="191"/>
      <c r="AF531" s="191"/>
      <c r="AG531" s="332"/>
    </row>
  </sheetData>
  <sheetProtection password="C64F" sheet="1" objects="1" scenarios="1"/>
  <customSheetViews>
    <customSheetView guid="{F9818F9F-DE50-43FC-AFD6-D3C9755B3A9E}" scale="75" showGridLines="0" fitToPage="1" showRuler="0" topLeftCell="A70">
      <selection activeCell="O85" sqref="O85"/>
      <pageMargins left="0.5" right="0.5" top="0.55000000000000004" bottom="0.5" header="0.45" footer="0.4"/>
      <pageSetup scale="41" fitToHeight="8" orientation="landscape" verticalDpi="240" r:id="rId1"/>
      <headerFooter alignWithMargins="0">
        <oddHeader>&amp;LConfidential&amp;RPrinted on &amp;D</oddHeader>
        <oddFooter>&amp;L&amp;F&amp;R&amp;A</oddFooter>
      </headerFooter>
    </customSheetView>
    <customSheetView guid="{38447832-84AC-42AB-940D-2A240A7EA71A}" scale="75" showGridLines="0" fitToPage="1" showRuler="0" topLeftCell="A22">
      <selection activeCell="L37" sqref="L37"/>
      <pageMargins left="0.5" right="0.5" top="0.55000000000000004" bottom="0.5" header="0.45" footer="0.4"/>
      <pageSetup scale="41" fitToHeight="8" orientation="landscape" verticalDpi="240" r:id="rId2"/>
      <headerFooter alignWithMargins="0">
        <oddHeader>&amp;LConfidential&amp;RPrinted on &amp;D</oddHeader>
        <oddFooter>&amp;L&amp;F&amp;R&amp;A</oddFooter>
      </headerFooter>
    </customSheetView>
    <customSheetView guid="{739C0C6D-D9C1-4FE2-A122-5222B7DEEC0B}" scale="75" showGridLines="0" fitToPage="1" showRuler="0">
      <selection activeCell="F14" sqref="F14"/>
      <pageMargins left="0.5" right="0.5" top="0.55000000000000004" bottom="0.5" header="0.45" footer="0.4"/>
      <pageSetup scale="41" fitToHeight="8" orientation="landscape" verticalDpi="240" r:id="rId3"/>
      <headerFooter alignWithMargins="0">
        <oddHeader>&amp;LConfidential&amp;RPrinted on &amp;D</oddHeader>
        <oddFooter>&amp;L&amp;F&amp;R&amp;A</oddFooter>
      </headerFooter>
    </customSheetView>
    <customSheetView guid="{31055AFF-C7E7-4D78-B3AB-1E44F1005FFE}" scale="75" showGridLines="0" fitToPage="1" showRuler="0" topLeftCell="A55">
      <selection activeCell="AA69" sqref="AA69"/>
      <pageMargins left="0.5" right="0.5" top="0.55000000000000004" bottom="0.5" header="0.45" footer="0.4"/>
      <pageSetup scale="41" fitToHeight="8" orientation="landscape" verticalDpi="240" r:id="rId4"/>
      <headerFooter alignWithMargins="0">
        <oddHeader>&amp;LConfidential&amp;RPrinted on &amp;D</oddHeader>
        <oddFooter>&amp;L&amp;F&amp;R&amp;A</oddFooter>
      </headerFooter>
    </customSheetView>
    <customSheetView guid="{8159EB39-F45B-44D7-9261-B36679F489B9}" scale="75" showGridLines="0" fitToPage="1" showRuler="0" topLeftCell="S73">
      <selection activeCell="AA83" sqref="AA83"/>
      <pageMargins left="0.5" right="0.5" top="0.55000000000000004" bottom="0.5" header="0.45" footer="0.4"/>
      <pageSetup scale="41" fitToHeight="8" orientation="landscape" verticalDpi="240" r:id="rId5"/>
      <headerFooter alignWithMargins="0">
        <oddHeader>&amp;LConfidential&amp;RPrinted on &amp;D</oddHeader>
        <oddFooter>&amp;L&amp;F&amp;R&amp;A</oddFooter>
      </headerFooter>
    </customSheetView>
    <customSheetView guid="{1F4807E2-CAE9-4221-B9EA-8400589536CE}" scale="75" showGridLines="0" showRowCol="0" fitToPage="1" showRuler="0">
      <selection activeCell="J18" sqref="J18"/>
      <pageMargins left="0.5" right="0.5" top="0.55000000000000004" bottom="0.5" header="0.45" footer="0.4"/>
      <pageSetup scale="41" fitToHeight="8" orientation="landscape" verticalDpi="240" r:id="rId6"/>
      <headerFooter alignWithMargins="0">
        <oddHeader>&amp;LConfidential&amp;RPrinted on &amp;D</oddHeader>
        <oddFooter>&amp;L&amp;F&amp;R&amp;A</oddFooter>
      </headerFooter>
    </customSheetView>
    <customSheetView guid="{C0CA957F-6D6F-4276-8EA2-FADEEFC219DE}" scale="85" showGridLines="0" fitToPage="1" hiddenRows="1" showRuler="0">
      <pane xSplit="1" ySplit="4" topLeftCell="B5" activePane="bottomRight" state="frozen"/>
      <selection pane="bottomRight" activeCell="J10" sqref="J10"/>
      <pageMargins left="0.5" right="0.5" top="0.55000000000000004" bottom="0.5" header="0.45" footer="0.4"/>
      <pageSetup paperSize="5" scale="53" fitToHeight="11" orientation="landscape" horizontalDpi="4294967295" verticalDpi="240" r:id="rId7"/>
      <headerFooter alignWithMargins="0">
        <oddHeader>&amp;LConfidential&amp;RPrinted on &amp;D</oddHeader>
        <oddFooter>&amp;L&amp;F&amp;R&amp;A</oddFooter>
      </headerFooter>
    </customSheetView>
  </customSheetViews>
  <mergeCells count="2">
    <mergeCell ref="K2:N2"/>
    <mergeCell ref="AL3:AN3"/>
  </mergeCells>
  <phoneticPr fontId="13" type="noConversion"/>
  <conditionalFormatting sqref="AO5:AO504">
    <cfRule type="cellIs" dxfId="15" priority="1" stopIfTrue="1" operator="equal">
      <formula>"x"</formula>
    </cfRule>
  </conditionalFormatting>
  <dataValidations xWindow="413" yWindow="314" count="7">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M504">
      <formula1>LstBank</formula1>
    </dataValidation>
    <dataValidation type="list" errorStyle="information" allowBlank="1" showInputMessage="1" showErrorMessage="1" errorTitle="Do you need to update the list?" error="Ensure the Master List is up to date on the Customize Sheet." promptTitle="Desk Manager" prompt="Put the name of the Desk Manager assigned to this deal." sqref="D5:D504">
      <formula1>LstDM</formula1>
    </dataValidation>
    <dataValidation type="list" errorStyle="information" allowBlank="1" showInputMessage="1" showErrorMessage="1" errorTitle="Do you need to update the list?" error="Ensure the Master List is up to date on the Customize Sheet." promptTitle="Business Manager" prompt="Put the name of the Business Manager assigned to this deal." sqref="E5:E504">
      <formula1>LstBM</formula1>
    </dataValidation>
    <dataValidation type="list" errorStyle="information" allowBlank="1" showInputMessage="1" showErrorMessage="1" errorTitle="Do you need to update the list?" error="Ensure the Master List is up to date on the Customize Sheet." promptTitle="Split Deals - Sales-2" prompt="If this is a SPLIT DEAL, put the name of the 2nd Sales professional assigned to this deal." sqref="H5:H504">
      <formula1>lstSales</formula1>
    </dataValidation>
    <dataValidation type="list" errorStyle="information" allowBlank="1" showInputMessage="1" showErrorMessage="1" errorTitle="Do you need to update the list?" error="Ensure the Master List is up to date on the Customize Sheet." promptTitle="Group by customized Deal Types" prompt="You can assign a Deal Type (see Master List) - use this to Group Deals into categories.  (For Example: New, Used, Fleet, Retail, Lease, Employee, Internet, Wholesale, BhPh, etc.)" sqref="I5:I504">
      <formula1>LstDealType</formula1>
    </dataValidation>
    <dataValidation type="list" errorStyle="information" allowBlank="1" showInputMessage="1" showErrorMessage="1" errorTitle="Do you need to update the list?" error="Must use TOS, TOD, Phone or NoTO." promptTitle="TurnOver Type" prompt="Type of TO for this deal - TOS, TOD, Phone, or NoTO." sqref="F5:F504">
      <formula1>LstTO</formula1>
    </dataValidation>
    <dataValidation type="list" errorStyle="information" allowBlank="1" showInputMessage="1" showErrorMessage="1" errorTitle="Do you need to update the list?" error="Ensure the Master List is up to date on the Customize Sheet." promptTitle="Sales-1" prompt="Put the name of the Sales professional assigned to this deal." sqref="G5:G504">
      <formula1>lstSales</formula1>
    </dataValidation>
  </dataValidations>
  <pageMargins left="0.5" right="0.5" top="0.55000000000000004" bottom="0.5" header="0.45" footer="0.4"/>
  <pageSetup paperSize="5" scale="56" fitToHeight="11" orientation="landscape" horizontalDpi="4294967295" verticalDpi="240" r:id="rId8"/>
  <headerFooter alignWithMargins="0">
    <oddHeader>&amp;LConfidential&amp;RPrinted on &amp;D</oddHeader>
    <oddFooter>&amp;L&amp;F&amp;R&amp;A</oddFooter>
  </headerFooter>
  <drawing r:id="rId9"/>
  <legacyDrawing r:id="rId1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enableFormatConditionsCalculation="0">
    <tabColor indexed="43"/>
    <pageSetUpPr fitToPage="1"/>
  </sheetPr>
  <dimension ref="A1:AO531"/>
  <sheetViews>
    <sheetView showGridLines="0" zoomScale="85" workbookViewId="0">
      <selection activeCell="E5" sqref="E5"/>
    </sheetView>
  </sheetViews>
  <sheetFormatPr defaultRowHeight="10.5"/>
  <cols>
    <col min="1" max="1" width="4.140625" style="170" customWidth="1"/>
    <col min="2" max="2" width="12.42578125" style="170" customWidth="1"/>
    <col min="3" max="3" width="11.5703125" style="170" customWidth="1"/>
    <col min="4" max="5" width="5.7109375" style="170" customWidth="1"/>
    <col min="6" max="6" width="4.85546875" style="170" customWidth="1"/>
    <col min="7" max="8" width="8.7109375" style="170" customWidth="1"/>
    <col min="9" max="9" width="5.7109375" style="170" customWidth="1"/>
    <col min="10" max="10" width="6.7109375" style="198" customWidth="1"/>
    <col min="11" max="11" width="18.7109375" style="170" customWidth="1"/>
    <col min="12" max="12" width="12" style="170" customWidth="1"/>
    <col min="13" max="13" width="10" style="170" customWidth="1"/>
    <col min="14" max="14" width="3.7109375" style="170" customWidth="1"/>
    <col min="15" max="15" width="10.7109375" style="170" customWidth="1"/>
    <col min="16" max="28" width="11.7109375" style="199" customWidth="1"/>
    <col min="29" max="29" width="6.7109375" style="198" customWidth="1"/>
    <col min="30" max="30" width="46" style="170" customWidth="1"/>
    <col min="31" max="32" width="14.28515625" style="199" customWidth="1"/>
    <col min="33" max="33" width="14.28515625" style="333" customWidth="1"/>
    <col min="34" max="36" width="9.140625" style="170"/>
    <col min="37" max="39" width="9.5703125" style="170" customWidth="1"/>
    <col min="40" max="40" width="13.5703125" style="170" customWidth="1"/>
    <col min="41" max="41" width="3.28515625" style="170" customWidth="1"/>
    <col min="42" max="16384" width="9.140625" style="170"/>
  </cols>
  <sheetData>
    <row r="1" spans="1:41" ht="24.75" customHeight="1" thickBot="1">
      <c r="A1" s="161"/>
      <c r="B1" s="162"/>
      <c r="C1" s="162"/>
      <c r="D1" s="162"/>
      <c r="E1" s="162"/>
      <c r="F1" s="140"/>
      <c r="G1" s="140"/>
      <c r="H1" s="163"/>
      <c r="I1" s="162"/>
      <c r="J1" s="162"/>
      <c r="K1" s="164"/>
      <c r="L1" s="165"/>
      <c r="M1" s="166"/>
      <c r="N1" s="166"/>
      <c r="O1" s="200" t="str">
        <f>Customize!C35</f>
        <v>Master Log</v>
      </c>
      <c r="P1" s="167"/>
      <c r="Q1" s="167"/>
      <c r="R1" s="167"/>
      <c r="S1" s="167"/>
      <c r="T1" s="167"/>
      <c r="U1" s="167"/>
      <c r="V1" s="167"/>
      <c r="W1" s="167"/>
      <c r="X1" s="167"/>
      <c r="Y1" s="167"/>
      <c r="Z1" s="167"/>
      <c r="AA1" s="167"/>
      <c r="AB1" s="167"/>
      <c r="AC1" s="167"/>
      <c r="AD1" s="168" t="str">
        <f>Customize!$C$36</f>
        <v>Month 2011</v>
      </c>
      <c r="AE1" s="167"/>
      <c r="AF1" s="169"/>
      <c r="AG1" s="327"/>
    </row>
    <row r="2" spans="1:41" ht="24.75" customHeight="1" thickBot="1">
      <c r="A2" s="171"/>
      <c r="B2" s="172"/>
      <c r="C2" s="172"/>
      <c r="D2" s="172"/>
      <c r="E2" s="172"/>
      <c r="F2" s="172"/>
      <c r="G2" s="172"/>
      <c r="H2" s="172"/>
      <c r="I2" s="172"/>
      <c r="J2" s="172"/>
      <c r="K2" s="661" t="str">
        <f>Customize!C37</f>
        <v>Manager Name</v>
      </c>
      <c r="L2" s="661" t="s">
        <v>0</v>
      </c>
      <c r="M2" s="661"/>
      <c r="N2" s="661"/>
      <c r="O2" s="173"/>
      <c r="P2" s="174">
        <f t="shared" ref="P2:Y2" si="0">SUM(P5:P504)</f>
        <v>0</v>
      </c>
      <c r="Q2" s="175">
        <f t="shared" si="0"/>
        <v>0</v>
      </c>
      <c r="R2" s="175">
        <f t="shared" si="0"/>
        <v>0</v>
      </c>
      <c r="S2" s="175">
        <f t="shared" si="0"/>
        <v>0</v>
      </c>
      <c r="T2" s="175">
        <f t="shared" si="0"/>
        <v>0</v>
      </c>
      <c r="U2" s="175">
        <f t="shared" si="0"/>
        <v>0</v>
      </c>
      <c r="V2" s="175">
        <f t="shared" si="0"/>
        <v>0</v>
      </c>
      <c r="W2" s="175">
        <f t="shared" si="0"/>
        <v>0</v>
      </c>
      <c r="X2" s="175">
        <f t="shared" si="0"/>
        <v>0</v>
      </c>
      <c r="Y2" s="175">
        <f t="shared" si="0"/>
        <v>0</v>
      </c>
      <c r="Z2" s="175">
        <f>SUM(Z5:Z504)</f>
        <v>0</v>
      </c>
      <c r="AA2" s="175">
        <f>SUM(AA5:AA504)</f>
        <v>0</v>
      </c>
      <c r="AB2" s="176">
        <f>ABS(SUM(AB5:AB504))</f>
        <v>0</v>
      </c>
      <c r="AC2" s="177"/>
      <c r="AD2" s="178" t="s">
        <v>1</v>
      </c>
      <c r="AE2" s="202">
        <f>SUM(AE5:AE504)</f>
        <v>0</v>
      </c>
      <c r="AF2" s="179">
        <f>SUM(AF5:AF504)</f>
        <v>0</v>
      </c>
      <c r="AG2" s="328"/>
      <c r="AH2" s="348"/>
      <c r="AI2" s="349" t="s">
        <v>178</v>
      </c>
      <c r="AJ2" s="350"/>
      <c r="AK2" s="347" t="s">
        <v>174</v>
      </c>
      <c r="AL2" s="336">
        <f>SUM(AL5:AL504)</f>
        <v>0</v>
      </c>
      <c r="AM2" s="336">
        <f>SUM(AM5:AM504)</f>
        <v>0</v>
      </c>
      <c r="AN2" s="337">
        <f>SUM(AN5:AN504)</f>
        <v>0</v>
      </c>
    </row>
    <row r="3" spans="1:41" s="182" customFormat="1" ht="19.5" customHeight="1" thickBot="1">
      <c r="A3" s="171"/>
      <c r="B3" s="563">
        <f>SUM(B5:B504)</f>
        <v>0</v>
      </c>
      <c r="C3" s="563">
        <f>SUM(C5:C504)</f>
        <v>0</v>
      </c>
      <c r="D3" s="172"/>
      <c r="E3" s="172"/>
      <c r="F3" s="172"/>
      <c r="G3" s="172"/>
      <c r="H3" s="172"/>
      <c r="I3" s="172"/>
      <c r="J3" s="172"/>
      <c r="K3" s="141" t="s">
        <v>297</v>
      </c>
      <c r="L3" s="177"/>
      <c r="M3" s="201" t="str">
        <f>Customize!$C$36</f>
        <v>Month 2011</v>
      </c>
      <c r="N3" s="181"/>
      <c r="O3" s="180"/>
      <c r="P3" s="564">
        <f t="shared" ref="P3:Y3" si="1">COUNT(P5:P504)</f>
        <v>0</v>
      </c>
      <c r="Q3" s="565">
        <f t="shared" si="1"/>
        <v>0</v>
      </c>
      <c r="R3" s="565">
        <f t="shared" si="1"/>
        <v>0</v>
      </c>
      <c r="S3" s="565">
        <f t="shared" si="1"/>
        <v>0</v>
      </c>
      <c r="T3" s="565">
        <f t="shared" si="1"/>
        <v>0</v>
      </c>
      <c r="U3" s="565">
        <f t="shared" si="1"/>
        <v>0</v>
      </c>
      <c r="V3" s="565">
        <f t="shared" si="1"/>
        <v>0</v>
      </c>
      <c r="W3" s="565">
        <f t="shared" si="1"/>
        <v>0</v>
      </c>
      <c r="X3" s="565">
        <f t="shared" si="1"/>
        <v>0</v>
      </c>
      <c r="Y3" s="565">
        <f t="shared" si="1"/>
        <v>0</v>
      </c>
      <c r="Z3" s="565">
        <f>COUNT(Z5:Z504)</f>
        <v>0</v>
      </c>
      <c r="AA3" s="565">
        <f>COUNT(AA5:AA504)</f>
        <v>0</v>
      </c>
      <c r="AB3" s="566">
        <f>COUNT(AB5:AB504)</f>
        <v>0</v>
      </c>
      <c r="AC3" s="177"/>
      <c r="AD3" s="181"/>
      <c r="AE3" s="177"/>
      <c r="AF3" s="567"/>
      <c r="AG3" s="329"/>
      <c r="AH3" s="351" t="s">
        <v>176</v>
      </c>
      <c r="AI3" s="352" t="s">
        <v>173</v>
      </c>
      <c r="AJ3" s="353" t="s">
        <v>177</v>
      </c>
      <c r="AK3" s="346" t="s">
        <v>175</v>
      </c>
      <c r="AL3" s="662">
        <f>SUM(AL2:AN2)</f>
        <v>0</v>
      </c>
      <c r="AM3" s="662"/>
      <c r="AN3" s="663"/>
    </row>
    <row r="4" spans="1:41" ht="42.75" customHeight="1" thickBot="1">
      <c r="A4" s="568"/>
      <c r="B4" s="569" t="s">
        <v>148</v>
      </c>
      <c r="C4" s="569" t="s">
        <v>171</v>
      </c>
      <c r="D4" s="569" t="s">
        <v>320</v>
      </c>
      <c r="E4" s="569" t="s">
        <v>55</v>
      </c>
      <c r="F4" s="570" t="s">
        <v>261</v>
      </c>
      <c r="G4" s="570" t="s">
        <v>68</v>
      </c>
      <c r="H4" s="570" t="s">
        <v>67</v>
      </c>
      <c r="I4" s="569" t="s">
        <v>57</v>
      </c>
      <c r="J4" s="571" t="s">
        <v>2</v>
      </c>
      <c r="K4" s="569" t="s">
        <v>3</v>
      </c>
      <c r="L4" s="569" t="s">
        <v>4</v>
      </c>
      <c r="M4" s="570" t="s">
        <v>5</v>
      </c>
      <c r="N4" s="572" t="s">
        <v>12</v>
      </c>
      <c r="O4" s="573" t="s">
        <v>150</v>
      </c>
      <c r="P4" s="574" t="s">
        <v>80</v>
      </c>
      <c r="Q4" s="575" t="str">
        <f>Customize!$B$6</f>
        <v>VSA</v>
      </c>
      <c r="R4" s="575" t="str">
        <f>Customize!$B$7</f>
        <v>ENV</v>
      </c>
      <c r="S4" s="575" t="str">
        <f>Customize!$B$8</f>
        <v>T&amp;W</v>
      </c>
      <c r="T4" s="575" t="str">
        <f>Customize!$B$9</f>
        <v>Other2</v>
      </c>
      <c r="U4" s="575" t="str">
        <f>Customize!$B$10</f>
        <v>Other3</v>
      </c>
      <c r="V4" s="575" t="str">
        <f>Customize!$B$11</f>
        <v>Other4</v>
      </c>
      <c r="W4" s="576" t="str">
        <f>Customize!$B$12</f>
        <v>Other5</v>
      </c>
      <c r="X4" s="576" t="str">
        <f>Customize!$B$13</f>
        <v>Other6</v>
      </c>
      <c r="Y4" s="576" t="str">
        <f>Customize!$B$14</f>
        <v>Other7</v>
      </c>
      <c r="Z4" s="575" t="str">
        <f>Customize!$B$15</f>
        <v>GAP</v>
      </c>
      <c r="AA4" s="575" t="str">
        <f>Customize!$B$16</f>
        <v>AH</v>
      </c>
      <c r="AB4" s="577" t="str">
        <f>Customize!$B$17</f>
        <v>CL</v>
      </c>
      <c r="AC4" s="578" t="s">
        <v>16</v>
      </c>
      <c r="AD4" s="570" t="s">
        <v>7</v>
      </c>
      <c r="AE4" s="575" t="s">
        <v>149</v>
      </c>
      <c r="AF4" s="577" t="s">
        <v>172</v>
      </c>
      <c r="AG4" s="330"/>
      <c r="AH4" s="611">
        <v>1.2500000000000001E-2</v>
      </c>
      <c r="AI4" s="612">
        <v>2.5000000000000001E-3</v>
      </c>
      <c r="AJ4" s="613">
        <v>0.12</v>
      </c>
      <c r="AK4" s="354" t="s">
        <v>78</v>
      </c>
      <c r="AL4" s="334" t="s">
        <v>167</v>
      </c>
      <c r="AM4" s="334" t="s">
        <v>173</v>
      </c>
      <c r="AN4" s="335" t="s">
        <v>168</v>
      </c>
      <c r="AO4" s="284" t="s">
        <v>79</v>
      </c>
    </row>
    <row r="5" spans="1:41" s="184" customFormat="1" ht="20.100000000000001" customHeight="1">
      <c r="A5" s="183">
        <v>1</v>
      </c>
      <c r="B5" s="342"/>
      <c r="C5" s="342"/>
      <c r="D5" s="142"/>
      <c r="E5" s="142" t="s">
        <v>368</v>
      </c>
      <c r="F5" s="142"/>
      <c r="G5" s="142"/>
      <c r="H5" s="142"/>
      <c r="I5" s="142"/>
      <c r="J5" s="143"/>
      <c r="K5" s="144"/>
      <c r="L5" s="142"/>
      <c r="M5" s="144"/>
      <c r="N5" s="145"/>
      <c r="O5" s="142"/>
      <c r="P5" s="146"/>
      <c r="Q5" s="147"/>
      <c r="R5" s="146"/>
      <c r="S5" s="146"/>
      <c r="T5" s="147"/>
      <c r="U5" s="146"/>
      <c r="V5" s="146"/>
      <c r="W5" s="147"/>
      <c r="X5" s="146"/>
      <c r="Y5" s="146"/>
      <c r="Z5" s="147"/>
      <c r="AA5" s="146"/>
      <c r="AB5" s="146"/>
      <c r="AC5" s="148"/>
      <c r="AD5" s="149"/>
      <c r="AE5" s="203">
        <f>SUM(P5:AB5)</f>
        <v>0</v>
      </c>
      <c r="AF5" s="150">
        <f>SUM(AE5+B5+C5)</f>
        <v>0</v>
      </c>
      <c r="AG5" s="331"/>
      <c r="AJ5" s="185"/>
      <c r="AK5" s="614"/>
      <c r="AL5" s="186">
        <f>SUM(AH$4*B5)</f>
        <v>0</v>
      </c>
      <c r="AM5" s="186">
        <f>SUM(AI$4*C5)</f>
        <v>0</v>
      </c>
      <c r="AN5" s="186">
        <f>SUM((AE5*AJ$4)+AK5)</f>
        <v>0</v>
      </c>
      <c r="AO5" s="615"/>
    </row>
    <row r="6" spans="1:41" ht="20.100000000000001" customHeight="1">
      <c r="A6" s="183">
        <v>2</v>
      </c>
      <c r="B6" s="342"/>
      <c r="C6" s="342"/>
      <c r="D6" s="142"/>
      <c r="E6" s="142"/>
      <c r="F6" s="142"/>
      <c r="G6" s="142"/>
      <c r="H6" s="142"/>
      <c r="I6" s="142"/>
      <c r="J6" s="143"/>
      <c r="K6" s="144"/>
      <c r="L6" s="142"/>
      <c r="M6" s="144"/>
      <c r="N6" s="145"/>
      <c r="O6" s="142"/>
      <c r="P6" s="146"/>
      <c r="Q6" s="147"/>
      <c r="R6" s="146"/>
      <c r="S6" s="146"/>
      <c r="T6" s="147"/>
      <c r="U6" s="146"/>
      <c r="V6" s="146"/>
      <c r="W6" s="147"/>
      <c r="X6" s="146"/>
      <c r="Y6" s="146"/>
      <c r="Z6" s="147"/>
      <c r="AA6" s="146"/>
      <c r="AB6" s="146"/>
      <c r="AC6" s="148"/>
      <c r="AD6" s="149"/>
      <c r="AE6" s="203">
        <f>SUM(P6:AB6)</f>
        <v>0</v>
      </c>
      <c r="AF6" s="150">
        <f>SUM(AE6+B6+C6)</f>
        <v>0</v>
      </c>
      <c r="AG6" s="331"/>
      <c r="AJ6" s="185"/>
      <c r="AK6" s="616"/>
      <c r="AL6" s="186">
        <f t="shared" ref="AL6:AL69" si="2">SUM(AH$4*B6)</f>
        <v>0</v>
      </c>
      <c r="AM6" s="186">
        <f t="shared" ref="AM6:AM69" si="3">SUM(AI$4*C6)</f>
        <v>0</v>
      </c>
      <c r="AN6" s="186">
        <f t="shared" ref="AN6:AN69" si="4">SUM((AE6*AJ$4)+AK6)</f>
        <v>0</v>
      </c>
      <c r="AO6" s="615"/>
    </row>
    <row r="7" spans="1:41" ht="20.100000000000001" customHeight="1">
      <c r="A7" s="183">
        <v>3</v>
      </c>
      <c r="B7" s="342"/>
      <c r="C7" s="342"/>
      <c r="D7" s="142"/>
      <c r="E7" s="142"/>
      <c r="F7" s="142"/>
      <c r="G7" s="142"/>
      <c r="H7" s="142"/>
      <c r="I7" s="142"/>
      <c r="J7" s="143"/>
      <c r="K7" s="144"/>
      <c r="L7" s="142"/>
      <c r="M7" s="144"/>
      <c r="N7" s="145"/>
      <c r="O7" s="142"/>
      <c r="P7" s="146"/>
      <c r="Q7" s="147"/>
      <c r="R7" s="146"/>
      <c r="S7" s="146"/>
      <c r="T7" s="147"/>
      <c r="U7" s="146"/>
      <c r="V7" s="146"/>
      <c r="W7" s="147"/>
      <c r="X7" s="146"/>
      <c r="Y7" s="146"/>
      <c r="Z7" s="147"/>
      <c r="AA7" s="146"/>
      <c r="AB7" s="146"/>
      <c r="AC7" s="148"/>
      <c r="AD7" s="149"/>
      <c r="AE7" s="203">
        <f t="shared" ref="AE7:AE70" si="5">SUM(P7:AB7)</f>
        <v>0</v>
      </c>
      <c r="AF7" s="150">
        <f t="shared" ref="AF7:AF70" si="6">SUM(AE7+B7+C7)</f>
        <v>0</v>
      </c>
      <c r="AG7" s="331"/>
      <c r="AJ7" s="185"/>
      <c r="AK7" s="616"/>
      <c r="AL7" s="186">
        <f t="shared" si="2"/>
        <v>0</v>
      </c>
      <c r="AM7" s="186">
        <f t="shared" si="3"/>
        <v>0</v>
      </c>
      <c r="AN7" s="186">
        <f t="shared" si="4"/>
        <v>0</v>
      </c>
      <c r="AO7" s="615"/>
    </row>
    <row r="8" spans="1:41" ht="20.100000000000001" customHeight="1">
      <c r="A8" s="183">
        <v>4</v>
      </c>
      <c r="B8" s="342"/>
      <c r="C8" s="342"/>
      <c r="D8" s="142"/>
      <c r="E8" s="142"/>
      <c r="F8" s="142"/>
      <c r="G8" s="142"/>
      <c r="H8" s="142"/>
      <c r="I8" s="142"/>
      <c r="J8" s="143"/>
      <c r="K8" s="144"/>
      <c r="L8" s="142"/>
      <c r="M8" s="144"/>
      <c r="N8" s="145"/>
      <c r="O8" s="142"/>
      <c r="P8" s="146"/>
      <c r="Q8" s="147"/>
      <c r="R8" s="146"/>
      <c r="S8" s="146"/>
      <c r="T8" s="147"/>
      <c r="U8" s="146"/>
      <c r="V8" s="146"/>
      <c r="W8" s="147"/>
      <c r="X8" s="146"/>
      <c r="Y8" s="146"/>
      <c r="Z8" s="147"/>
      <c r="AA8" s="146"/>
      <c r="AB8" s="146"/>
      <c r="AC8" s="148"/>
      <c r="AD8" s="149"/>
      <c r="AE8" s="203">
        <f t="shared" si="5"/>
        <v>0</v>
      </c>
      <c r="AF8" s="150">
        <f t="shared" si="6"/>
        <v>0</v>
      </c>
      <c r="AG8" s="331"/>
      <c r="AJ8" s="185"/>
      <c r="AK8" s="616"/>
      <c r="AL8" s="186">
        <f t="shared" si="2"/>
        <v>0</v>
      </c>
      <c r="AM8" s="186">
        <f t="shared" si="3"/>
        <v>0</v>
      </c>
      <c r="AN8" s="186">
        <f t="shared" si="4"/>
        <v>0</v>
      </c>
      <c r="AO8" s="615"/>
    </row>
    <row r="9" spans="1:41" ht="20.100000000000001" customHeight="1">
      <c r="A9" s="183">
        <v>5</v>
      </c>
      <c r="B9" s="342"/>
      <c r="C9" s="342"/>
      <c r="D9" s="142"/>
      <c r="E9" s="142"/>
      <c r="F9" s="142"/>
      <c r="G9" s="142"/>
      <c r="H9" s="142"/>
      <c r="I9" s="142"/>
      <c r="J9" s="143"/>
      <c r="K9" s="144"/>
      <c r="L9" s="142"/>
      <c r="M9" s="144"/>
      <c r="N9" s="145"/>
      <c r="O9" s="142"/>
      <c r="P9" s="146"/>
      <c r="Q9" s="147"/>
      <c r="R9" s="146"/>
      <c r="S9" s="146"/>
      <c r="T9" s="147"/>
      <c r="U9" s="146"/>
      <c r="V9" s="146"/>
      <c r="W9" s="147"/>
      <c r="X9" s="146"/>
      <c r="Y9" s="146"/>
      <c r="Z9" s="147"/>
      <c r="AA9" s="146"/>
      <c r="AB9" s="146"/>
      <c r="AC9" s="148"/>
      <c r="AD9" s="149"/>
      <c r="AE9" s="203">
        <f t="shared" si="5"/>
        <v>0</v>
      </c>
      <c r="AF9" s="150">
        <f t="shared" si="6"/>
        <v>0</v>
      </c>
      <c r="AG9" s="331"/>
      <c r="AJ9" s="185"/>
      <c r="AK9" s="616"/>
      <c r="AL9" s="186">
        <f t="shared" si="2"/>
        <v>0</v>
      </c>
      <c r="AM9" s="186">
        <f t="shared" si="3"/>
        <v>0</v>
      </c>
      <c r="AN9" s="186">
        <f t="shared" si="4"/>
        <v>0</v>
      </c>
      <c r="AO9" s="615"/>
    </row>
    <row r="10" spans="1:41" ht="20.100000000000001" customHeight="1">
      <c r="A10" s="183">
        <v>6</v>
      </c>
      <c r="B10" s="342"/>
      <c r="C10" s="342"/>
      <c r="D10" s="142"/>
      <c r="E10" s="142"/>
      <c r="F10" s="142"/>
      <c r="G10" s="142"/>
      <c r="H10" s="142"/>
      <c r="I10" s="142"/>
      <c r="J10" s="143"/>
      <c r="K10" s="144"/>
      <c r="L10" s="142"/>
      <c r="M10" s="144"/>
      <c r="N10" s="145"/>
      <c r="O10" s="142"/>
      <c r="P10" s="146"/>
      <c r="Q10" s="147"/>
      <c r="R10" s="146"/>
      <c r="S10" s="146"/>
      <c r="T10" s="147"/>
      <c r="U10" s="146"/>
      <c r="V10" s="146"/>
      <c r="W10" s="147"/>
      <c r="X10" s="146"/>
      <c r="Y10" s="146"/>
      <c r="Z10" s="147"/>
      <c r="AA10" s="146"/>
      <c r="AB10" s="146"/>
      <c r="AC10" s="148"/>
      <c r="AD10" s="149"/>
      <c r="AE10" s="203">
        <f t="shared" si="5"/>
        <v>0</v>
      </c>
      <c r="AF10" s="150">
        <f t="shared" si="6"/>
        <v>0</v>
      </c>
      <c r="AG10" s="331"/>
      <c r="AJ10" s="185"/>
      <c r="AK10" s="616"/>
      <c r="AL10" s="186">
        <f t="shared" si="2"/>
        <v>0</v>
      </c>
      <c r="AM10" s="186">
        <f t="shared" si="3"/>
        <v>0</v>
      </c>
      <c r="AN10" s="186">
        <f t="shared" si="4"/>
        <v>0</v>
      </c>
      <c r="AO10" s="615"/>
    </row>
    <row r="11" spans="1:41" ht="20.100000000000001" customHeight="1">
      <c r="A11" s="183">
        <v>7</v>
      </c>
      <c r="B11" s="342"/>
      <c r="C11" s="342"/>
      <c r="D11" s="142"/>
      <c r="E11" s="142"/>
      <c r="F11" s="142"/>
      <c r="G11" s="142"/>
      <c r="H11" s="142"/>
      <c r="I11" s="142"/>
      <c r="J11" s="143"/>
      <c r="K11" s="144"/>
      <c r="L11" s="142"/>
      <c r="M11" s="144"/>
      <c r="N11" s="145"/>
      <c r="O11" s="142"/>
      <c r="P11" s="146"/>
      <c r="Q11" s="147"/>
      <c r="R11" s="146"/>
      <c r="S11" s="146"/>
      <c r="T11" s="147"/>
      <c r="U11" s="146"/>
      <c r="V11" s="146"/>
      <c r="W11" s="147"/>
      <c r="X11" s="146"/>
      <c r="Y11" s="146"/>
      <c r="Z11" s="147"/>
      <c r="AA11" s="146"/>
      <c r="AB11" s="146"/>
      <c r="AC11" s="148"/>
      <c r="AD11" s="149"/>
      <c r="AE11" s="203">
        <f t="shared" si="5"/>
        <v>0</v>
      </c>
      <c r="AF11" s="150">
        <f t="shared" si="6"/>
        <v>0</v>
      </c>
      <c r="AG11" s="331"/>
      <c r="AJ11" s="185"/>
      <c r="AK11" s="616"/>
      <c r="AL11" s="186">
        <f t="shared" si="2"/>
        <v>0</v>
      </c>
      <c r="AM11" s="186">
        <f t="shared" si="3"/>
        <v>0</v>
      </c>
      <c r="AN11" s="186">
        <f t="shared" si="4"/>
        <v>0</v>
      </c>
      <c r="AO11" s="615"/>
    </row>
    <row r="12" spans="1:41" ht="20.100000000000001" customHeight="1">
      <c r="A12" s="183">
        <v>8</v>
      </c>
      <c r="B12" s="342"/>
      <c r="C12" s="342"/>
      <c r="D12" s="142"/>
      <c r="E12" s="142"/>
      <c r="F12" s="142"/>
      <c r="G12" s="142"/>
      <c r="H12" s="142"/>
      <c r="I12" s="142"/>
      <c r="J12" s="143"/>
      <c r="K12" s="144"/>
      <c r="L12" s="142"/>
      <c r="M12" s="144"/>
      <c r="N12" s="145"/>
      <c r="O12" s="142"/>
      <c r="P12" s="146"/>
      <c r="Q12" s="147"/>
      <c r="R12" s="146"/>
      <c r="S12" s="146"/>
      <c r="T12" s="147"/>
      <c r="U12" s="146"/>
      <c r="V12" s="146"/>
      <c r="W12" s="147"/>
      <c r="X12" s="146"/>
      <c r="Y12" s="146"/>
      <c r="Z12" s="147"/>
      <c r="AA12" s="146"/>
      <c r="AB12" s="146"/>
      <c r="AC12" s="148"/>
      <c r="AD12" s="149"/>
      <c r="AE12" s="203">
        <f t="shared" si="5"/>
        <v>0</v>
      </c>
      <c r="AF12" s="150">
        <f t="shared" si="6"/>
        <v>0</v>
      </c>
      <c r="AG12" s="331"/>
      <c r="AJ12" s="185"/>
      <c r="AK12" s="616"/>
      <c r="AL12" s="186">
        <f t="shared" si="2"/>
        <v>0</v>
      </c>
      <c r="AM12" s="186">
        <f t="shared" si="3"/>
        <v>0</v>
      </c>
      <c r="AN12" s="186">
        <f t="shared" si="4"/>
        <v>0</v>
      </c>
      <c r="AO12" s="615"/>
    </row>
    <row r="13" spans="1:41" ht="20.100000000000001" customHeight="1">
      <c r="A13" s="183">
        <v>9</v>
      </c>
      <c r="B13" s="342"/>
      <c r="C13" s="342"/>
      <c r="D13" s="142"/>
      <c r="E13" s="142"/>
      <c r="F13" s="142"/>
      <c r="G13" s="142"/>
      <c r="H13" s="142"/>
      <c r="I13" s="142"/>
      <c r="J13" s="143"/>
      <c r="K13" s="144"/>
      <c r="L13" s="142"/>
      <c r="M13" s="144"/>
      <c r="N13" s="145"/>
      <c r="O13" s="142"/>
      <c r="P13" s="146"/>
      <c r="Q13" s="147"/>
      <c r="R13" s="146"/>
      <c r="S13" s="146"/>
      <c r="T13" s="147"/>
      <c r="U13" s="146"/>
      <c r="V13" s="146"/>
      <c r="W13" s="147"/>
      <c r="X13" s="146"/>
      <c r="Y13" s="146"/>
      <c r="Z13" s="147"/>
      <c r="AA13" s="146"/>
      <c r="AB13" s="146"/>
      <c r="AC13" s="148"/>
      <c r="AD13" s="149"/>
      <c r="AE13" s="203">
        <f t="shared" si="5"/>
        <v>0</v>
      </c>
      <c r="AF13" s="150">
        <f t="shared" si="6"/>
        <v>0</v>
      </c>
      <c r="AG13" s="331"/>
      <c r="AJ13" s="185"/>
      <c r="AK13" s="616"/>
      <c r="AL13" s="186">
        <f t="shared" si="2"/>
        <v>0</v>
      </c>
      <c r="AM13" s="186">
        <f t="shared" si="3"/>
        <v>0</v>
      </c>
      <c r="AN13" s="186">
        <f t="shared" si="4"/>
        <v>0</v>
      </c>
      <c r="AO13" s="615"/>
    </row>
    <row r="14" spans="1:41" ht="20.100000000000001" customHeight="1">
      <c r="A14" s="183">
        <v>10</v>
      </c>
      <c r="B14" s="342"/>
      <c r="C14" s="342"/>
      <c r="D14" s="142"/>
      <c r="E14" s="142"/>
      <c r="F14" s="142"/>
      <c r="G14" s="142"/>
      <c r="H14" s="142"/>
      <c r="I14" s="142"/>
      <c r="J14" s="143"/>
      <c r="K14" s="144"/>
      <c r="L14" s="142"/>
      <c r="M14" s="144"/>
      <c r="N14" s="145"/>
      <c r="O14" s="142"/>
      <c r="P14" s="146"/>
      <c r="Q14" s="147"/>
      <c r="R14" s="146"/>
      <c r="S14" s="146"/>
      <c r="T14" s="147"/>
      <c r="U14" s="146"/>
      <c r="V14" s="146"/>
      <c r="W14" s="147"/>
      <c r="X14" s="146"/>
      <c r="Y14" s="146"/>
      <c r="Z14" s="147"/>
      <c r="AA14" s="146"/>
      <c r="AB14" s="146"/>
      <c r="AC14" s="148"/>
      <c r="AD14" s="149"/>
      <c r="AE14" s="203">
        <f t="shared" si="5"/>
        <v>0</v>
      </c>
      <c r="AF14" s="150">
        <f t="shared" si="6"/>
        <v>0</v>
      </c>
      <c r="AG14" s="331"/>
      <c r="AJ14" s="185"/>
      <c r="AK14" s="616"/>
      <c r="AL14" s="186">
        <f t="shared" si="2"/>
        <v>0</v>
      </c>
      <c r="AM14" s="186">
        <f t="shared" si="3"/>
        <v>0</v>
      </c>
      <c r="AN14" s="186">
        <f t="shared" si="4"/>
        <v>0</v>
      </c>
      <c r="AO14" s="615"/>
    </row>
    <row r="15" spans="1:41" ht="20.100000000000001" customHeight="1">
      <c r="A15" s="183">
        <v>11</v>
      </c>
      <c r="B15" s="342"/>
      <c r="C15" s="342"/>
      <c r="D15" s="142"/>
      <c r="E15" s="142"/>
      <c r="F15" s="142"/>
      <c r="G15" s="142"/>
      <c r="H15" s="142"/>
      <c r="I15" s="142"/>
      <c r="J15" s="143"/>
      <c r="K15" s="144"/>
      <c r="L15" s="142"/>
      <c r="M15" s="144"/>
      <c r="N15" s="145"/>
      <c r="O15" s="142"/>
      <c r="P15" s="146"/>
      <c r="Q15" s="147"/>
      <c r="R15" s="146"/>
      <c r="S15" s="146"/>
      <c r="T15" s="147"/>
      <c r="U15" s="146"/>
      <c r="V15" s="146"/>
      <c r="W15" s="147"/>
      <c r="X15" s="146"/>
      <c r="Y15" s="146"/>
      <c r="Z15" s="147"/>
      <c r="AA15" s="146"/>
      <c r="AB15" s="146"/>
      <c r="AC15" s="148"/>
      <c r="AD15" s="149"/>
      <c r="AE15" s="203">
        <f t="shared" si="5"/>
        <v>0</v>
      </c>
      <c r="AF15" s="150">
        <f t="shared" si="6"/>
        <v>0</v>
      </c>
      <c r="AG15" s="331"/>
      <c r="AJ15" s="185"/>
      <c r="AK15" s="616"/>
      <c r="AL15" s="186">
        <f t="shared" si="2"/>
        <v>0</v>
      </c>
      <c r="AM15" s="186">
        <f t="shared" si="3"/>
        <v>0</v>
      </c>
      <c r="AN15" s="186">
        <f t="shared" si="4"/>
        <v>0</v>
      </c>
      <c r="AO15" s="615"/>
    </row>
    <row r="16" spans="1:41" ht="20.100000000000001" customHeight="1">
      <c r="A16" s="183">
        <v>12</v>
      </c>
      <c r="B16" s="342"/>
      <c r="C16" s="342"/>
      <c r="D16" s="142"/>
      <c r="E16" s="142"/>
      <c r="F16" s="142"/>
      <c r="G16" s="142"/>
      <c r="H16" s="142"/>
      <c r="I16" s="142"/>
      <c r="J16" s="143"/>
      <c r="K16" s="144"/>
      <c r="L16" s="142"/>
      <c r="M16" s="144"/>
      <c r="N16" s="145"/>
      <c r="O16" s="142"/>
      <c r="P16" s="146"/>
      <c r="Q16" s="147"/>
      <c r="R16" s="146"/>
      <c r="S16" s="146"/>
      <c r="T16" s="147"/>
      <c r="U16" s="146"/>
      <c r="V16" s="146"/>
      <c r="W16" s="147"/>
      <c r="X16" s="146"/>
      <c r="Y16" s="146"/>
      <c r="Z16" s="147"/>
      <c r="AA16" s="146"/>
      <c r="AB16" s="146"/>
      <c r="AC16" s="148"/>
      <c r="AD16" s="149"/>
      <c r="AE16" s="203">
        <f t="shared" si="5"/>
        <v>0</v>
      </c>
      <c r="AF16" s="150">
        <f t="shared" si="6"/>
        <v>0</v>
      </c>
      <c r="AG16" s="331"/>
      <c r="AJ16" s="185"/>
      <c r="AK16" s="616"/>
      <c r="AL16" s="186">
        <f t="shared" si="2"/>
        <v>0</v>
      </c>
      <c r="AM16" s="186">
        <f t="shared" si="3"/>
        <v>0</v>
      </c>
      <c r="AN16" s="186">
        <f t="shared" si="4"/>
        <v>0</v>
      </c>
      <c r="AO16" s="615"/>
    </row>
    <row r="17" spans="1:41" ht="20.100000000000001" customHeight="1">
      <c r="A17" s="183">
        <v>13</v>
      </c>
      <c r="B17" s="342"/>
      <c r="C17" s="342"/>
      <c r="D17" s="142"/>
      <c r="E17" s="142"/>
      <c r="F17" s="142"/>
      <c r="G17" s="142"/>
      <c r="H17" s="142"/>
      <c r="I17" s="142"/>
      <c r="J17" s="143"/>
      <c r="K17" s="144"/>
      <c r="L17" s="142"/>
      <c r="M17" s="144"/>
      <c r="N17" s="145"/>
      <c r="O17" s="142"/>
      <c r="P17" s="146"/>
      <c r="Q17" s="147"/>
      <c r="R17" s="146"/>
      <c r="S17" s="146"/>
      <c r="T17" s="146"/>
      <c r="U17" s="146"/>
      <c r="V17" s="146"/>
      <c r="W17" s="146"/>
      <c r="X17" s="146"/>
      <c r="Y17" s="146"/>
      <c r="Z17" s="146"/>
      <c r="AA17" s="147"/>
      <c r="AB17" s="147"/>
      <c r="AC17" s="148"/>
      <c r="AD17" s="149"/>
      <c r="AE17" s="203">
        <f t="shared" si="5"/>
        <v>0</v>
      </c>
      <c r="AF17" s="150">
        <f t="shared" si="6"/>
        <v>0</v>
      </c>
      <c r="AG17" s="331"/>
      <c r="AJ17" s="185"/>
      <c r="AK17" s="616"/>
      <c r="AL17" s="186">
        <f t="shared" si="2"/>
        <v>0</v>
      </c>
      <c r="AM17" s="186">
        <f t="shared" si="3"/>
        <v>0</v>
      </c>
      <c r="AN17" s="186">
        <f t="shared" si="4"/>
        <v>0</v>
      </c>
      <c r="AO17" s="615"/>
    </row>
    <row r="18" spans="1:41" ht="20.100000000000001" customHeight="1">
      <c r="A18" s="183">
        <v>14</v>
      </c>
      <c r="B18" s="342"/>
      <c r="C18" s="342"/>
      <c r="D18" s="142"/>
      <c r="E18" s="142"/>
      <c r="F18" s="142"/>
      <c r="G18" s="142"/>
      <c r="H18" s="142"/>
      <c r="I18" s="142"/>
      <c r="J18" s="143"/>
      <c r="K18" s="144"/>
      <c r="L18" s="142"/>
      <c r="M18" s="144"/>
      <c r="N18" s="145"/>
      <c r="O18" s="142"/>
      <c r="P18" s="146"/>
      <c r="Q18" s="147"/>
      <c r="R18" s="146"/>
      <c r="S18" s="146"/>
      <c r="T18" s="146"/>
      <c r="U18" s="146"/>
      <c r="V18" s="146"/>
      <c r="W18" s="146"/>
      <c r="X18" s="146"/>
      <c r="Y18" s="146"/>
      <c r="Z18" s="146"/>
      <c r="AA18" s="147"/>
      <c r="AB18" s="147"/>
      <c r="AC18" s="148"/>
      <c r="AD18" s="149"/>
      <c r="AE18" s="203">
        <f t="shared" si="5"/>
        <v>0</v>
      </c>
      <c r="AF18" s="150">
        <f t="shared" si="6"/>
        <v>0</v>
      </c>
      <c r="AG18" s="331"/>
      <c r="AJ18" s="185"/>
      <c r="AK18" s="616"/>
      <c r="AL18" s="186">
        <f t="shared" si="2"/>
        <v>0</v>
      </c>
      <c r="AM18" s="186">
        <f t="shared" si="3"/>
        <v>0</v>
      </c>
      <c r="AN18" s="186">
        <f t="shared" si="4"/>
        <v>0</v>
      </c>
      <c r="AO18" s="615"/>
    </row>
    <row r="19" spans="1:41" ht="20.100000000000001" customHeight="1">
      <c r="A19" s="183">
        <v>15</v>
      </c>
      <c r="B19" s="342"/>
      <c r="C19" s="342"/>
      <c r="D19" s="142"/>
      <c r="E19" s="142"/>
      <c r="F19" s="142"/>
      <c r="G19" s="142"/>
      <c r="H19" s="142"/>
      <c r="I19" s="142"/>
      <c r="J19" s="143"/>
      <c r="K19" s="144"/>
      <c r="L19" s="142"/>
      <c r="M19" s="144"/>
      <c r="N19" s="145"/>
      <c r="O19" s="142"/>
      <c r="P19" s="146"/>
      <c r="Q19" s="147"/>
      <c r="R19" s="146"/>
      <c r="S19" s="146"/>
      <c r="T19" s="146"/>
      <c r="U19" s="146"/>
      <c r="V19" s="146"/>
      <c r="W19" s="146"/>
      <c r="X19" s="146"/>
      <c r="Y19" s="146"/>
      <c r="Z19" s="146"/>
      <c r="AA19" s="147"/>
      <c r="AB19" s="147"/>
      <c r="AC19" s="148"/>
      <c r="AD19" s="149"/>
      <c r="AE19" s="203">
        <f t="shared" si="5"/>
        <v>0</v>
      </c>
      <c r="AF19" s="150">
        <f t="shared" si="6"/>
        <v>0</v>
      </c>
      <c r="AG19" s="331"/>
      <c r="AJ19" s="185"/>
      <c r="AK19" s="616"/>
      <c r="AL19" s="186">
        <f t="shared" si="2"/>
        <v>0</v>
      </c>
      <c r="AM19" s="186">
        <f t="shared" si="3"/>
        <v>0</v>
      </c>
      <c r="AN19" s="186">
        <f t="shared" si="4"/>
        <v>0</v>
      </c>
      <c r="AO19" s="615"/>
    </row>
    <row r="20" spans="1:41" ht="20.100000000000001" customHeight="1">
      <c r="A20" s="183">
        <v>16</v>
      </c>
      <c r="B20" s="342"/>
      <c r="C20" s="342"/>
      <c r="D20" s="142"/>
      <c r="E20" s="142"/>
      <c r="F20" s="142"/>
      <c r="G20" s="142"/>
      <c r="H20" s="142"/>
      <c r="I20" s="142"/>
      <c r="J20" s="143"/>
      <c r="K20" s="144"/>
      <c r="L20" s="142"/>
      <c r="M20" s="144"/>
      <c r="N20" s="145"/>
      <c r="O20" s="142"/>
      <c r="P20" s="146"/>
      <c r="Q20" s="147"/>
      <c r="R20" s="146"/>
      <c r="S20" s="146"/>
      <c r="T20" s="146"/>
      <c r="U20" s="146"/>
      <c r="V20" s="146"/>
      <c r="W20" s="146"/>
      <c r="X20" s="146"/>
      <c r="Y20" s="146"/>
      <c r="Z20" s="146"/>
      <c r="AA20" s="147"/>
      <c r="AB20" s="147"/>
      <c r="AC20" s="148"/>
      <c r="AD20" s="149"/>
      <c r="AE20" s="203">
        <f t="shared" si="5"/>
        <v>0</v>
      </c>
      <c r="AF20" s="150">
        <f t="shared" si="6"/>
        <v>0</v>
      </c>
      <c r="AG20" s="331"/>
      <c r="AJ20" s="185"/>
      <c r="AK20" s="616"/>
      <c r="AL20" s="186">
        <f t="shared" si="2"/>
        <v>0</v>
      </c>
      <c r="AM20" s="186">
        <f t="shared" si="3"/>
        <v>0</v>
      </c>
      <c r="AN20" s="186">
        <f t="shared" si="4"/>
        <v>0</v>
      </c>
      <c r="AO20" s="615"/>
    </row>
    <row r="21" spans="1:41" ht="20.100000000000001" customHeight="1">
      <c r="A21" s="183">
        <v>17</v>
      </c>
      <c r="B21" s="342"/>
      <c r="C21" s="342"/>
      <c r="D21" s="142"/>
      <c r="E21" s="142"/>
      <c r="F21" s="142"/>
      <c r="G21" s="142"/>
      <c r="H21" s="142"/>
      <c r="I21" s="142"/>
      <c r="J21" s="143"/>
      <c r="K21" s="144"/>
      <c r="L21" s="142"/>
      <c r="M21" s="144"/>
      <c r="N21" s="145"/>
      <c r="O21" s="142"/>
      <c r="P21" s="146"/>
      <c r="Q21" s="147"/>
      <c r="R21" s="146"/>
      <c r="S21" s="146"/>
      <c r="T21" s="146"/>
      <c r="U21" s="146"/>
      <c r="V21" s="146"/>
      <c r="W21" s="146"/>
      <c r="X21" s="146"/>
      <c r="Y21" s="146"/>
      <c r="Z21" s="146"/>
      <c r="AA21" s="147"/>
      <c r="AB21" s="147"/>
      <c r="AC21" s="148"/>
      <c r="AD21" s="149"/>
      <c r="AE21" s="203">
        <f t="shared" si="5"/>
        <v>0</v>
      </c>
      <c r="AF21" s="150">
        <f t="shared" si="6"/>
        <v>0</v>
      </c>
      <c r="AG21" s="331"/>
      <c r="AJ21" s="185"/>
      <c r="AK21" s="616"/>
      <c r="AL21" s="186">
        <f t="shared" si="2"/>
        <v>0</v>
      </c>
      <c r="AM21" s="186">
        <f t="shared" si="3"/>
        <v>0</v>
      </c>
      <c r="AN21" s="186">
        <f t="shared" si="4"/>
        <v>0</v>
      </c>
      <c r="AO21" s="615"/>
    </row>
    <row r="22" spans="1:41" ht="20.100000000000001" customHeight="1">
      <c r="A22" s="183">
        <v>18</v>
      </c>
      <c r="B22" s="342"/>
      <c r="C22" s="342"/>
      <c r="D22" s="142"/>
      <c r="E22" s="142"/>
      <c r="F22" s="142"/>
      <c r="G22" s="142"/>
      <c r="H22" s="142"/>
      <c r="I22" s="142"/>
      <c r="J22" s="143"/>
      <c r="K22" s="144"/>
      <c r="L22" s="142"/>
      <c r="M22" s="144"/>
      <c r="N22" s="145"/>
      <c r="O22" s="142"/>
      <c r="P22" s="146"/>
      <c r="Q22" s="147"/>
      <c r="R22" s="146"/>
      <c r="S22" s="146"/>
      <c r="T22" s="146"/>
      <c r="U22" s="146"/>
      <c r="V22" s="146"/>
      <c r="W22" s="146"/>
      <c r="X22" s="146"/>
      <c r="Y22" s="146"/>
      <c r="Z22" s="146"/>
      <c r="AA22" s="147"/>
      <c r="AB22" s="147"/>
      <c r="AC22" s="148"/>
      <c r="AD22" s="149"/>
      <c r="AE22" s="203">
        <f t="shared" si="5"/>
        <v>0</v>
      </c>
      <c r="AF22" s="150">
        <f t="shared" si="6"/>
        <v>0</v>
      </c>
      <c r="AG22" s="331"/>
      <c r="AJ22" s="185"/>
      <c r="AK22" s="616"/>
      <c r="AL22" s="186">
        <f t="shared" si="2"/>
        <v>0</v>
      </c>
      <c r="AM22" s="186">
        <f t="shared" si="3"/>
        <v>0</v>
      </c>
      <c r="AN22" s="186">
        <f t="shared" si="4"/>
        <v>0</v>
      </c>
      <c r="AO22" s="615"/>
    </row>
    <row r="23" spans="1:41" ht="20.100000000000001" customHeight="1">
      <c r="A23" s="183">
        <v>19</v>
      </c>
      <c r="B23" s="342"/>
      <c r="C23" s="342"/>
      <c r="D23" s="142"/>
      <c r="E23" s="142"/>
      <c r="F23" s="142"/>
      <c r="G23" s="142"/>
      <c r="H23" s="142"/>
      <c r="I23" s="142"/>
      <c r="J23" s="143"/>
      <c r="K23" s="144"/>
      <c r="L23" s="144"/>
      <c r="M23" s="144"/>
      <c r="N23" s="145"/>
      <c r="O23" s="144"/>
      <c r="P23" s="146"/>
      <c r="Q23" s="146"/>
      <c r="R23" s="146"/>
      <c r="S23" s="146"/>
      <c r="T23" s="146"/>
      <c r="U23" s="146"/>
      <c r="V23" s="146"/>
      <c r="W23" s="146"/>
      <c r="X23" s="146"/>
      <c r="Y23" s="146"/>
      <c r="Z23" s="146"/>
      <c r="AA23" s="147"/>
      <c r="AB23" s="147"/>
      <c r="AC23" s="148"/>
      <c r="AD23" s="142"/>
      <c r="AE23" s="203">
        <f t="shared" si="5"/>
        <v>0</v>
      </c>
      <c r="AF23" s="150">
        <f t="shared" si="6"/>
        <v>0</v>
      </c>
      <c r="AG23" s="331"/>
      <c r="AJ23" s="185"/>
      <c r="AK23" s="616"/>
      <c r="AL23" s="186">
        <f t="shared" si="2"/>
        <v>0</v>
      </c>
      <c r="AM23" s="186">
        <f t="shared" si="3"/>
        <v>0</v>
      </c>
      <c r="AN23" s="186">
        <f t="shared" si="4"/>
        <v>0</v>
      </c>
      <c r="AO23" s="615"/>
    </row>
    <row r="24" spans="1:41" ht="20.100000000000001" customHeight="1">
      <c r="A24" s="183">
        <v>20</v>
      </c>
      <c r="B24" s="342"/>
      <c r="C24" s="342"/>
      <c r="D24" s="142"/>
      <c r="E24" s="142"/>
      <c r="F24" s="142"/>
      <c r="G24" s="142"/>
      <c r="H24" s="142"/>
      <c r="I24" s="142"/>
      <c r="J24" s="143"/>
      <c r="K24" s="151"/>
      <c r="L24" s="151"/>
      <c r="M24" s="144"/>
      <c r="N24" s="145"/>
      <c r="O24" s="151"/>
      <c r="P24" s="152"/>
      <c r="Q24" s="152"/>
      <c r="R24" s="152"/>
      <c r="S24" s="152"/>
      <c r="T24" s="152"/>
      <c r="U24" s="152"/>
      <c r="V24" s="152"/>
      <c r="W24" s="152"/>
      <c r="X24" s="152"/>
      <c r="Y24" s="152"/>
      <c r="Z24" s="146"/>
      <c r="AA24" s="147"/>
      <c r="AB24" s="147"/>
      <c r="AC24" s="148"/>
      <c r="AD24" s="142"/>
      <c r="AE24" s="203">
        <f t="shared" si="5"/>
        <v>0</v>
      </c>
      <c r="AF24" s="150">
        <f t="shared" si="6"/>
        <v>0</v>
      </c>
      <c r="AG24" s="331"/>
      <c r="AJ24" s="185"/>
      <c r="AK24" s="616"/>
      <c r="AL24" s="186">
        <f t="shared" si="2"/>
        <v>0</v>
      </c>
      <c r="AM24" s="186">
        <f t="shared" si="3"/>
        <v>0</v>
      </c>
      <c r="AN24" s="186">
        <f t="shared" si="4"/>
        <v>0</v>
      </c>
      <c r="AO24" s="615"/>
    </row>
    <row r="25" spans="1:41" ht="20.100000000000001" customHeight="1">
      <c r="A25" s="183">
        <v>21</v>
      </c>
      <c r="B25" s="342"/>
      <c r="C25" s="342"/>
      <c r="D25" s="142"/>
      <c r="E25" s="142"/>
      <c r="F25" s="142"/>
      <c r="G25" s="142"/>
      <c r="H25" s="142"/>
      <c r="I25" s="142"/>
      <c r="J25" s="143"/>
      <c r="K25" s="142"/>
      <c r="L25" s="142"/>
      <c r="M25" s="144"/>
      <c r="N25" s="145"/>
      <c r="O25" s="142"/>
      <c r="P25" s="147"/>
      <c r="Q25" s="147"/>
      <c r="R25" s="147"/>
      <c r="S25" s="147"/>
      <c r="T25" s="147"/>
      <c r="U25" s="147"/>
      <c r="V25" s="147"/>
      <c r="W25" s="147"/>
      <c r="X25" s="147"/>
      <c r="Y25" s="147"/>
      <c r="Z25" s="147"/>
      <c r="AA25" s="147"/>
      <c r="AB25" s="147"/>
      <c r="AC25" s="148"/>
      <c r="AD25" s="142"/>
      <c r="AE25" s="203">
        <f t="shared" si="5"/>
        <v>0</v>
      </c>
      <c r="AF25" s="150">
        <f t="shared" si="6"/>
        <v>0</v>
      </c>
      <c r="AG25" s="331"/>
      <c r="AJ25" s="185"/>
      <c r="AK25" s="616"/>
      <c r="AL25" s="186">
        <f t="shared" si="2"/>
        <v>0</v>
      </c>
      <c r="AM25" s="186">
        <f t="shared" si="3"/>
        <v>0</v>
      </c>
      <c r="AN25" s="186">
        <f t="shared" si="4"/>
        <v>0</v>
      </c>
      <c r="AO25" s="615"/>
    </row>
    <row r="26" spans="1:41" ht="20.100000000000001" customHeight="1">
      <c r="A26" s="183">
        <v>22</v>
      </c>
      <c r="B26" s="342"/>
      <c r="C26" s="342"/>
      <c r="D26" s="142"/>
      <c r="E26" s="142"/>
      <c r="F26" s="142"/>
      <c r="G26" s="142"/>
      <c r="H26" s="142"/>
      <c r="I26" s="142"/>
      <c r="J26" s="143"/>
      <c r="K26" s="142"/>
      <c r="L26" s="142"/>
      <c r="M26" s="144"/>
      <c r="N26" s="145"/>
      <c r="O26" s="142"/>
      <c r="P26" s="147"/>
      <c r="Q26" s="147"/>
      <c r="R26" s="147"/>
      <c r="S26" s="147"/>
      <c r="T26" s="147"/>
      <c r="U26" s="147"/>
      <c r="V26" s="147"/>
      <c r="W26" s="147"/>
      <c r="X26" s="147"/>
      <c r="Y26" s="147"/>
      <c r="Z26" s="147"/>
      <c r="AA26" s="147"/>
      <c r="AB26" s="147"/>
      <c r="AC26" s="148"/>
      <c r="AD26" s="142"/>
      <c r="AE26" s="203">
        <f t="shared" si="5"/>
        <v>0</v>
      </c>
      <c r="AF26" s="150">
        <f t="shared" si="6"/>
        <v>0</v>
      </c>
      <c r="AG26" s="331"/>
      <c r="AJ26" s="185"/>
      <c r="AK26" s="616"/>
      <c r="AL26" s="186">
        <f t="shared" si="2"/>
        <v>0</v>
      </c>
      <c r="AM26" s="186">
        <f t="shared" si="3"/>
        <v>0</v>
      </c>
      <c r="AN26" s="186">
        <f t="shared" si="4"/>
        <v>0</v>
      </c>
      <c r="AO26" s="615"/>
    </row>
    <row r="27" spans="1:41" ht="20.100000000000001" customHeight="1">
      <c r="A27" s="183">
        <v>23</v>
      </c>
      <c r="B27" s="342"/>
      <c r="C27" s="342"/>
      <c r="D27" s="142"/>
      <c r="E27" s="142"/>
      <c r="F27" s="142"/>
      <c r="G27" s="142"/>
      <c r="H27" s="142"/>
      <c r="I27" s="142"/>
      <c r="J27" s="143"/>
      <c r="K27" s="142"/>
      <c r="L27" s="142"/>
      <c r="M27" s="144"/>
      <c r="N27" s="145"/>
      <c r="O27" s="142"/>
      <c r="P27" s="147"/>
      <c r="Q27" s="147"/>
      <c r="R27" s="147"/>
      <c r="S27" s="147"/>
      <c r="T27" s="147"/>
      <c r="U27" s="147"/>
      <c r="V27" s="147"/>
      <c r="W27" s="147"/>
      <c r="X27" s="147"/>
      <c r="Y27" s="147"/>
      <c r="Z27" s="147"/>
      <c r="AA27" s="147"/>
      <c r="AB27" s="147"/>
      <c r="AC27" s="148"/>
      <c r="AD27" s="142"/>
      <c r="AE27" s="203">
        <f t="shared" si="5"/>
        <v>0</v>
      </c>
      <c r="AF27" s="150">
        <f t="shared" si="6"/>
        <v>0</v>
      </c>
      <c r="AG27" s="331"/>
      <c r="AJ27" s="185"/>
      <c r="AK27" s="616"/>
      <c r="AL27" s="186">
        <f t="shared" si="2"/>
        <v>0</v>
      </c>
      <c r="AM27" s="186">
        <f t="shared" si="3"/>
        <v>0</v>
      </c>
      <c r="AN27" s="186">
        <f t="shared" si="4"/>
        <v>0</v>
      </c>
      <c r="AO27" s="615"/>
    </row>
    <row r="28" spans="1:41" ht="20.100000000000001" customHeight="1">
      <c r="A28" s="183">
        <v>24</v>
      </c>
      <c r="B28" s="342"/>
      <c r="C28" s="342"/>
      <c r="D28" s="142"/>
      <c r="E28" s="142"/>
      <c r="F28" s="142"/>
      <c r="G28" s="142"/>
      <c r="H28" s="142"/>
      <c r="I28" s="142"/>
      <c r="J28" s="143"/>
      <c r="K28" s="142"/>
      <c r="L28" s="142"/>
      <c r="M28" s="144"/>
      <c r="N28" s="145"/>
      <c r="O28" s="142"/>
      <c r="P28" s="147"/>
      <c r="Q28" s="147"/>
      <c r="R28" s="147"/>
      <c r="S28" s="147"/>
      <c r="T28" s="147"/>
      <c r="U28" s="147"/>
      <c r="V28" s="147"/>
      <c r="W28" s="147"/>
      <c r="X28" s="147"/>
      <c r="Y28" s="147"/>
      <c r="Z28" s="147"/>
      <c r="AA28" s="147"/>
      <c r="AB28" s="147"/>
      <c r="AC28" s="148"/>
      <c r="AD28" s="142"/>
      <c r="AE28" s="203">
        <f t="shared" si="5"/>
        <v>0</v>
      </c>
      <c r="AF28" s="150">
        <f t="shared" si="6"/>
        <v>0</v>
      </c>
      <c r="AG28" s="331"/>
      <c r="AJ28" s="185"/>
      <c r="AK28" s="616"/>
      <c r="AL28" s="186">
        <f t="shared" si="2"/>
        <v>0</v>
      </c>
      <c r="AM28" s="186">
        <f t="shared" si="3"/>
        <v>0</v>
      </c>
      <c r="AN28" s="186">
        <f t="shared" si="4"/>
        <v>0</v>
      </c>
      <c r="AO28" s="615"/>
    </row>
    <row r="29" spans="1:41" ht="20.100000000000001" customHeight="1">
      <c r="A29" s="183">
        <v>25</v>
      </c>
      <c r="B29" s="342"/>
      <c r="C29" s="342"/>
      <c r="D29" s="142"/>
      <c r="E29" s="142"/>
      <c r="F29" s="142"/>
      <c r="G29" s="142"/>
      <c r="H29" s="142"/>
      <c r="I29" s="142"/>
      <c r="J29" s="143"/>
      <c r="K29" s="142"/>
      <c r="L29" s="142"/>
      <c r="M29" s="144"/>
      <c r="N29" s="145"/>
      <c r="O29" s="142"/>
      <c r="P29" s="147"/>
      <c r="Q29" s="147"/>
      <c r="R29" s="147"/>
      <c r="S29" s="147"/>
      <c r="T29" s="147"/>
      <c r="U29" s="147"/>
      <c r="V29" s="147"/>
      <c r="W29" s="147"/>
      <c r="X29" s="147"/>
      <c r="Y29" s="147"/>
      <c r="Z29" s="147"/>
      <c r="AA29" s="147"/>
      <c r="AB29" s="147"/>
      <c r="AC29" s="148"/>
      <c r="AD29" s="142"/>
      <c r="AE29" s="203">
        <f t="shared" si="5"/>
        <v>0</v>
      </c>
      <c r="AF29" s="150">
        <f t="shared" si="6"/>
        <v>0</v>
      </c>
      <c r="AG29" s="331"/>
      <c r="AJ29" s="185"/>
      <c r="AK29" s="616"/>
      <c r="AL29" s="186">
        <f t="shared" si="2"/>
        <v>0</v>
      </c>
      <c r="AM29" s="186">
        <f t="shared" si="3"/>
        <v>0</v>
      </c>
      <c r="AN29" s="186">
        <f t="shared" si="4"/>
        <v>0</v>
      </c>
      <c r="AO29" s="615"/>
    </row>
    <row r="30" spans="1:41" ht="20.100000000000001" customHeight="1">
      <c r="A30" s="183">
        <v>26</v>
      </c>
      <c r="B30" s="342"/>
      <c r="C30" s="342"/>
      <c r="D30" s="142"/>
      <c r="E30" s="142"/>
      <c r="F30" s="142"/>
      <c r="G30" s="142"/>
      <c r="H30" s="142"/>
      <c r="I30" s="142"/>
      <c r="J30" s="143"/>
      <c r="K30" s="142"/>
      <c r="L30" s="142"/>
      <c r="M30" s="144"/>
      <c r="N30" s="153"/>
      <c r="O30" s="142"/>
      <c r="P30" s="147"/>
      <c r="Q30" s="147"/>
      <c r="R30" s="147"/>
      <c r="S30" s="147"/>
      <c r="T30" s="147"/>
      <c r="U30" s="147"/>
      <c r="V30" s="147"/>
      <c r="W30" s="147"/>
      <c r="X30" s="147"/>
      <c r="Y30" s="147"/>
      <c r="Z30" s="147"/>
      <c r="AA30" s="147"/>
      <c r="AB30" s="147"/>
      <c r="AC30" s="148"/>
      <c r="AD30" s="142"/>
      <c r="AE30" s="203">
        <f t="shared" si="5"/>
        <v>0</v>
      </c>
      <c r="AF30" s="150">
        <f t="shared" si="6"/>
        <v>0</v>
      </c>
      <c r="AG30" s="331"/>
      <c r="AJ30" s="185"/>
      <c r="AK30" s="616"/>
      <c r="AL30" s="186">
        <f t="shared" si="2"/>
        <v>0</v>
      </c>
      <c r="AM30" s="186">
        <f t="shared" si="3"/>
        <v>0</v>
      </c>
      <c r="AN30" s="186">
        <f t="shared" si="4"/>
        <v>0</v>
      </c>
      <c r="AO30" s="615"/>
    </row>
    <row r="31" spans="1:41" ht="20.100000000000001" customHeight="1">
      <c r="A31" s="183">
        <v>27</v>
      </c>
      <c r="B31" s="342"/>
      <c r="C31" s="342"/>
      <c r="D31" s="142"/>
      <c r="E31" s="142"/>
      <c r="F31" s="142"/>
      <c r="G31" s="142"/>
      <c r="H31" s="142"/>
      <c r="I31" s="142"/>
      <c r="J31" s="143"/>
      <c r="K31" s="142"/>
      <c r="L31" s="142"/>
      <c r="M31" s="144"/>
      <c r="N31" s="145"/>
      <c r="O31" s="142"/>
      <c r="P31" s="147"/>
      <c r="Q31" s="147"/>
      <c r="R31" s="147"/>
      <c r="S31" s="147"/>
      <c r="T31" s="147"/>
      <c r="U31" s="147"/>
      <c r="V31" s="147"/>
      <c r="W31" s="147"/>
      <c r="X31" s="147"/>
      <c r="Y31" s="147"/>
      <c r="Z31" s="147"/>
      <c r="AA31" s="147"/>
      <c r="AB31" s="147"/>
      <c r="AC31" s="148"/>
      <c r="AD31" s="142"/>
      <c r="AE31" s="203">
        <f t="shared" si="5"/>
        <v>0</v>
      </c>
      <c r="AF31" s="150">
        <f t="shared" si="6"/>
        <v>0</v>
      </c>
      <c r="AG31" s="331"/>
      <c r="AJ31" s="185"/>
      <c r="AK31" s="616"/>
      <c r="AL31" s="186">
        <f t="shared" si="2"/>
        <v>0</v>
      </c>
      <c r="AM31" s="186">
        <f t="shared" si="3"/>
        <v>0</v>
      </c>
      <c r="AN31" s="186">
        <f t="shared" si="4"/>
        <v>0</v>
      </c>
      <c r="AO31" s="615"/>
    </row>
    <row r="32" spans="1:41" ht="20.100000000000001" customHeight="1">
      <c r="A32" s="183">
        <v>28</v>
      </c>
      <c r="B32" s="342"/>
      <c r="C32" s="342"/>
      <c r="D32" s="142"/>
      <c r="E32" s="142"/>
      <c r="F32" s="142"/>
      <c r="G32" s="142"/>
      <c r="H32" s="142"/>
      <c r="I32" s="142"/>
      <c r="J32" s="143"/>
      <c r="K32" s="142"/>
      <c r="L32" s="142"/>
      <c r="M32" s="144"/>
      <c r="N32" s="145"/>
      <c r="O32" s="142"/>
      <c r="P32" s="147"/>
      <c r="Q32" s="147"/>
      <c r="R32" s="147"/>
      <c r="S32" s="147"/>
      <c r="T32" s="147"/>
      <c r="U32" s="147"/>
      <c r="V32" s="147"/>
      <c r="W32" s="147"/>
      <c r="X32" s="147"/>
      <c r="Y32" s="147"/>
      <c r="Z32" s="147"/>
      <c r="AA32" s="147"/>
      <c r="AB32" s="147"/>
      <c r="AC32" s="148"/>
      <c r="AD32" s="142"/>
      <c r="AE32" s="203">
        <f t="shared" si="5"/>
        <v>0</v>
      </c>
      <c r="AF32" s="150">
        <f t="shared" si="6"/>
        <v>0</v>
      </c>
      <c r="AG32" s="331"/>
      <c r="AJ32" s="185"/>
      <c r="AK32" s="616"/>
      <c r="AL32" s="186">
        <f t="shared" si="2"/>
        <v>0</v>
      </c>
      <c r="AM32" s="186">
        <f t="shared" si="3"/>
        <v>0</v>
      </c>
      <c r="AN32" s="186">
        <f t="shared" si="4"/>
        <v>0</v>
      </c>
      <c r="AO32" s="615"/>
    </row>
    <row r="33" spans="1:41" ht="20.100000000000001" customHeight="1">
      <c r="A33" s="183">
        <v>29</v>
      </c>
      <c r="B33" s="342"/>
      <c r="C33" s="342"/>
      <c r="D33" s="142"/>
      <c r="E33" s="142"/>
      <c r="F33" s="142"/>
      <c r="G33" s="142"/>
      <c r="H33" s="142"/>
      <c r="I33" s="142"/>
      <c r="J33" s="143"/>
      <c r="K33" s="142"/>
      <c r="L33" s="142"/>
      <c r="M33" s="144"/>
      <c r="N33" s="145"/>
      <c r="O33" s="142"/>
      <c r="P33" s="147"/>
      <c r="Q33" s="147"/>
      <c r="R33" s="147"/>
      <c r="S33" s="147"/>
      <c r="T33" s="147"/>
      <c r="U33" s="147"/>
      <c r="V33" s="147"/>
      <c r="W33" s="147"/>
      <c r="X33" s="147"/>
      <c r="Y33" s="147"/>
      <c r="Z33" s="147"/>
      <c r="AA33" s="147"/>
      <c r="AB33" s="147"/>
      <c r="AC33" s="148"/>
      <c r="AD33" s="142"/>
      <c r="AE33" s="203">
        <f t="shared" si="5"/>
        <v>0</v>
      </c>
      <c r="AF33" s="150">
        <f t="shared" si="6"/>
        <v>0</v>
      </c>
      <c r="AG33" s="331"/>
      <c r="AJ33" s="185"/>
      <c r="AK33" s="616"/>
      <c r="AL33" s="186">
        <f t="shared" si="2"/>
        <v>0</v>
      </c>
      <c r="AM33" s="186">
        <f t="shared" si="3"/>
        <v>0</v>
      </c>
      <c r="AN33" s="186">
        <f t="shared" si="4"/>
        <v>0</v>
      </c>
      <c r="AO33" s="615"/>
    </row>
    <row r="34" spans="1:41" ht="20.100000000000001" customHeight="1">
      <c r="A34" s="183">
        <v>30</v>
      </c>
      <c r="B34" s="342"/>
      <c r="C34" s="342"/>
      <c r="D34" s="142"/>
      <c r="E34" s="142"/>
      <c r="F34" s="142"/>
      <c r="G34" s="142"/>
      <c r="H34" s="142"/>
      <c r="I34" s="142"/>
      <c r="J34" s="143"/>
      <c r="K34" s="142"/>
      <c r="L34" s="142"/>
      <c r="M34" s="144"/>
      <c r="N34" s="145"/>
      <c r="O34" s="142"/>
      <c r="P34" s="147"/>
      <c r="Q34" s="147"/>
      <c r="R34" s="147"/>
      <c r="S34" s="147"/>
      <c r="T34" s="147"/>
      <c r="U34" s="147"/>
      <c r="V34" s="147"/>
      <c r="W34" s="147"/>
      <c r="X34" s="147"/>
      <c r="Y34" s="147"/>
      <c r="Z34" s="147"/>
      <c r="AA34" s="147"/>
      <c r="AB34" s="147"/>
      <c r="AC34" s="148"/>
      <c r="AD34" s="142"/>
      <c r="AE34" s="203">
        <f t="shared" si="5"/>
        <v>0</v>
      </c>
      <c r="AF34" s="150">
        <f t="shared" si="6"/>
        <v>0</v>
      </c>
      <c r="AG34" s="331"/>
      <c r="AJ34" s="185"/>
      <c r="AK34" s="616"/>
      <c r="AL34" s="186">
        <f t="shared" si="2"/>
        <v>0</v>
      </c>
      <c r="AM34" s="186">
        <f t="shared" si="3"/>
        <v>0</v>
      </c>
      <c r="AN34" s="186">
        <f t="shared" si="4"/>
        <v>0</v>
      </c>
      <c r="AO34" s="615"/>
    </row>
    <row r="35" spans="1:41" ht="20.100000000000001" customHeight="1">
      <c r="A35" s="183">
        <v>31</v>
      </c>
      <c r="B35" s="342"/>
      <c r="C35" s="342"/>
      <c r="D35" s="142"/>
      <c r="E35" s="142"/>
      <c r="F35" s="142"/>
      <c r="G35" s="142"/>
      <c r="H35" s="142"/>
      <c r="I35" s="142"/>
      <c r="J35" s="143"/>
      <c r="K35" s="142"/>
      <c r="L35" s="142"/>
      <c r="M35" s="144"/>
      <c r="N35" s="145"/>
      <c r="O35" s="142"/>
      <c r="P35" s="147"/>
      <c r="Q35" s="147"/>
      <c r="R35" s="147"/>
      <c r="S35" s="147"/>
      <c r="T35" s="147"/>
      <c r="U35" s="147"/>
      <c r="V35" s="147"/>
      <c r="W35" s="147"/>
      <c r="X35" s="147"/>
      <c r="Y35" s="147"/>
      <c r="Z35" s="147"/>
      <c r="AA35" s="147"/>
      <c r="AB35" s="147"/>
      <c r="AC35" s="148"/>
      <c r="AD35" s="142"/>
      <c r="AE35" s="203">
        <f t="shared" si="5"/>
        <v>0</v>
      </c>
      <c r="AF35" s="150">
        <f t="shared" si="6"/>
        <v>0</v>
      </c>
      <c r="AG35" s="331"/>
      <c r="AJ35" s="185"/>
      <c r="AK35" s="616"/>
      <c r="AL35" s="186">
        <f t="shared" si="2"/>
        <v>0</v>
      </c>
      <c r="AM35" s="186">
        <f t="shared" si="3"/>
        <v>0</v>
      </c>
      <c r="AN35" s="186">
        <f t="shared" si="4"/>
        <v>0</v>
      </c>
      <c r="AO35" s="615"/>
    </row>
    <row r="36" spans="1:41" ht="20.100000000000001" customHeight="1">
      <c r="A36" s="183">
        <v>32</v>
      </c>
      <c r="B36" s="342"/>
      <c r="C36" s="342"/>
      <c r="D36" s="142"/>
      <c r="E36" s="142"/>
      <c r="F36" s="142"/>
      <c r="G36" s="142"/>
      <c r="H36" s="142"/>
      <c r="I36" s="142"/>
      <c r="J36" s="143"/>
      <c r="K36" s="142"/>
      <c r="L36" s="142"/>
      <c r="M36" s="144"/>
      <c r="N36" s="145"/>
      <c r="O36" s="142"/>
      <c r="P36" s="147"/>
      <c r="Q36" s="147"/>
      <c r="R36" s="147"/>
      <c r="S36" s="147"/>
      <c r="T36" s="147"/>
      <c r="U36" s="147"/>
      <c r="V36" s="147"/>
      <c r="W36" s="147"/>
      <c r="X36" s="147"/>
      <c r="Y36" s="147"/>
      <c r="Z36" s="147"/>
      <c r="AA36" s="147"/>
      <c r="AB36" s="147"/>
      <c r="AC36" s="148"/>
      <c r="AD36" s="142"/>
      <c r="AE36" s="203">
        <f t="shared" si="5"/>
        <v>0</v>
      </c>
      <c r="AF36" s="150">
        <f t="shared" si="6"/>
        <v>0</v>
      </c>
      <c r="AG36" s="331"/>
      <c r="AJ36" s="185"/>
      <c r="AK36" s="616"/>
      <c r="AL36" s="186">
        <f t="shared" si="2"/>
        <v>0</v>
      </c>
      <c r="AM36" s="186">
        <f t="shared" si="3"/>
        <v>0</v>
      </c>
      <c r="AN36" s="186">
        <f t="shared" si="4"/>
        <v>0</v>
      </c>
      <c r="AO36" s="615"/>
    </row>
    <row r="37" spans="1:41" ht="20.100000000000001" customHeight="1">
      <c r="A37" s="183">
        <v>33</v>
      </c>
      <c r="B37" s="342"/>
      <c r="C37" s="342"/>
      <c r="D37" s="142"/>
      <c r="E37" s="142"/>
      <c r="F37" s="142"/>
      <c r="G37" s="142"/>
      <c r="H37" s="142"/>
      <c r="I37" s="142"/>
      <c r="J37" s="143"/>
      <c r="K37" s="142"/>
      <c r="L37" s="142"/>
      <c r="M37" s="144"/>
      <c r="N37" s="145"/>
      <c r="O37" s="142"/>
      <c r="P37" s="147"/>
      <c r="Q37" s="147"/>
      <c r="R37" s="147"/>
      <c r="S37" s="147"/>
      <c r="T37" s="147"/>
      <c r="U37" s="147"/>
      <c r="V37" s="147"/>
      <c r="W37" s="147"/>
      <c r="X37" s="147"/>
      <c r="Y37" s="147"/>
      <c r="Z37" s="147"/>
      <c r="AA37" s="147"/>
      <c r="AB37" s="147"/>
      <c r="AC37" s="148"/>
      <c r="AD37" s="142"/>
      <c r="AE37" s="203">
        <f t="shared" si="5"/>
        <v>0</v>
      </c>
      <c r="AF37" s="150">
        <f t="shared" si="6"/>
        <v>0</v>
      </c>
      <c r="AG37" s="331"/>
      <c r="AJ37" s="185"/>
      <c r="AK37" s="616"/>
      <c r="AL37" s="186">
        <f t="shared" si="2"/>
        <v>0</v>
      </c>
      <c r="AM37" s="186">
        <f t="shared" si="3"/>
        <v>0</v>
      </c>
      <c r="AN37" s="186">
        <f t="shared" si="4"/>
        <v>0</v>
      </c>
      <c r="AO37" s="615"/>
    </row>
    <row r="38" spans="1:41" ht="20.100000000000001" customHeight="1">
      <c r="A38" s="183">
        <v>34</v>
      </c>
      <c r="B38" s="342"/>
      <c r="C38" s="342"/>
      <c r="D38" s="142"/>
      <c r="E38" s="142"/>
      <c r="F38" s="142"/>
      <c r="G38" s="142"/>
      <c r="H38" s="142"/>
      <c r="I38" s="142"/>
      <c r="J38" s="143"/>
      <c r="K38" s="142"/>
      <c r="L38" s="142"/>
      <c r="M38" s="144"/>
      <c r="N38" s="145"/>
      <c r="O38" s="142"/>
      <c r="P38" s="147"/>
      <c r="Q38" s="147"/>
      <c r="R38" s="147"/>
      <c r="S38" s="147"/>
      <c r="T38" s="147"/>
      <c r="U38" s="147"/>
      <c r="V38" s="147"/>
      <c r="W38" s="147"/>
      <c r="X38" s="147"/>
      <c r="Y38" s="147"/>
      <c r="Z38" s="147"/>
      <c r="AA38" s="147"/>
      <c r="AB38" s="147"/>
      <c r="AC38" s="148"/>
      <c r="AD38" s="142"/>
      <c r="AE38" s="203">
        <f t="shared" si="5"/>
        <v>0</v>
      </c>
      <c r="AF38" s="150">
        <f t="shared" si="6"/>
        <v>0</v>
      </c>
      <c r="AG38" s="331"/>
      <c r="AJ38" s="185"/>
      <c r="AK38" s="616"/>
      <c r="AL38" s="186">
        <f t="shared" si="2"/>
        <v>0</v>
      </c>
      <c r="AM38" s="186">
        <f t="shared" si="3"/>
        <v>0</v>
      </c>
      <c r="AN38" s="186">
        <f t="shared" si="4"/>
        <v>0</v>
      </c>
      <c r="AO38" s="615"/>
    </row>
    <row r="39" spans="1:41" ht="20.100000000000001" customHeight="1">
      <c r="A39" s="183">
        <v>35</v>
      </c>
      <c r="B39" s="342"/>
      <c r="C39" s="342"/>
      <c r="D39" s="142"/>
      <c r="E39" s="142"/>
      <c r="F39" s="142"/>
      <c r="G39" s="142"/>
      <c r="H39" s="142"/>
      <c r="I39" s="142"/>
      <c r="J39" s="143"/>
      <c r="K39" s="142"/>
      <c r="L39" s="142"/>
      <c r="M39" s="144"/>
      <c r="N39" s="145"/>
      <c r="O39" s="142"/>
      <c r="P39" s="147"/>
      <c r="Q39" s="147"/>
      <c r="R39" s="147"/>
      <c r="S39" s="147"/>
      <c r="T39" s="147"/>
      <c r="U39" s="147"/>
      <c r="V39" s="147"/>
      <c r="W39" s="147"/>
      <c r="X39" s="147"/>
      <c r="Y39" s="147"/>
      <c r="Z39" s="147"/>
      <c r="AA39" s="147"/>
      <c r="AB39" s="147"/>
      <c r="AC39" s="148"/>
      <c r="AD39" s="142"/>
      <c r="AE39" s="203">
        <f t="shared" si="5"/>
        <v>0</v>
      </c>
      <c r="AF39" s="150">
        <f t="shared" si="6"/>
        <v>0</v>
      </c>
      <c r="AG39" s="331"/>
      <c r="AJ39" s="185"/>
      <c r="AK39" s="616"/>
      <c r="AL39" s="186">
        <f t="shared" si="2"/>
        <v>0</v>
      </c>
      <c r="AM39" s="186">
        <f t="shared" si="3"/>
        <v>0</v>
      </c>
      <c r="AN39" s="186">
        <f t="shared" si="4"/>
        <v>0</v>
      </c>
      <c r="AO39" s="615"/>
    </row>
    <row r="40" spans="1:41" ht="20.100000000000001" customHeight="1">
      <c r="A40" s="183">
        <v>36</v>
      </c>
      <c r="B40" s="342"/>
      <c r="C40" s="342"/>
      <c r="D40" s="142"/>
      <c r="E40" s="142"/>
      <c r="F40" s="142"/>
      <c r="G40" s="142"/>
      <c r="H40" s="142"/>
      <c r="I40" s="142"/>
      <c r="J40" s="143"/>
      <c r="K40" s="142"/>
      <c r="L40" s="142"/>
      <c r="M40" s="144"/>
      <c r="N40" s="145"/>
      <c r="O40" s="142"/>
      <c r="P40" s="147"/>
      <c r="Q40" s="147"/>
      <c r="R40" s="147"/>
      <c r="S40" s="147"/>
      <c r="T40" s="147"/>
      <c r="U40" s="147"/>
      <c r="V40" s="147"/>
      <c r="W40" s="147"/>
      <c r="X40" s="147"/>
      <c r="Y40" s="147"/>
      <c r="Z40" s="147"/>
      <c r="AA40" s="147"/>
      <c r="AB40" s="147"/>
      <c r="AC40" s="148"/>
      <c r="AD40" s="142"/>
      <c r="AE40" s="203">
        <f t="shared" si="5"/>
        <v>0</v>
      </c>
      <c r="AF40" s="150">
        <f t="shared" si="6"/>
        <v>0</v>
      </c>
      <c r="AG40" s="331"/>
      <c r="AJ40" s="185"/>
      <c r="AK40" s="616"/>
      <c r="AL40" s="186">
        <f t="shared" si="2"/>
        <v>0</v>
      </c>
      <c r="AM40" s="186">
        <f t="shared" si="3"/>
        <v>0</v>
      </c>
      <c r="AN40" s="186">
        <f t="shared" si="4"/>
        <v>0</v>
      </c>
      <c r="AO40" s="615"/>
    </row>
    <row r="41" spans="1:41" ht="20.100000000000001" customHeight="1">
      <c r="A41" s="183">
        <v>37</v>
      </c>
      <c r="B41" s="342"/>
      <c r="C41" s="342"/>
      <c r="D41" s="142"/>
      <c r="E41" s="142"/>
      <c r="F41" s="142"/>
      <c r="G41" s="142"/>
      <c r="H41" s="142"/>
      <c r="I41" s="142"/>
      <c r="J41" s="143"/>
      <c r="K41" s="142"/>
      <c r="L41" s="142"/>
      <c r="M41" s="144"/>
      <c r="N41" s="145"/>
      <c r="O41" s="142"/>
      <c r="P41" s="147"/>
      <c r="Q41" s="147"/>
      <c r="R41" s="147"/>
      <c r="S41" s="147"/>
      <c r="T41" s="147"/>
      <c r="U41" s="147"/>
      <c r="V41" s="147"/>
      <c r="W41" s="147"/>
      <c r="X41" s="147"/>
      <c r="Y41" s="147"/>
      <c r="Z41" s="147"/>
      <c r="AA41" s="147"/>
      <c r="AB41" s="147"/>
      <c r="AC41" s="148"/>
      <c r="AD41" s="142"/>
      <c r="AE41" s="203">
        <f t="shared" si="5"/>
        <v>0</v>
      </c>
      <c r="AF41" s="150">
        <f t="shared" si="6"/>
        <v>0</v>
      </c>
      <c r="AG41" s="331"/>
      <c r="AJ41" s="185"/>
      <c r="AK41" s="616"/>
      <c r="AL41" s="186">
        <f t="shared" si="2"/>
        <v>0</v>
      </c>
      <c r="AM41" s="186">
        <f t="shared" si="3"/>
        <v>0</v>
      </c>
      <c r="AN41" s="186">
        <f t="shared" si="4"/>
        <v>0</v>
      </c>
      <c r="AO41" s="615"/>
    </row>
    <row r="42" spans="1:41" ht="20.100000000000001" customHeight="1">
      <c r="A42" s="183">
        <v>38</v>
      </c>
      <c r="B42" s="342"/>
      <c r="C42" s="342"/>
      <c r="D42" s="142"/>
      <c r="E42" s="142"/>
      <c r="F42" s="142"/>
      <c r="G42" s="142"/>
      <c r="H42" s="142"/>
      <c r="I42" s="142"/>
      <c r="J42" s="143"/>
      <c r="K42" s="142"/>
      <c r="L42" s="142"/>
      <c r="M42" s="144"/>
      <c r="N42" s="145"/>
      <c r="O42" s="142"/>
      <c r="P42" s="147"/>
      <c r="Q42" s="147"/>
      <c r="R42" s="147"/>
      <c r="S42" s="147"/>
      <c r="T42" s="147"/>
      <c r="U42" s="147"/>
      <c r="V42" s="147"/>
      <c r="W42" s="147"/>
      <c r="X42" s="147"/>
      <c r="Y42" s="147"/>
      <c r="Z42" s="147"/>
      <c r="AA42" s="147"/>
      <c r="AB42" s="147"/>
      <c r="AC42" s="148"/>
      <c r="AD42" s="142"/>
      <c r="AE42" s="203">
        <f t="shared" si="5"/>
        <v>0</v>
      </c>
      <c r="AF42" s="150">
        <f t="shared" si="6"/>
        <v>0</v>
      </c>
      <c r="AG42" s="331"/>
      <c r="AJ42" s="185"/>
      <c r="AK42" s="616"/>
      <c r="AL42" s="186">
        <f t="shared" si="2"/>
        <v>0</v>
      </c>
      <c r="AM42" s="186">
        <f t="shared" si="3"/>
        <v>0</v>
      </c>
      <c r="AN42" s="186">
        <f t="shared" si="4"/>
        <v>0</v>
      </c>
      <c r="AO42" s="615"/>
    </row>
    <row r="43" spans="1:41" ht="20.100000000000001" customHeight="1">
      <c r="A43" s="183">
        <v>39</v>
      </c>
      <c r="B43" s="342"/>
      <c r="C43" s="342"/>
      <c r="D43" s="142"/>
      <c r="E43" s="142"/>
      <c r="F43" s="142"/>
      <c r="G43" s="142"/>
      <c r="H43" s="142"/>
      <c r="I43" s="142"/>
      <c r="J43" s="143"/>
      <c r="K43" s="142"/>
      <c r="L43" s="142"/>
      <c r="M43" s="144"/>
      <c r="N43" s="145"/>
      <c r="O43" s="142"/>
      <c r="P43" s="147"/>
      <c r="Q43" s="147"/>
      <c r="R43" s="147"/>
      <c r="S43" s="147"/>
      <c r="T43" s="147"/>
      <c r="U43" s="147"/>
      <c r="V43" s="147"/>
      <c r="W43" s="147"/>
      <c r="X43" s="147"/>
      <c r="Y43" s="147"/>
      <c r="Z43" s="147"/>
      <c r="AA43" s="147"/>
      <c r="AB43" s="147"/>
      <c r="AC43" s="148"/>
      <c r="AD43" s="142"/>
      <c r="AE43" s="203">
        <f t="shared" si="5"/>
        <v>0</v>
      </c>
      <c r="AF43" s="150">
        <f t="shared" si="6"/>
        <v>0</v>
      </c>
      <c r="AG43" s="331"/>
      <c r="AJ43" s="185"/>
      <c r="AK43" s="616"/>
      <c r="AL43" s="186">
        <f t="shared" si="2"/>
        <v>0</v>
      </c>
      <c r="AM43" s="186">
        <f t="shared" si="3"/>
        <v>0</v>
      </c>
      <c r="AN43" s="186">
        <f t="shared" si="4"/>
        <v>0</v>
      </c>
      <c r="AO43" s="615"/>
    </row>
    <row r="44" spans="1:41" ht="20.100000000000001" customHeight="1">
      <c r="A44" s="183">
        <v>40</v>
      </c>
      <c r="B44" s="342"/>
      <c r="C44" s="342"/>
      <c r="D44" s="142"/>
      <c r="E44" s="142"/>
      <c r="F44" s="142"/>
      <c r="G44" s="142"/>
      <c r="H44" s="142"/>
      <c r="I44" s="142"/>
      <c r="J44" s="143"/>
      <c r="K44" s="142"/>
      <c r="L44" s="142"/>
      <c r="M44" s="144"/>
      <c r="N44" s="145"/>
      <c r="O44" s="142"/>
      <c r="P44" s="147"/>
      <c r="Q44" s="147"/>
      <c r="R44" s="147"/>
      <c r="S44" s="147"/>
      <c r="T44" s="147"/>
      <c r="U44" s="147"/>
      <c r="V44" s="147"/>
      <c r="W44" s="147"/>
      <c r="X44" s="147"/>
      <c r="Y44" s="147"/>
      <c r="Z44" s="147"/>
      <c r="AA44" s="147"/>
      <c r="AB44" s="147"/>
      <c r="AC44" s="148"/>
      <c r="AD44" s="142"/>
      <c r="AE44" s="203">
        <f t="shared" si="5"/>
        <v>0</v>
      </c>
      <c r="AF44" s="150">
        <f t="shared" si="6"/>
        <v>0</v>
      </c>
      <c r="AG44" s="331"/>
      <c r="AJ44" s="185"/>
      <c r="AK44" s="616"/>
      <c r="AL44" s="186">
        <f t="shared" si="2"/>
        <v>0</v>
      </c>
      <c r="AM44" s="186">
        <f t="shared" si="3"/>
        <v>0</v>
      </c>
      <c r="AN44" s="186">
        <f t="shared" si="4"/>
        <v>0</v>
      </c>
      <c r="AO44" s="615"/>
    </row>
    <row r="45" spans="1:41" ht="20.100000000000001" customHeight="1">
      <c r="A45" s="183">
        <v>41</v>
      </c>
      <c r="B45" s="342"/>
      <c r="C45" s="342"/>
      <c r="D45" s="142"/>
      <c r="E45" s="142"/>
      <c r="F45" s="142"/>
      <c r="G45" s="142"/>
      <c r="H45" s="142"/>
      <c r="I45" s="142"/>
      <c r="J45" s="143"/>
      <c r="K45" s="142"/>
      <c r="L45" s="142"/>
      <c r="M45" s="144"/>
      <c r="N45" s="145"/>
      <c r="O45" s="142"/>
      <c r="P45" s="147"/>
      <c r="Q45" s="147"/>
      <c r="R45" s="147"/>
      <c r="S45" s="147"/>
      <c r="T45" s="147"/>
      <c r="U45" s="147"/>
      <c r="V45" s="147"/>
      <c r="W45" s="147"/>
      <c r="X45" s="147"/>
      <c r="Y45" s="147"/>
      <c r="Z45" s="147"/>
      <c r="AA45" s="147"/>
      <c r="AB45" s="147"/>
      <c r="AC45" s="148"/>
      <c r="AD45" s="142"/>
      <c r="AE45" s="203">
        <f t="shared" si="5"/>
        <v>0</v>
      </c>
      <c r="AF45" s="150">
        <f t="shared" si="6"/>
        <v>0</v>
      </c>
      <c r="AG45" s="331"/>
      <c r="AJ45" s="185"/>
      <c r="AK45" s="616"/>
      <c r="AL45" s="186">
        <f t="shared" si="2"/>
        <v>0</v>
      </c>
      <c r="AM45" s="186">
        <f t="shared" si="3"/>
        <v>0</v>
      </c>
      <c r="AN45" s="186">
        <f t="shared" si="4"/>
        <v>0</v>
      </c>
      <c r="AO45" s="615"/>
    </row>
    <row r="46" spans="1:41" ht="20.100000000000001" customHeight="1">
      <c r="A46" s="183">
        <v>42</v>
      </c>
      <c r="B46" s="342"/>
      <c r="C46" s="342"/>
      <c r="D46" s="142"/>
      <c r="E46" s="142"/>
      <c r="F46" s="142"/>
      <c r="G46" s="142"/>
      <c r="H46" s="142"/>
      <c r="I46" s="142"/>
      <c r="J46" s="143"/>
      <c r="K46" s="142"/>
      <c r="L46" s="142"/>
      <c r="M46" s="144"/>
      <c r="N46" s="145"/>
      <c r="O46" s="142"/>
      <c r="P46" s="147"/>
      <c r="Q46" s="147"/>
      <c r="R46" s="147"/>
      <c r="S46" s="147"/>
      <c r="T46" s="147"/>
      <c r="U46" s="147"/>
      <c r="V46" s="147"/>
      <c r="W46" s="147"/>
      <c r="X46" s="147"/>
      <c r="Y46" s="147"/>
      <c r="Z46" s="147"/>
      <c r="AA46" s="147"/>
      <c r="AB46" s="147"/>
      <c r="AC46" s="148"/>
      <c r="AD46" s="142"/>
      <c r="AE46" s="203">
        <f t="shared" si="5"/>
        <v>0</v>
      </c>
      <c r="AF46" s="150">
        <f t="shared" si="6"/>
        <v>0</v>
      </c>
      <c r="AG46" s="331"/>
      <c r="AJ46" s="185"/>
      <c r="AK46" s="616"/>
      <c r="AL46" s="186">
        <f t="shared" si="2"/>
        <v>0</v>
      </c>
      <c r="AM46" s="186">
        <f t="shared" si="3"/>
        <v>0</v>
      </c>
      <c r="AN46" s="186">
        <f t="shared" si="4"/>
        <v>0</v>
      </c>
      <c r="AO46" s="615"/>
    </row>
    <row r="47" spans="1:41" ht="20.100000000000001" customHeight="1">
      <c r="A47" s="183">
        <v>43</v>
      </c>
      <c r="B47" s="342"/>
      <c r="C47" s="342"/>
      <c r="D47" s="142"/>
      <c r="E47" s="142"/>
      <c r="F47" s="142"/>
      <c r="G47" s="142"/>
      <c r="H47" s="142"/>
      <c r="I47" s="142"/>
      <c r="J47" s="143"/>
      <c r="K47" s="142"/>
      <c r="L47" s="142"/>
      <c r="M47" s="144"/>
      <c r="N47" s="145"/>
      <c r="O47" s="142"/>
      <c r="P47" s="147"/>
      <c r="Q47" s="147"/>
      <c r="R47" s="147"/>
      <c r="S47" s="147"/>
      <c r="T47" s="147"/>
      <c r="U47" s="147"/>
      <c r="V47" s="147"/>
      <c r="W47" s="147"/>
      <c r="X47" s="147"/>
      <c r="Y47" s="147"/>
      <c r="Z47" s="147"/>
      <c r="AA47" s="147"/>
      <c r="AB47" s="147"/>
      <c r="AC47" s="148"/>
      <c r="AD47" s="142"/>
      <c r="AE47" s="203">
        <f t="shared" si="5"/>
        <v>0</v>
      </c>
      <c r="AF47" s="150">
        <f t="shared" si="6"/>
        <v>0</v>
      </c>
      <c r="AG47" s="331"/>
      <c r="AJ47" s="185"/>
      <c r="AK47" s="616"/>
      <c r="AL47" s="186">
        <f t="shared" si="2"/>
        <v>0</v>
      </c>
      <c r="AM47" s="186">
        <f t="shared" si="3"/>
        <v>0</v>
      </c>
      <c r="AN47" s="186">
        <f t="shared" si="4"/>
        <v>0</v>
      </c>
      <c r="AO47" s="615"/>
    </row>
    <row r="48" spans="1:41" ht="20.100000000000001" customHeight="1">
      <c r="A48" s="183">
        <v>44</v>
      </c>
      <c r="B48" s="342"/>
      <c r="C48" s="342"/>
      <c r="D48" s="142"/>
      <c r="E48" s="142"/>
      <c r="F48" s="142"/>
      <c r="G48" s="142"/>
      <c r="H48" s="142"/>
      <c r="I48" s="142"/>
      <c r="J48" s="143"/>
      <c r="K48" s="142"/>
      <c r="L48" s="142"/>
      <c r="M48" s="144"/>
      <c r="N48" s="145"/>
      <c r="O48" s="142"/>
      <c r="P48" s="147"/>
      <c r="Q48" s="147"/>
      <c r="R48" s="147"/>
      <c r="S48" s="147"/>
      <c r="T48" s="147"/>
      <c r="U48" s="147"/>
      <c r="V48" s="147"/>
      <c r="W48" s="147"/>
      <c r="X48" s="147"/>
      <c r="Y48" s="147"/>
      <c r="Z48" s="147"/>
      <c r="AA48" s="147"/>
      <c r="AB48" s="147"/>
      <c r="AC48" s="148"/>
      <c r="AD48" s="142"/>
      <c r="AE48" s="203">
        <f t="shared" si="5"/>
        <v>0</v>
      </c>
      <c r="AF48" s="150">
        <f t="shared" si="6"/>
        <v>0</v>
      </c>
      <c r="AG48" s="331"/>
      <c r="AJ48" s="185"/>
      <c r="AK48" s="616"/>
      <c r="AL48" s="186">
        <f t="shared" si="2"/>
        <v>0</v>
      </c>
      <c r="AM48" s="186">
        <f t="shared" si="3"/>
        <v>0</v>
      </c>
      <c r="AN48" s="186">
        <f t="shared" si="4"/>
        <v>0</v>
      </c>
      <c r="AO48" s="615"/>
    </row>
    <row r="49" spans="1:41" ht="20.100000000000001" customHeight="1">
      <c r="A49" s="183">
        <v>45</v>
      </c>
      <c r="B49" s="342"/>
      <c r="C49" s="342"/>
      <c r="D49" s="142"/>
      <c r="E49" s="142"/>
      <c r="F49" s="142"/>
      <c r="G49" s="142"/>
      <c r="H49" s="142"/>
      <c r="I49" s="142"/>
      <c r="J49" s="143"/>
      <c r="K49" s="142"/>
      <c r="L49" s="142"/>
      <c r="M49" s="144"/>
      <c r="N49" s="145"/>
      <c r="O49" s="142"/>
      <c r="P49" s="147"/>
      <c r="Q49" s="147"/>
      <c r="R49" s="147"/>
      <c r="S49" s="147"/>
      <c r="T49" s="147"/>
      <c r="U49" s="147"/>
      <c r="V49" s="147"/>
      <c r="W49" s="147"/>
      <c r="X49" s="147"/>
      <c r="Y49" s="147"/>
      <c r="Z49" s="147"/>
      <c r="AA49" s="147"/>
      <c r="AB49" s="147"/>
      <c r="AC49" s="148"/>
      <c r="AD49" s="142"/>
      <c r="AE49" s="203">
        <f t="shared" si="5"/>
        <v>0</v>
      </c>
      <c r="AF49" s="150">
        <f t="shared" si="6"/>
        <v>0</v>
      </c>
      <c r="AG49" s="331"/>
      <c r="AJ49" s="185"/>
      <c r="AK49" s="616"/>
      <c r="AL49" s="186">
        <f t="shared" si="2"/>
        <v>0</v>
      </c>
      <c r="AM49" s="186">
        <f t="shared" si="3"/>
        <v>0</v>
      </c>
      <c r="AN49" s="186">
        <f t="shared" si="4"/>
        <v>0</v>
      </c>
      <c r="AO49" s="615"/>
    </row>
    <row r="50" spans="1:41" ht="20.100000000000001" customHeight="1">
      <c r="A50" s="183">
        <v>46</v>
      </c>
      <c r="B50" s="342"/>
      <c r="C50" s="342"/>
      <c r="D50" s="142"/>
      <c r="E50" s="142"/>
      <c r="F50" s="142"/>
      <c r="G50" s="142"/>
      <c r="H50" s="142"/>
      <c r="I50" s="142"/>
      <c r="J50" s="143"/>
      <c r="K50" s="142"/>
      <c r="L50" s="142"/>
      <c r="M50" s="144"/>
      <c r="N50" s="145"/>
      <c r="O50" s="142"/>
      <c r="P50" s="147"/>
      <c r="Q50" s="147"/>
      <c r="R50" s="147"/>
      <c r="S50" s="147"/>
      <c r="T50" s="147"/>
      <c r="U50" s="147"/>
      <c r="V50" s="147"/>
      <c r="W50" s="147"/>
      <c r="X50" s="147"/>
      <c r="Y50" s="147"/>
      <c r="Z50" s="147"/>
      <c r="AA50" s="147"/>
      <c r="AB50" s="147"/>
      <c r="AC50" s="148"/>
      <c r="AD50" s="142"/>
      <c r="AE50" s="203">
        <f t="shared" si="5"/>
        <v>0</v>
      </c>
      <c r="AF50" s="150">
        <f t="shared" si="6"/>
        <v>0</v>
      </c>
      <c r="AG50" s="331"/>
      <c r="AJ50" s="185"/>
      <c r="AK50" s="616"/>
      <c r="AL50" s="186">
        <f t="shared" si="2"/>
        <v>0</v>
      </c>
      <c r="AM50" s="186">
        <f t="shared" si="3"/>
        <v>0</v>
      </c>
      <c r="AN50" s="186">
        <f t="shared" si="4"/>
        <v>0</v>
      </c>
      <c r="AO50" s="615"/>
    </row>
    <row r="51" spans="1:41" ht="20.100000000000001" customHeight="1">
      <c r="A51" s="183">
        <v>47</v>
      </c>
      <c r="B51" s="342"/>
      <c r="C51" s="342"/>
      <c r="D51" s="142"/>
      <c r="E51" s="142"/>
      <c r="F51" s="142"/>
      <c r="G51" s="142"/>
      <c r="H51" s="142"/>
      <c r="I51" s="142"/>
      <c r="J51" s="143"/>
      <c r="K51" s="142"/>
      <c r="L51" s="142"/>
      <c r="M51" s="144"/>
      <c r="N51" s="145"/>
      <c r="O51" s="142"/>
      <c r="P51" s="147"/>
      <c r="Q51" s="147"/>
      <c r="R51" s="147"/>
      <c r="S51" s="147"/>
      <c r="T51" s="147"/>
      <c r="U51" s="147"/>
      <c r="V51" s="147"/>
      <c r="W51" s="147"/>
      <c r="X51" s="147"/>
      <c r="Y51" s="147"/>
      <c r="Z51" s="147"/>
      <c r="AA51" s="147"/>
      <c r="AB51" s="147"/>
      <c r="AC51" s="148"/>
      <c r="AD51" s="142"/>
      <c r="AE51" s="203">
        <f t="shared" si="5"/>
        <v>0</v>
      </c>
      <c r="AF51" s="150">
        <f t="shared" si="6"/>
        <v>0</v>
      </c>
      <c r="AG51" s="331"/>
      <c r="AJ51" s="185"/>
      <c r="AK51" s="616"/>
      <c r="AL51" s="186">
        <f t="shared" si="2"/>
        <v>0</v>
      </c>
      <c r="AM51" s="186">
        <f t="shared" si="3"/>
        <v>0</v>
      </c>
      <c r="AN51" s="186">
        <f t="shared" si="4"/>
        <v>0</v>
      </c>
      <c r="AO51" s="615"/>
    </row>
    <row r="52" spans="1:41" ht="20.100000000000001" customHeight="1">
      <c r="A52" s="183">
        <v>48</v>
      </c>
      <c r="B52" s="342"/>
      <c r="C52" s="342"/>
      <c r="D52" s="142"/>
      <c r="E52" s="142"/>
      <c r="F52" s="142"/>
      <c r="G52" s="142"/>
      <c r="H52" s="142"/>
      <c r="I52" s="142"/>
      <c r="J52" s="143"/>
      <c r="K52" s="142"/>
      <c r="L52" s="142"/>
      <c r="M52" s="144"/>
      <c r="N52" s="145"/>
      <c r="O52" s="142"/>
      <c r="P52" s="147"/>
      <c r="Q52" s="147"/>
      <c r="R52" s="147"/>
      <c r="S52" s="147"/>
      <c r="T52" s="147"/>
      <c r="U52" s="147"/>
      <c r="V52" s="147"/>
      <c r="W52" s="147"/>
      <c r="X52" s="147"/>
      <c r="Y52" s="147"/>
      <c r="Z52" s="147"/>
      <c r="AA52" s="147"/>
      <c r="AB52" s="147"/>
      <c r="AC52" s="148"/>
      <c r="AD52" s="142"/>
      <c r="AE52" s="203">
        <f t="shared" si="5"/>
        <v>0</v>
      </c>
      <c r="AF52" s="150">
        <f t="shared" si="6"/>
        <v>0</v>
      </c>
      <c r="AG52" s="331"/>
      <c r="AJ52" s="185"/>
      <c r="AK52" s="616"/>
      <c r="AL52" s="186">
        <f t="shared" si="2"/>
        <v>0</v>
      </c>
      <c r="AM52" s="186">
        <f t="shared" si="3"/>
        <v>0</v>
      </c>
      <c r="AN52" s="186">
        <f t="shared" si="4"/>
        <v>0</v>
      </c>
      <c r="AO52" s="615"/>
    </row>
    <row r="53" spans="1:41" ht="20.100000000000001" customHeight="1">
      <c r="A53" s="183">
        <v>49</v>
      </c>
      <c r="B53" s="342"/>
      <c r="C53" s="342"/>
      <c r="D53" s="142"/>
      <c r="E53" s="142"/>
      <c r="F53" s="142"/>
      <c r="G53" s="142"/>
      <c r="H53" s="142"/>
      <c r="I53" s="142"/>
      <c r="J53" s="143"/>
      <c r="K53" s="142"/>
      <c r="L53" s="142"/>
      <c r="M53" s="144"/>
      <c r="N53" s="145"/>
      <c r="O53" s="142"/>
      <c r="P53" s="147"/>
      <c r="Q53" s="147"/>
      <c r="R53" s="147"/>
      <c r="S53" s="147"/>
      <c r="T53" s="147"/>
      <c r="U53" s="147"/>
      <c r="V53" s="147"/>
      <c r="W53" s="147"/>
      <c r="X53" s="147"/>
      <c r="Y53" s="147"/>
      <c r="Z53" s="147"/>
      <c r="AA53" s="147"/>
      <c r="AB53" s="147"/>
      <c r="AC53" s="148"/>
      <c r="AD53" s="142"/>
      <c r="AE53" s="203">
        <f t="shared" si="5"/>
        <v>0</v>
      </c>
      <c r="AF53" s="150">
        <f t="shared" si="6"/>
        <v>0</v>
      </c>
      <c r="AG53" s="331"/>
      <c r="AJ53" s="185"/>
      <c r="AK53" s="616"/>
      <c r="AL53" s="186">
        <f t="shared" si="2"/>
        <v>0</v>
      </c>
      <c r="AM53" s="186">
        <f t="shared" si="3"/>
        <v>0</v>
      </c>
      <c r="AN53" s="186">
        <f t="shared" si="4"/>
        <v>0</v>
      </c>
      <c r="AO53" s="615"/>
    </row>
    <row r="54" spans="1:41" ht="20.100000000000001" customHeight="1">
      <c r="A54" s="183">
        <v>50</v>
      </c>
      <c r="B54" s="342"/>
      <c r="C54" s="342"/>
      <c r="D54" s="142"/>
      <c r="E54" s="142"/>
      <c r="F54" s="142"/>
      <c r="G54" s="142"/>
      <c r="H54" s="142"/>
      <c r="I54" s="142"/>
      <c r="J54" s="143"/>
      <c r="K54" s="142"/>
      <c r="L54" s="142"/>
      <c r="M54" s="144"/>
      <c r="N54" s="145"/>
      <c r="O54" s="142"/>
      <c r="P54" s="147"/>
      <c r="Q54" s="147"/>
      <c r="R54" s="147"/>
      <c r="S54" s="147"/>
      <c r="T54" s="147"/>
      <c r="U54" s="147"/>
      <c r="V54" s="147"/>
      <c r="W54" s="147"/>
      <c r="X54" s="147"/>
      <c r="Y54" s="147"/>
      <c r="Z54" s="147"/>
      <c r="AA54" s="147"/>
      <c r="AB54" s="147"/>
      <c r="AC54" s="148"/>
      <c r="AD54" s="142"/>
      <c r="AE54" s="203">
        <f t="shared" si="5"/>
        <v>0</v>
      </c>
      <c r="AF54" s="150">
        <f t="shared" si="6"/>
        <v>0</v>
      </c>
      <c r="AG54" s="331"/>
      <c r="AJ54" s="185"/>
      <c r="AK54" s="616"/>
      <c r="AL54" s="186">
        <f t="shared" si="2"/>
        <v>0</v>
      </c>
      <c r="AM54" s="186">
        <f t="shared" si="3"/>
        <v>0</v>
      </c>
      <c r="AN54" s="186">
        <f t="shared" si="4"/>
        <v>0</v>
      </c>
      <c r="AO54" s="615"/>
    </row>
    <row r="55" spans="1:41" ht="20.100000000000001" customHeight="1">
      <c r="A55" s="183">
        <v>51</v>
      </c>
      <c r="B55" s="342"/>
      <c r="C55" s="342"/>
      <c r="D55" s="142"/>
      <c r="E55" s="142"/>
      <c r="F55" s="142"/>
      <c r="G55" s="142"/>
      <c r="H55" s="142"/>
      <c r="I55" s="142"/>
      <c r="J55" s="143"/>
      <c r="K55" s="142"/>
      <c r="L55" s="142"/>
      <c r="M55" s="144"/>
      <c r="N55" s="145"/>
      <c r="O55" s="142"/>
      <c r="P55" s="147"/>
      <c r="Q55" s="147"/>
      <c r="R55" s="147"/>
      <c r="S55" s="147"/>
      <c r="T55" s="147"/>
      <c r="U55" s="147"/>
      <c r="V55" s="147"/>
      <c r="W55" s="147"/>
      <c r="X55" s="147"/>
      <c r="Y55" s="147"/>
      <c r="Z55" s="147"/>
      <c r="AA55" s="147"/>
      <c r="AB55" s="147"/>
      <c r="AC55" s="148"/>
      <c r="AD55" s="142"/>
      <c r="AE55" s="203">
        <f t="shared" si="5"/>
        <v>0</v>
      </c>
      <c r="AF55" s="150">
        <f t="shared" si="6"/>
        <v>0</v>
      </c>
      <c r="AG55" s="331"/>
      <c r="AJ55" s="185"/>
      <c r="AK55" s="616"/>
      <c r="AL55" s="186">
        <f t="shared" si="2"/>
        <v>0</v>
      </c>
      <c r="AM55" s="186">
        <f t="shared" si="3"/>
        <v>0</v>
      </c>
      <c r="AN55" s="186">
        <f t="shared" si="4"/>
        <v>0</v>
      </c>
      <c r="AO55" s="615"/>
    </row>
    <row r="56" spans="1:41" ht="20.100000000000001" customHeight="1">
      <c r="A56" s="183">
        <v>52</v>
      </c>
      <c r="B56" s="342"/>
      <c r="C56" s="342"/>
      <c r="D56" s="142"/>
      <c r="E56" s="142"/>
      <c r="F56" s="142"/>
      <c r="G56" s="142"/>
      <c r="H56" s="142"/>
      <c r="I56" s="142"/>
      <c r="J56" s="143"/>
      <c r="K56" s="142"/>
      <c r="L56" s="142"/>
      <c r="M56" s="144"/>
      <c r="N56" s="145"/>
      <c r="O56" s="142"/>
      <c r="P56" s="147"/>
      <c r="Q56" s="147"/>
      <c r="R56" s="147"/>
      <c r="S56" s="147"/>
      <c r="T56" s="147"/>
      <c r="U56" s="147"/>
      <c r="V56" s="147"/>
      <c r="W56" s="147"/>
      <c r="X56" s="147"/>
      <c r="Y56" s="147"/>
      <c r="Z56" s="147"/>
      <c r="AA56" s="147"/>
      <c r="AB56" s="147"/>
      <c r="AC56" s="148"/>
      <c r="AD56" s="142"/>
      <c r="AE56" s="203">
        <f t="shared" si="5"/>
        <v>0</v>
      </c>
      <c r="AF56" s="150">
        <f t="shared" si="6"/>
        <v>0</v>
      </c>
      <c r="AG56" s="331"/>
      <c r="AJ56" s="185"/>
      <c r="AK56" s="616"/>
      <c r="AL56" s="186">
        <f t="shared" si="2"/>
        <v>0</v>
      </c>
      <c r="AM56" s="186">
        <f t="shared" si="3"/>
        <v>0</v>
      </c>
      <c r="AN56" s="186">
        <f t="shared" si="4"/>
        <v>0</v>
      </c>
      <c r="AO56" s="615"/>
    </row>
    <row r="57" spans="1:41" ht="20.100000000000001" customHeight="1">
      <c r="A57" s="183">
        <v>53</v>
      </c>
      <c r="B57" s="342"/>
      <c r="C57" s="342"/>
      <c r="D57" s="142"/>
      <c r="E57" s="142"/>
      <c r="F57" s="142"/>
      <c r="G57" s="142"/>
      <c r="H57" s="142"/>
      <c r="I57" s="142"/>
      <c r="J57" s="143"/>
      <c r="K57" s="142"/>
      <c r="L57" s="142"/>
      <c r="M57" s="144"/>
      <c r="N57" s="145"/>
      <c r="O57" s="142"/>
      <c r="P57" s="147"/>
      <c r="Q57" s="147"/>
      <c r="R57" s="147"/>
      <c r="S57" s="147"/>
      <c r="T57" s="147"/>
      <c r="U57" s="147"/>
      <c r="V57" s="147"/>
      <c r="W57" s="147"/>
      <c r="X57" s="147"/>
      <c r="Y57" s="147"/>
      <c r="Z57" s="147"/>
      <c r="AA57" s="147"/>
      <c r="AB57" s="147"/>
      <c r="AC57" s="148"/>
      <c r="AD57" s="142"/>
      <c r="AE57" s="203">
        <f t="shared" si="5"/>
        <v>0</v>
      </c>
      <c r="AF57" s="150">
        <f t="shared" si="6"/>
        <v>0</v>
      </c>
      <c r="AG57" s="331"/>
      <c r="AJ57" s="185"/>
      <c r="AK57" s="616"/>
      <c r="AL57" s="186">
        <f t="shared" si="2"/>
        <v>0</v>
      </c>
      <c r="AM57" s="186">
        <f t="shared" si="3"/>
        <v>0</v>
      </c>
      <c r="AN57" s="186">
        <f t="shared" si="4"/>
        <v>0</v>
      </c>
      <c r="AO57" s="615"/>
    </row>
    <row r="58" spans="1:41" ht="20.100000000000001" customHeight="1">
      <c r="A58" s="183">
        <v>54</v>
      </c>
      <c r="B58" s="342"/>
      <c r="C58" s="342"/>
      <c r="D58" s="142"/>
      <c r="E58" s="142"/>
      <c r="F58" s="142"/>
      <c r="G58" s="142"/>
      <c r="H58" s="142"/>
      <c r="I58" s="142"/>
      <c r="J58" s="143"/>
      <c r="K58" s="142"/>
      <c r="L58" s="142"/>
      <c r="M58" s="144"/>
      <c r="N58" s="145"/>
      <c r="O58" s="142"/>
      <c r="P58" s="147"/>
      <c r="Q58" s="147"/>
      <c r="R58" s="147"/>
      <c r="S58" s="147"/>
      <c r="T58" s="147"/>
      <c r="U58" s="147"/>
      <c r="V58" s="147"/>
      <c r="W58" s="147"/>
      <c r="X58" s="147"/>
      <c r="Y58" s="147"/>
      <c r="Z58" s="147"/>
      <c r="AA58" s="147"/>
      <c r="AB58" s="147"/>
      <c r="AC58" s="148"/>
      <c r="AD58" s="142"/>
      <c r="AE58" s="203">
        <f t="shared" si="5"/>
        <v>0</v>
      </c>
      <c r="AF58" s="150">
        <f t="shared" si="6"/>
        <v>0</v>
      </c>
      <c r="AG58" s="331"/>
      <c r="AJ58" s="185"/>
      <c r="AK58" s="616"/>
      <c r="AL58" s="186">
        <f t="shared" si="2"/>
        <v>0</v>
      </c>
      <c r="AM58" s="186">
        <f t="shared" si="3"/>
        <v>0</v>
      </c>
      <c r="AN58" s="186">
        <f t="shared" si="4"/>
        <v>0</v>
      </c>
      <c r="AO58" s="615"/>
    </row>
    <row r="59" spans="1:41" ht="20.100000000000001" customHeight="1">
      <c r="A59" s="183">
        <v>55</v>
      </c>
      <c r="B59" s="342"/>
      <c r="C59" s="342"/>
      <c r="D59" s="142"/>
      <c r="E59" s="142"/>
      <c r="F59" s="142"/>
      <c r="G59" s="142"/>
      <c r="H59" s="142"/>
      <c r="I59" s="142"/>
      <c r="J59" s="143"/>
      <c r="K59" s="142"/>
      <c r="L59" s="142"/>
      <c r="M59" s="144"/>
      <c r="N59" s="145"/>
      <c r="O59" s="142"/>
      <c r="P59" s="147"/>
      <c r="Q59" s="147"/>
      <c r="R59" s="147"/>
      <c r="S59" s="147"/>
      <c r="T59" s="147"/>
      <c r="U59" s="147"/>
      <c r="V59" s="147"/>
      <c r="W59" s="147"/>
      <c r="X59" s="147"/>
      <c r="Y59" s="147"/>
      <c r="Z59" s="147"/>
      <c r="AA59" s="147"/>
      <c r="AB59" s="147"/>
      <c r="AC59" s="148"/>
      <c r="AD59" s="142"/>
      <c r="AE59" s="203">
        <f t="shared" si="5"/>
        <v>0</v>
      </c>
      <c r="AF59" s="150">
        <f t="shared" si="6"/>
        <v>0</v>
      </c>
      <c r="AG59" s="331"/>
      <c r="AJ59" s="185"/>
      <c r="AK59" s="616"/>
      <c r="AL59" s="186">
        <f t="shared" si="2"/>
        <v>0</v>
      </c>
      <c r="AM59" s="186">
        <f t="shared" si="3"/>
        <v>0</v>
      </c>
      <c r="AN59" s="186">
        <f t="shared" si="4"/>
        <v>0</v>
      </c>
      <c r="AO59" s="615"/>
    </row>
    <row r="60" spans="1:41" ht="20.100000000000001" customHeight="1">
      <c r="A60" s="183">
        <v>56</v>
      </c>
      <c r="B60" s="342"/>
      <c r="C60" s="342"/>
      <c r="D60" s="142"/>
      <c r="E60" s="142"/>
      <c r="F60" s="142"/>
      <c r="G60" s="142"/>
      <c r="H60" s="142"/>
      <c r="I60" s="142"/>
      <c r="J60" s="143"/>
      <c r="K60" s="142"/>
      <c r="L60" s="142"/>
      <c r="M60" s="144"/>
      <c r="N60" s="145"/>
      <c r="O60" s="142"/>
      <c r="P60" s="147"/>
      <c r="Q60" s="147"/>
      <c r="R60" s="147"/>
      <c r="S60" s="147"/>
      <c r="T60" s="147"/>
      <c r="U60" s="147"/>
      <c r="V60" s="147"/>
      <c r="W60" s="147"/>
      <c r="X60" s="147"/>
      <c r="Y60" s="147"/>
      <c r="Z60" s="147"/>
      <c r="AA60" s="147"/>
      <c r="AB60" s="147"/>
      <c r="AC60" s="148"/>
      <c r="AD60" s="142"/>
      <c r="AE60" s="203">
        <f t="shared" si="5"/>
        <v>0</v>
      </c>
      <c r="AF60" s="150">
        <f t="shared" si="6"/>
        <v>0</v>
      </c>
      <c r="AG60" s="331"/>
      <c r="AJ60" s="185"/>
      <c r="AK60" s="616"/>
      <c r="AL60" s="186">
        <f t="shared" si="2"/>
        <v>0</v>
      </c>
      <c r="AM60" s="186">
        <f t="shared" si="3"/>
        <v>0</v>
      </c>
      <c r="AN60" s="186">
        <f t="shared" si="4"/>
        <v>0</v>
      </c>
      <c r="AO60" s="615"/>
    </row>
    <row r="61" spans="1:41" ht="20.100000000000001" customHeight="1">
      <c r="A61" s="183">
        <v>57</v>
      </c>
      <c r="B61" s="342"/>
      <c r="C61" s="342"/>
      <c r="D61" s="142"/>
      <c r="E61" s="142"/>
      <c r="F61" s="142"/>
      <c r="G61" s="142"/>
      <c r="H61" s="142"/>
      <c r="I61" s="142"/>
      <c r="J61" s="143"/>
      <c r="K61" s="142"/>
      <c r="L61" s="142"/>
      <c r="M61" s="144"/>
      <c r="N61" s="145"/>
      <c r="O61" s="142"/>
      <c r="P61" s="147"/>
      <c r="Q61" s="147"/>
      <c r="R61" s="147"/>
      <c r="S61" s="147"/>
      <c r="T61" s="147"/>
      <c r="U61" s="147"/>
      <c r="V61" s="147"/>
      <c r="W61" s="147"/>
      <c r="X61" s="147"/>
      <c r="Y61" s="147"/>
      <c r="Z61" s="147"/>
      <c r="AA61" s="147"/>
      <c r="AB61" s="147"/>
      <c r="AC61" s="148"/>
      <c r="AD61" s="142"/>
      <c r="AE61" s="203">
        <f t="shared" si="5"/>
        <v>0</v>
      </c>
      <c r="AF61" s="150">
        <f t="shared" si="6"/>
        <v>0</v>
      </c>
      <c r="AG61" s="331"/>
      <c r="AJ61" s="185"/>
      <c r="AK61" s="616"/>
      <c r="AL61" s="186">
        <f t="shared" si="2"/>
        <v>0</v>
      </c>
      <c r="AM61" s="186">
        <f t="shared" si="3"/>
        <v>0</v>
      </c>
      <c r="AN61" s="186">
        <f t="shared" si="4"/>
        <v>0</v>
      </c>
      <c r="AO61" s="615"/>
    </row>
    <row r="62" spans="1:41" ht="20.100000000000001" customHeight="1">
      <c r="A62" s="183">
        <v>58</v>
      </c>
      <c r="B62" s="342"/>
      <c r="C62" s="342"/>
      <c r="D62" s="142"/>
      <c r="E62" s="142"/>
      <c r="F62" s="142"/>
      <c r="G62" s="142"/>
      <c r="H62" s="142"/>
      <c r="I62" s="142"/>
      <c r="J62" s="143"/>
      <c r="K62" s="142"/>
      <c r="L62" s="142"/>
      <c r="M62" s="144"/>
      <c r="N62" s="145"/>
      <c r="O62" s="142"/>
      <c r="P62" s="147"/>
      <c r="Q62" s="147"/>
      <c r="R62" s="147"/>
      <c r="S62" s="147"/>
      <c r="T62" s="147"/>
      <c r="U62" s="147"/>
      <c r="V62" s="147"/>
      <c r="W62" s="147"/>
      <c r="X62" s="147"/>
      <c r="Y62" s="147"/>
      <c r="Z62" s="147"/>
      <c r="AA62" s="147"/>
      <c r="AB62" s="147"/>
      <c r="AC62" s="148"/>
      <c r="AD62" s="142"/>
      <c r="AE62" s="203">
        <f t="shared" si="5"/>
        <v>0</v>
      </c>
      <c r="AF62" s="150">
        <f t="shared" si="6"/>
        <v>0</v>
      </c>
      <c r="AG62" s="331"/>
      <c r="AJ62" s="185"/>
      <c r="AK62" s="616"/>
      <c r="AL62" s="186">
        <f t="shared" si="2"/>
        <v>0</v>
      </c>
      <c r="AM62" s="186">
        <f t="shared" si="3"/>
        <v>0</v>
      </c>
      <c r="AN62" s="186">
        <f t="shared" si="4"/>
        <v>0</v>
      </c>
      <c r="AO62" s="615"/>
    </row>
    <row r="63" spans="1:41" ht="20.100000000000001" customHeight="1">
      <c r="A63" s="183">
        <v>59</v>
      </c>
      <c r="B63" s="342"/>
      <c r="C63" s="342"/>
      <c r="D63" s="142"/>
      <c r="E63" s="142"/>
      <c r="F63" s="142"/>
      <c r="G63" s="142"/>
      <c r="H63" s="142"/>
      <c r="I63" s="142"/>
      <c r="J63" s="143"/>
      <c r="K63" s="142"/>
      <c r="L63" s="142"/>
      <c r="M63" s="144"/>
      <c r="N63" s="145"/>
      <c r="O63" s="142"/>
      <c r="P63" s="147"/>
      <c r="Q63" s="147"/>
      <c r="R63" s="147"/>
      <c r="S63" s="147"/>
      <c r="T63" s="147"/>
      <c r="U63" s="147"/>
      <c r="V63" s="147"/>
      <c r="W63" s="147"/>
      <c r="X63" s="147"/>
      <c r="Y63" s="147"/>
      <c r="Z63" s="147"/>
      <c r="AA63" s="147"/>
      <c r="AB63" s="147"/>
      <c r="AC63" s="148"/>
      <c r="AD63" s="142"/>
      <c r="AE63" s="203">
        <f t="shared" si="5"/>
        <v>0</v>
      </c>
      <c r="AF63" s="150">
        <f t="shared" si="6"/>
        <v>0</v>
      </c>
      <c r="AG63" s="331"/>
      <c r="AJ63" s="185"/>
      <c r="AK63" s="616"/>
      <c r="AL63" s="186">
        <f t="shared" si="2"/>
        <v>0</v>
      </c>
      <c r="AM63" s="186">
        <f t="shared" si="3"/>
        <v>0</v>
      </c>
      <c r="AN63" s="186">
        <f t="shared" si="4"/>
        <v>0</v>
      </c>
      <c r="AO63" s="615"/>
    </row>
    <row r="64" spans="1:41" ht="20.100000000000001" customHeight="1">
      <c r="A64" s="183">
        <v>60</v>
      </c>
      <c r="B64" s="342"/>
      <c r="C64" s="342"/>
      <c r="D64" s="142"/>
      <c r="E64" s="142"/>
      <c r="F64" s="142"/>
      <c r="G64" s="142"/>
      <c r="H64" s="142"/>
      <c r="I64" s="142"/>
      <c r="J64" s="143"/>
      <c r="K64" s="142"/>
      <c r="L64" s="142"/>
      <c r="M64" s="144"/>
      <c r="N64" s="145"/>
      <c r="O64" s="142"/>
      <c r="P64" s="147"/>
      <c r="Q64" s="147"/>
      <c r="R64" s="147"/>
      <c r="S64" s="147"/>
      <c r="T64" s="147"/>
      <c r="U64" s="147"/>
      <c r="V64" s="147"/>
      <c r="W64" s="147"/>
      <c r="X64" s="147"/>
      <c r="Y64" s="147"/>
      <c r="Z64" s="147"/>
      <c r="AA64" s="147"/>
      <c r="AB64" s="147"/>
      <c r="AC64" s="148"/>
      <c r="AD64" s="142"/>
      <c r="AE64" s="203">
        <f t="shared" si="5"/>
        <v>0</v>
      </c>
      <c r="AF64" s="150">
        <f t="shared" si="6"/>
        <v>0</v>
      </c>
      <c r="AG64" s="331"/>
      <c r="AJ64" s="185"/>
      <c r="AK64" s="616"/>
      <c r="AL64" s="186">
        <f t="shared" si="2"/>
        <v>0</v>
      </c>
      <c r="AM64" s="186">
        <f t="shared" si="3"/>
        <v>0</v>
      </c>
      <c r="AN64" s="186">
        <f t="shared" si="4"/>
        <v>0</v>
      </c>
      <c r="AO64" s="615"/>
    </row>
    <row r="65" spans="1:41" ht="20.100000000000001" customHeight="1">
      <c r="A65" s="183">
        <v>61</v>
      </c>
      <c r="B65" s="342"/>
      <c r="C65" s="342"/>
      <c r="D65" s="142"/>
      <c r="E65" s="142"/>
      <c r="F65" s="142"/>
      <c r="G65" s="142"/>
      <c r="H65" s="142"/>
      <c r="I65" s="142"/>
      <c r="J65" s="143"/>
      <c r="K65" s="142"/>
      <c r="L65" s="142"/>
      <c r="M65" s="144"/>
      <c r="N65" s="145"/>
      <c r="O65" s="142"/>
      <c r="P65" s="147"/>
      <c r="Q65" s="147"/>
      <c r="R65" s="147"/>
      <c r="S65" s="147"/>
      <c r="T65" s="147"/>
      <c r="U65" s="147"/>
      <c r="V65" s="147"/>
      <c r="W65" s="147"/>
      <c r="X65" s="147"/>
      <c r="Y65" s="147"/>
      <c r="Z65" s="147"/>
      <c r="AA65" s="147"/>
      <c r="AB65" s="147"/>
      <c r="AC65" s="148"/>
      <c r="AD65" s="142"/>
      <c r="AE65" s="203">
        <f t="shared" si="5"/>
        <v>0</v>
      </c>
      <c r="AF65" s="150">
        <f t="shared" si="6"/>
        <v>0</v>
      </c>
      <c r="AG65" s="331"/>
      <c r="AJ65" s="185"/>
      <c r="AK65" s="616"/>
      <c r="AL65" s="186">
        <f t="shared" si="2"/>
        <v>0</v>
      </c>
      <c r="AM65" s="186">
        <f t="shared" si="3"/>
        <v>0</v>
      </c>
      <c r="AN65" s="186">
        <f t="shared" si="4"/>
        <v>0</v>
      </c>
      <c r="AO65" s="615"/>
    </row>
    <row r="66" spans="1:41" ht="20.100000000000001" customHeight="1">
      <c r="A66" s="183">
        <v>62</v>
      </c>
      <c r="B66" s="342"/>
      <c r="C66" s="342"/>
      <c r="D66" s="142"/>
      <c r="E66" s="142"/>
      <c r="F66" s="142"/>
      <c r="G66" s="142"/>
      <c r="H66" s="142"/>
      <c r="I66" s="142"/>
      <c r="J66" s="143"/>
      <c r="K66" s="142"/>
      <c r="L66" s="142"/>
      <c r="M66" s="144"/>
      <c r="N66" s="145"/>
      <c r="O66" s="142"/>
      <c r="P66" s="147"/>
      <c r="Q66" s="147"/>
      <c r="R66" s="147"/>
      <c r="S66" s="147"/>
      <c r="T66" s="147"/>
      <c r="U66" s="147"/>
      <c r="V66" s="147"/>
      <c r="W66" s="147"/>
      <c r="X66" s="147"/>
      <c r="Y66" s="147"/>
      <c r="Z66" s="147"/>
      <c r="AA66" s="147"/>
      <c r="AB66" s="147"/>
      <c r="AC66" s="148"/>
      <c r="AD66" s="142"/>
      <c r="AE66" s="203">
        <f t="shared" si="5"/>
        <v>0</v>
      </c>
      <c r="AF66" s="150">
        <f t="shared" si="6"/>
        <v>0</v>
      </c>
      <c r="AG66" s="331"/>
      <c r="AJ66" s="185"/>
      <c r="AK66" s="616"/>
      <c r="AL66" s="186">
        <f t="shared" si="2"/>
        <v>0</v>
      </c>
      <c r="AM66" s="186">
        <f t="shared" si="3"/>
        <v>0</v>
      </c>
      <c r="AN66" s="186">
        <f t="shared" si="4"/>
        <v>0</v>
      </c>
      <c r="AO66" s="615"/>
    </row>
    <row r="67" spans="1:41" ht="20.100000000000001" customHeight="1">
      <c r="A67" s="183">
        <v>63</v>
      </c>
      <c r="B67" s="342"/>
      <c r="C67" s="342"/>
      <c r="D67" s="142"/>
      <c r="E67" s="142"/>
      <c r="F67" s="142"/>
      <c r="G67" s="142"/>
      <c r="H67" s="142"/>
      <c r="I67" s="142"/>
      <c r="J67" s="143"/>
      <c r="K67" s="142"/>
      <c r="L67" s="142"/>
      <c r="M67" s="144"/>
      <c r="N67" s="145"/>
      <c r="O67" s="142"/>
      <c r="P67" s="147"/>
      <c r="Q67" s="147"/>
      <c r="R67" s="147"/>
      <c r="S67" s="147"/>
      <c r="T67" s="147"/>
      <c r="U67" s="147"/>
      <c r="V67" s="147"/>
      <c r="W67" s="147"/>
      <c r="X67" s="147"/>
      <c r="Y67" s="147"/>
      <c r="Z67" s="147"/>
      <c r="AA67" s="147"/>
      <c r="AB67" s="147"/>
      <c r="AC67" s="148"/>
      <c r="AD67" s="142"/>
      <c r="AE67" s="203">
        <f t="shared" si="5"/>
        <v>0</v>
      </c>
      <c r="AF67" s="150">
        <f t="shared" si="6"/>
        <v>0</v>
      </c>
      <c r="AG67" s="331"/>
      <c r="AJ67" s="185"/>
      <c r="AK67" s="616"/>
      <c r="AL67" s="186">
        <f t="shared" si="2"/>
        <v>0</v>
      </c>
      <c r="AM67" s="186">
        <f t="shared" si="3"/>
        <v>0</v>
      </c>
      <c r="AN67" s="186">
        <f t="shared" si="4"/>
        <v>0</v>
      </c>
      <c r="AO67" s="615"/>
    </row>
    <row r="68" spans="1:41" ht="20.100000000000001" customHeight="1">
      <c r="A68" s="183">
        <v>64</v>
      </c>
      <c r="B68" s="342"/>
      <c r="C68" s="342"/>
      <c r="D68" s="142"/>
      <c r="E68" s="142"/>
      <c r="F68" s="142"/>
      <c r="G68" s="142"/>
      <c r="H68" s="142"/>
      <c r="I68" s="142"/>
      <c r="J68" s="143"/>
      <c r="K68" s="142"/>
      <c r="L68" s="142"/>
      <c r="M68" s="144"/>
      <c r="N68" s="145"/>
      <c r="O68" s="142"/>
      <c r="P68" s="147"/>
      <c r="Q68" s="147"/>
      <c r="R68" s="147"/>
      <c r="S68" s="147"/>
      <c r="T68" s="147"/>
      <c r="U68" s="147"/>
      <c r="V68" s="147"/>
      <c r="W68" s="147"/>
      <c r="X68" s="147"/>
      <c r="Y68" s="147"/>
      <c r="Z68" s="147"/>
      <c r="AA68" s="147"/>
      <c r="AB68" s="147"/>
      <c r="AC68" s="148"/>
      <c r="AD68" s="142"/>
      <c r="AE68" s="203">
        <f t="shared" si="5"/>
        <v>0</v>
      </c>
      <c r="AF68" s="150">
        <f t="shared" si="6"/>
        <v>0</v>
      </c>
      <c r="AG68" s="331"/>
      <c r="AJ68" s="185"/>
      <c r="AK68" s="616"/>
      <c r="AL68" s="186">
        <f t="shared" si="2"/>
        <v>0</v>
      </c>
      <c r="AM68" s="186">
        <f t="shared" si="3"/>
        <v>0</v>
      </c>
      <c r="AN68" s="186">
        <f t="shared" si="4"/>
        <v>0</v>
      </c>
      <c r="AO68" s="615"/>
    </row>
    <row r="69" spans="1:41" ht="20.100000000000001" customHeight="1">
      <c r="A69" s="183">
        <v>65</v>
      </c>
      <c r="B69" s="342"/>
      <c r="C69" s="342"/>
      <c r="D69" s="142"/>
      <c r="E69" s="142"/>
      <c r="F69" s="142"/>
      <c r="G69" s="142"/>
      <c r="H69" s="142"/>
      <c r="I69" s="142"/>
      <c r="J69" s="143"/>
      <c r="K69" s="142"/>
      <c r="L69" s="142"/>
      <c r="M69" s="144"/>
      <c r="N69" s="145"/>
      <c r="O69" s="142"/>
      <c r="P69" s="147"/>
      <c r="Q69" s="147"/>
      <c r="R69" s="147"/>
      <c r="S69" s="147"/>
      <c r="T69" s="147"/>
      <c r="U69" s="147"/>
      <c r="V69" s="147"/>
      <c r="W69" s="147"/>
      <c r="X69" s="147"/>
      <c r="Y69" s="147"/>
      <c r="Z69" s="147"/>
      <c r="AA69" s="147"/>
      <c r="AB69" s="147"/>
      <c r="AC69" s="148"/>
      <c r="AD69" s="142"/>
      <c r="AE69" s="203">
        <f t="shared" si="5"/>
        <v>0</v>
      </c>
      <c r="AF69" s="150">
        <f t="shared" si="6"/>
        <v>0</v>
      </c>
      <c r="AG69" s="331"/>
      <c r="AJ69" s="185"/>
      <c r="AK69" s="616"/>
      <c r="AL69" s="186">
        <f t="shared" si="2"/>
        <v>0</v>
      </c>
      <c r="AM69" s="186">
        <f t="shared" si="3"/>
        <v>0</v>
      </c>
      <c r="AN69" s="186">
        <f t="shared" si="4"/>
        <v>0</v>
      </c>
      <c r="AO69" s="615"/>
    </row>
    <row r="70" spans="1:41" ht="20.100000000000001" customHeight="1">
      <c r="A70" s="183">
        <v>66</v>
      </c>
      <c r="B70" s="342"/>
      <c r="C70" s="342"/>
      <c r="D70" s="142"/>
      <c r="E70" s="142"/>
      <c r="F70" s="142"/>
      <c r="G70" s="142"/>
      <c r="H70" s="142"/>
      <c r="I70" s="142"/>
      <c r="J70" s="143"/>
      <c r="K70" s="142"/>
      <c r="L70" s="142"/>
      <c r="M70" s="144"/>
      <c r="N70" s="145"/>
      <c r="O70" s="142"/>
      <c r="P70" s="147"/>
      <c r="Q70" s="147"/>
      <c r="R70" s="147"/>
      <c r="S70" s="147"/>
      <c r="T70" s="147"/>
      <c r="U70" s="147"/>
      <c r="V70" s="147"/>
      <c r="W70" s="147"/>
      <c r="X70" s="147"/>
      <c r="Y70" s="147"/>
      <c r="Z70" s="147"/>
      <c r="AA70" s="147"/>
      <c r="AB70" s="147"/>
      <c r="AC70" s="148"/>
      <c r="AD70" s="142"/>
      <c r="AE70" s="203">
        <f t="shared" si="5"/>
        <v>0</v>
      </c>
      <c r="AF70" s="150">
        <f t="shared" si="6"/>
        <v>0</v>
      </c>
      <c r="AG70" s="331"/>
      <c r="AJ70" s="185"/>
      <c r="AK70" s="616"/>
      <c r="AL70" s="186">
        <f t="shared" ref="AL70:AL133" si="7">SUM(AH$4*B70)</f>
        <v>0</v>
      </c>
      <c r="AM70" s="186">
        <f t="shared" ref="AM70:AM133" si="8">SUM(AI$4*C70)</f>
        <v>0</v>
      </c>
      <c r="AN70" s="186">
        <f t="shared" ref="AN70:AN133" si="9">SUM((AE70*AJ$4)+AK70)</f>
        <v>0</v>
      </c>
      <c r="AO70" s="615"/>
    </row>
    <row r="71" spans="1:41" ht="20.100000000000001" customHeight="1">
      <c r="A71" s="183">
        <v>67</v>
      </c>
      <c r="B71" s="342"/>
      <c r="C71" s="342"/>
      <c r="D71" s="142"/>
      <c r="E71" s="142"/>
      <c r="F71" s="142"/>
      <c r="G71" s="142"/>
      <c r="H71" s="142"/>
      <c r="I71" s="142"/>
      <c r="J71" s="143"/>
      <c r="K71" s="142"/>
      <c r="L71" s="142"/>
      <c r="M71" s="144"/>
      <c r="N71" s="145"/>
      <c r="O71" s="142"/>
      <c r="P71" s="147"/>
      <c r="Q71" s="147"/>
      <c r="R71" s="147"/>
      <c r="S71" s="147"/>
      <c r="T71" s="147"/>
      <c r="U71" s="147"/>
      <c r="V71" s="147"/>
      <c r="W71" s="147"/>
      <c r="X71" s="147"/>
      <c r="Y71" s="147"/>
      <c r="Z71" s="147"/>
      <c r="AA71" s="147"/>
      <c r="AB71" s="147"/>
      <c r="AC71" s="148"/>
      <c r="AD71" s="142"/>
      <c r="AE71" s="203">
        <f t="shared" ref="AE71:AE134" si="10">SUM(P71:AB71)</f>
        <v>0</v>
      </c>
      <c r="AF71" s="150">
        <f t="shared" ref="AF71:AF134" si="11">SUM(AE71+B71+C71)</f>
        <v>0</v>
      </c>
      <c r="AG71" s="331"/>
      <c r="AJ71" s="185"/>
      <c r="AK71" s="616"/>
      <c r="AL71" s="186">
        <f t="shared" si="7"/>
        <v>0</v>
      </c>
      <c r="AM71" s="186">
        <f t="shared" si="8"/>
        <v>0</v>
      </c>
      <c r="AN71" s="186">
        <f t="shared" si="9"/>
        <v>0</v>
      </c>
      <c r="AO71" s="615"/>
    </row>
    <row r="72" spans="1:41" ht="20.100000000000001" customHeight="1">
      <c r="A72" s="183">
        <v>68</v>
      </c>
      <c r="B72" s="342"/>
      <c r="C72" s="342"/>
      <c r="D72" s="142"/>
      <c r="E72" s="142"/>
      <c r="F72" s="142"/>
      <c r="G72" s="142"/>
      <c r="H72" s="142"/>
      <c r="I72" s="142"/>
      <c r="J72" s="143"/>
      <c r="K72" s="142"/>
      <c r="L72" s="142"/>
      <c r="M72" s="144"/>
      <c r="N72" s="145"/>
      <c r="O72" s="142"/>
      <c r="P72" s="147"/>
      <c r="Q72" s="147"/>
      <c r="R72" s="147"/>
      <c r="S72" s="147"/>
      <c r="T72" s="147"/>
      <c r="U72" s="147"/>
      <c r="V72" s="147"/>
      <c r="W72" s="147"/>
      <c r="X72" s="147"/>
      <c r="Y72" s="147"/>
      <c r="Z72" s="147"/>
      <c r="AA72" s="147"/>
      <c r="AB72" s="147"/>
      <c r="AC72" s="148"/>
      <c r="AD72" s="142"/>
      <c r="AE72" s="203">
        <f t="shared" si="10"/>
        <v>0</v>
      </c>
      <c r="AF72" s="150">
        <f t="shared" si="11"/>
        <v>0</v>
      </c>
      <c r="AG72" s="331"/>
      <c r="AJ72" s="185"/>
      <c r="AK72" s="616"/>
      <c r="AL72" s="186">
        <f t="shared" si="7"/>
        <v>0</v>
      </c>
      <c r="AM72" s="186">
        <f t="shared" si="8"/>
        <v>0</v>
      </c>
      <c r="AN72" s="186">
        <f t="shared" si="9"/>
        <v>0</v>
      </c>
      <c r="AO72" s="615"/>
    </row>
    <row r="73" spans="1:41" ht="20.100000000000001" customHeight="1">
      <c r="A73" s="183">
        <v>69</v>
      </c>
      <c r="B73" s="342"/>
      <c r="C73" s="342"/>
      <c r="D73" s="142"/>
      <c r="E73" s="142"/>
      <c r="F73" s="142"/>
      <c r="G73" s="142"/>
      <c r="H73" s="142"/>
      <c r="I73" s="142"/>
      <c r="J73" s="143"/>
      <c r="K73" s="142"/>
      <c r="L73" s="142"/>
      <c r="M73" s="144"/>
      <c r="N73" s="145"/>
      <c r="O73" s="142"/>
      <c r="P73" s="147"/>
      <c r="Q73" s="147"/>
      <c r="R73" s="147"/>
      <c r="S73" s="147"/>
      <c r="T73" s="147"/>
      <c r="U73" s="147"/>
      <c r="V73" s="147"/>
      <c r="W73" s="147"/>
      <c r="X73" s="147"/>
      <c r="Y73" s="147"/>
      <c r="Z73" s="147"/>
      <c r="AA73" s="147"/>
      <c r="AB73" s="147"/>
      <c r="AC73" s="148"/>
      <c r="AD73" s="142"/>
      <c r="AE73" s="203">
        <f t="shared" si="10"/>
        <v>0</v>
      </c>
      <c r="AF73" s="150">
        <f t="shared" si="11"/>
        <v>0</v>
      </c>
      <c r="AG73" s="331"/>
      <c r="AJ73" s="185"/>
      <c r="AK73" s="616"/>
      <c r="AL73" s="186">
        <f t="shared" si="7"/>
        <v>0</v>
      </c>
      <c r="AM73" s="186">
        <f t="shared" si="8"/>
        <v>0</v>
      </c>
      <c r="AN73" s="186">
        <f t="shared" si="9"/>
        <v>0</v>
      </c>
      <c r="AO73" s="615"/>
    </row>
    <row r="74" spans="1:41" ht="20.100000000000001" customHeight="1">
      <c r="A74" s="183">
        <v>70</v>
      </c>
      <c r="B74" s="342"/>
      <c r="C74" s="342"/>
      <c r="D74" s="142"/>
      <c r="E74" s="142"/>
      <c r="F74" s="142"/>
      <c r="G74" s="142"/>
      <c r="H74" s="142"/>
      <c r="I74" s="142"/>
      <c r="J74" s="143"/>
      <c r="K74" s="142"/>
      <c r="L74" s="142"/>
      <c r="M74" s="144"/>
      <c r="N74" s="145"/>
      <c r="O74" s="142"/>
      <c r="P74" s="147"/>
      <c r="Q74" s="147"/>
      <c r="R74" s="147"/>
      <c r="S74" s="147"/>
      <c r="T74" s="147"/>
      <c r="U74" s="147"/>
      <c r="V74" s="147"/>
      <c r="W74" s="147"/>
      <c r="X74" s="147"/>
      <c r="Y74" s="147"/>
      <c r="Z74" s="147"/>
      <c r="AA74" s="147"/>
      <c r="AB74" s="147"/>
      <c r="AC74" s="148"/>
      <c r="AD74" s="142"/>
      <c r="AE74" s="203">
        <f t="shared" si="10"/>
        <v>0</v>
      </c>
      <c r="AF74" s="150">
        <f t="shared" si="11"/>
        <v>0</v>
      </c>
      <c r="AG74" s="331"/>
      <c r="AJ74" s="185"/>
      <c r="AK74" s="616"/>
      <c r="AL74" s="186">
        <f t="shared" si="7"/>
        <v>0</v>
      </c>
      <c r="AM74" s="186">
        <f t="shared" si="8"/>
        <v>0</v>
      </c>
      <c r="AN74" s="186">
        <f t="shared" si="9"/>
        <v>0</v>
      </c>
      <c r="AO74" s="615"/>
    </row>
    <row r="75" spans="1:41" ht="20.100000000000001" customHeight="1">
      <c r="A75" s="183">
        <v>71</v>
      </c>
      <c r="B75" s="342"/>
      <c r="C75" s="342"/>
      <c r="D75" s="142"/>
      <c r="E75" s="142"/>
      <c r="F75" s="142"/>
      <c r="G75" s="142"/>
      <c r="H75" s="142"/>
      <c r="I75" s="142"/>
      <c r="J75" s="143"/>
      <c r="K75" s="142"/>
      <c r="L75" s="142"/>
      <c r="M75" s="144"/>
      <c r="N75" s="145"/>
      <c r="O75" s="142"/>
      <c r="P75" s="147"/>
      <c r="Q75" s="147"/>
      <c r="R75" s="147"/>
      <c r="S75" s="147"/>
      <c r="T75" s="147"/>
      <c r="U75" s="147"/>
      <c r="V75" s="147"/>
      <c r="W75" s="147"/>
      <c r="X75" s="147"/>
      <c r="Y75" s="147"/>
      <c r="Z75" s="147"/>
      <c r="AA75" s="147"/>
      <c r="AB75" s="147"/>
      <c r="AC75" s="148"/>
      <c r="AD75" s="142"/>
      <c r="AE75" s="203">
        <f t="shared" si="10"/>
        <v>0</v>
      </c>
      <c r="AF75" s="150">
        <f t="shared" si="11"/>
        <v>0</v>
      </c>
      <c r="AG75" s="331"/>
      <c r="AJ75" s="185"/>
      <c r="AK75" s="616"/>
      <c r="AL75" s="186">
        <f t="shared" si="7"/>
        <v>0</v>
      </c>
      <c r="AM75" s="186">
        <f t="shared" si="8"/>
        <v>0</v>
      </c>
      <c r="AN75" s="186">
        <f t="shared" si="9"/>
        <v>0</v>
      </c>
      <c r="AO75" s="615"/>
    </row>
    <row r="76" spans="1:41" ht="20.100000000000001" customHeight="1">
      <c r="A76" s="183">
        <v>72</v>
      </c>
      <c r="B76" s="342"/>
      <c r="C76" s="342"/>
      <c r="D76" s="142"/>
      <c r="E76" s="142"/>
      <c r="F76" s="142"/>
      <c r="G76" s="142"/>
      <c r="H76" s="142"/>
      <c r="I76" s="142"/>
      <c r="J76" s="143"/>
      <c r="K76" s="142"/>
      <c r="L76" s="142"/>
      <c r="M76" s="144"/>
      <c r="N76" s="145"/>
      <c r="O76" s="142"/>
      <c r="P76" s="147"/>
      <c r="Q76" s="147"/>
      <c r="R76" s="147"/>
      <c r="S76" s="147"/>
      <c r="T76" s="147"/>
      <c r="U76" s="147"/>
      <c r="V76" s="147"/>
      <c r="W76" s="147"/>
      <c r="X76" s="147"/>
      <c r="Y76" s="147"/>
      <c r="Z76" s="147"/>
      <c r="AA76" s="147"/>
      <c r="AB76" s="147"/>
      <c r="AC76" s="148"/>
      <c r="AD76" s="142"/>
      <c r="AE76" s="203">
        <f t="shared" si="10"/>
        <v>0</v>
      </c>
      <c r="AF76" s="150">
        <f t="shared" si="11"/>
        <v>0</v>
      </c>
      <c r="AG76" s="331"/>
      <c r="AJ76" s="185"/>
      <c r="AK76" s="616"/>
      <c r="AL76" s="186">
        <f t="shared" si="7"/>
        <v>0</v>
      </c>
      <c r="AM76" s="186">
        <f t="shared" si="8"/>
        <v>0</v>
      </c>
      <c r="AN76" s="186">
        <f t="shared" si="9"/>
        <v>0</v>
      </c>
      <c r="AO76" s="615"/>
    </row>
    <row r="77" spans="1:41" ht="20.100000000000001" customHeight="1">
      <c r="A77" s="183">
        <v>73</v>
      </c>
      <c r="B77" s="342"/>
      <c r="C77" s="342"/>
      <c r="D77" s="142"/>
      <c r="E77" s="142"/>
      <c r="F77" s="142"/>
      <c r="G77" s="142"/>
      <c r="H77" s="142"/>
      <c r="I77" s="142"/>
      <c r="J77" s="143"/>
      <c r="K77" s="142"/>
      <c r="L77" s="142"/>
      <c r="M77" s="144"/>
      <c r="N77" s="145"/>
      <c r="O77" s="142"/>
      <c r="P77" s="147"/>
      <c r="Q77" s="147"/>
      <c r="R77" s="147"/>
      <c r="S77" s="147"/>
      <c r="T77" s="147"/>
      <c r="U77" s="147"/>
      <c r="V77" s="147"/>
      <c r="W77" s="147"/>
      <c r="X77" s="147"/>
      <c r="Y77" s="147"/>
      <c r="Z77" s="147"/>
      <c r="AA77" s="147"/>
      <c r="AB77" s="147"/>
      <c r="AC77" s="148"/>
      <c r="AD77" s="142"/>
      <c r="AE77" s="203">
        <f t="shared" si="10"/>
        <v>0</v>
      </c>
      <c r="AF77" s="150">
        <f t="shared" si="11"/>
        <v>0</v>
      </c>
      <c r="AG77" s="331"/>
      <c r="AJ77" s="185"/>
      <c r="AK77" s="616"/>
      <c r="AL77" s="186">
        <f t="shared" si="7"/>
        <v>0</v>
      </c>
      <c r="AM77" s="186">
        <f t="shared" si="8"/>
        <v>0</v>
      </c>
      <c r="AN77" s="186">
        <f t="shared" si="9"/>
        <v>0</v>
      </c>
      <c r="AO77" s="615"/>
    </row>
    <row r="78" spans="1:41" ht="20.100000000000001" customHeight="1">
      <c r="A78" s="183">
        <v>74</v>
      </c>
      <c r="B78" s="342"/>
      <c r="C78" s="342"/>
      <c r="D78" s="142"/>
      <c r="E78" s="142"/>
      <c r="F78" s="142"/>
      <c r="G78" s="142"/>
      <c r="H78" s="142"/>
      <c r="I78" s="142"/>
      <c r="J78" s="143"/>
      <c r="K78" s="142"/>
      <c r="L78" s="142"/>
      <c r="M78" s="144"/>
      <c r="N78" s="145"/>
      <c r="O78" s="142"/>
      <c r="P78" s="147"/>
      <c r="Q78" s="147"/>
      <c r="R78" s="147"/>
      <c r="S78" s="147"/>
      <c r="T78" s="147"/>
      <c r="U78" s="147"/>
      <c r="V78" s="147"/>
      <c r="W78" s="147"/>
      <c r="X78" s="147"/>
      <c r="Y78" s="147"/>
      <c r="Z78" s="147"/>
      <c r="AA78" s="147"/>
      <c r="AB78" s="147"/>
      <c r="AC78" s="148"/>
      <c r="AD78" s="142"/>
      <c r="AE78" s="203">
        <f t="shared" si="10"/>
        <v>0</v>
      </c>
      <c r="AF78" s="150">
        <f t="shared" si="11"/>
        <v>0</v>
      </c>
      <c r="AG78" s="331"/>
      <c r="AJ78" s="185"/>
      <c r="AK78" s="616"/>
      <c r="AL78" s="186">
        <f t="shared" si="7"/>
        <v>0</v>
      </c>
      <c r="AM78" s="186">
        <f t="shared" si="8"/>
        <v>0</v>
      </c>
      <c r="AN78" s="186">
        <f t="shared" si="9"/>
        <v>0</v>
      </c>
      <c r="AO78" s="615"/>
    </row>
    <row r="79" spans="1:41" ht="20.100000000000001" customHeight="1">
      <c r="A79" s="183">
        <v>75</v>
      </c>
      <c r="B79" s="342"/>
      <c r="C79" s="342"/>
      <c r="D79" s="142"/>
      <c r="E79" s="142"/>
      <c r="F79" s="142"/>
      <c r="G79" s="142"/>
      <c r="H79" s="142"/>
      <c r="I79" s="142"/>
      <c r="J79" s="143"/>
      <c r="K79" s="142"/>
      <c r="L79" s="142"/>
      <c r="M79" s="144"/>
      <c r="N79" s="145"/>
      <c r="O79" s="142"/>
      <c r="P79" s="147"/>
      <c r="Q79" s="147"/>
      <c r="R79" s="147"/>
      <c r="S79" s="147"/>
      <c r="T79" s="147"/>
      <c r="U79" s="147"/>
      <c r="V79" s="147"/>
      <c r="W79" s="147"/>
      <c r="X79" s="147"/>
      <c r="Y79" s="147"/>
      <c r="Z79" s="147"/>
      <c r="AA79" s="147"/>
      <c r="AB79" s="147"/>
      <c r="AC79" s="148"/>
      <c r="AD79" s="142"/>
      <c r="AE79" s="203">
        <f t="shared" si="10"/>
        <v>0</v>
      </c>
      <c r="AF79" s="150">
        <f t="shared" si="11"/>
        <v>0</v>
      </c>
      <c r="AG79" s="331"/>
      <c r="AJ79" s="185"/>
      <c r="AK79" s="616"/>
      <c r="AL79" s="186">
        <f t="shared" si="7"/>
        <v>0</v>
      </c>
      <c r="AM79" s="186">
        <f t="shared" si="8"/>
        <v>0</v>
      </c>
      <c r="AN79" s="186">
        <f t="shared" si="9"/>
        <v>0</v>
      </c>
      <c r="AO79" s="615"/>
    </row>
    <row r="80" spans="1:41" ht="20.100000000000001" customHeight="1">
      <c r="A80" s="183">
        <v>76</v>
      </c>
      <c r="B80" s="342"/>
      <c r="C80" s="342"/>
      <c r="D80" s="142"/>
      <c r="E80" s="142"/>
      <c r="F80" s="142"/>
      <c r="G80" s="142"/>
      <c r="H80" s="142"/>
      <c r="I80" s="142"/>
      <c r="J80" s="143"/>
      <c r="K80" s="142"/>
      <c r="L80" s="142"/>
      <c r="M80" s="144"/>
      <c r="N80" s="145"/>
      <c r="O80" s="142"/>
      <c r="P80" s="147"/>
      <c r="Q80" s="147"/>
      <c r="R80" s="147"/>
      <c r="S80" s="147"/>
      <c r="T80" s="147"/>
      <c r="U80" s="147"/>
      <c r="V80" s="147"/>
      <c r="W80" s="147"/>
      <c r="X80" s="147"/>
      <c r="Y80" s="147"/>
      <c r="Z80" s="147"/>
      <c r="AA80" s="147"/>
      <c r="AB80" s="147"/>
      <c r="AC80" s="148"/>
      <c r="AD80" s="142"/>
      <c r="AE80" s="203">
        <f t="shared" si="10"/>
        <v>0</v>
      </c>
      <c r="AF80" s="150">
        <f t="shared" si="11"/>
        <v>0</v>
      </c>
      <c r="AG80" s="331"/>
      <c r="AJ80" s="185"/>
      <c r="AK80" s="616"/>
      <c r="AL80" s="186">
        <f t="shared" si="7"/>
        <v>0</v>
      </c>
      <c r="AM80" s="186">
        <f t="shared" si="8"/>
        <v>0</v>
      </c>
      <c r="AN80" s="186">
        <f t="shared" si="9"/>
        <v>0</v>
      </c>
      <c r="AO80" s="615"/>
    </row>
    <row r="81" spans="1:41" ht="20.100000000000001" customHeight="1">
      <c r="A81" s="183">
        <v>77</v>
      </c>
      <c r="B81" s="342"/>
      <c r="C81" s="342"/>
      <c r="D81" s="142"/>
      <c r="E81" s="142"/>
      <c r="F81" s="142"/>
      <c r="G81" s="142"/>
      <c r="H81" s="142"/>
      <c r="I81" s="142"/>
      <c r="J81" s="143"/>
      <c r="K81" s="142"/>
      <c r="L81" s="142"/>
      <c r="M81" s="144"/>
      <c r="N81" s="145"/>
      <c r="O81" s="142"/>
      <c r="P81" s="147"/>
      <c r="Q81" s="147"/>
      <c r="R81" s="147"/>
      <c r="S81" s="147"/>
      <c r="T81" s="147"/>
      <c r="U81" s="147"/>
      <c r="V81" s="147"/>
      <c r="W81" s="147"/>
      <c r="X81" s="147"/>
      <c r="Y81" s="147"/>
      <c r="Z81" s="147"/>
      <c r="AA81" s="147"/>
      <c r="AB81" s="147"/>
      <c r="AC81" s="148"/>
      <c r="AD81" s="142"/>
      <c r="AE81" s="203">
        <f t="shared" si="10"/>
        <v>0</v>
      </c>
      <c r="AF81" s="150">
        <f t="shared" si="11"/>
        <v>0</v>
      </c>
      <c r="AG81" s="331"/>
      <c r="AJ81" s="185"/>
      <c r="AK81" s="616"/>
      <c r="AL81" s="186">
        <f t="shared" si="7"/>
        <v>0</v>
      </c>
      <c r="AM81" s="186">
        <f t="shared" si="8"/>
        <v>0</v>
      </c>
      <c r="AN81" s="186">
        <f t="shared" si="9"/>
        <v>0</v>
      </c>
      <c r="AO81" s="615"/>
    </row>
    <row r="82" spans="1:41" ht="20.100000000000001" customHeight="1">
      <c r="A82" s="183">
        <v>78</v>
      </c>
      <c r="B82" s="342"/>
      <c r="C82" s="342"/>
      <c r="D82" s="142"/>
      <c r="E82" s="142"/>
      <c r="F82" s="142"/>
      <c r="G82" s="142"/>
      <c r="H82" s="142"/>
      <c r="I82" s="142"/>
      <c r="J82" s="143"/>
      <c r="K82" s="142"/>
      <c r="L82" s="142"/>
      <c r="M82" s="144"/>
      <c r="N82" s="145"/>
      <c r="O82" s="142"/>
      <c r="P82" s="147"/>
      <c r="Q82" s="147"/>
      <c r="R82" s="147"/>
      <c r="S82" s="147"/>
      <c r="T82" s="147"/>
      <c r="U82" s="147"/>
      <c r="V82" s="147"/>
      <c r="W82" s="147"/>
      <c r="X82" s="147"/>
      <c r="Y82" s="147"/>
      <c r="Z82" s="147"/>
      <c r="AA82" s="147"/>
      <c r="AB82" s="147"/>
      <c r="AC82" s="148"/>
      <c r="AD82" s="142"/>
      <c r="AE82" s="203">
        <f t="shared" si="10"/>
        <v>0</v>
      </c>
      <c r="AF82" s="150">
        <f t="shared" si="11"/>
        <v>0</v>
      </c>
      <c r="AG82" s="331"/>
      <c r="AJ82" s="185"/>
      <c r="AK82" s="616"/>
      <c r="AL82" s="186">
        <f t="shared" si="7"/>
        <v>0</v>
      </c>
      <c r="AM82" s="186">
        <f t="shared" si="8"/>
        <v>0</v>
      </c>
      <c r="AN82" s="186">
        <f t="shared" si="9"/>
        <v>0</v>
      </c>
      <c r="AO82" s="615"/>
    </row>
    <row r="83" spans="1:41" ht="20.100000000000001" customHeight="1">
      <c r="A83" s="183">
        <v>79</v>
      </c>
      <c r="B83" s="342"/>
      <c r="C83" s="342"/>
      <c r="D83" s="142"/>
      <c r="E83" s="142"/>
      <c r="F83" s="142"/>
      <c r="G83" s="142"/>
      <c r="H83" s="142"/>
      <c r="I83" s="142"/>
      <c r="J83" s="143"/>
      <c r="K83" s="142"/>
      <c r="L83" s="142"/>
      <c r="M83" s="144"/>
      <c r="N83" s="145"/>
      <c r="O83" s="142"/>
      <c r="P83" s="147"/>
      <c r="Q83" s="147"/>
      <c r="R83" s="147"/>
      <c r="S83" s="147"/>
      <c r="T83" s="147"/>
      <c r="U83" s="147"/>
      <c r="V83" s="147"/>
      <c r="W83" s="147"/>
      <c r="X83" s="147"/>
      <c r="Y83" s="147"/>
      <c r="Z83" s="147"/>
      <c r="AA83" s="147"/>
      <c r="AB83" s="147"/>
      <c r="AC83" s="148"/>
      <c r="AD83" s="142"/>
      <c r="AE83" s="203">
        <f t="shared" si="10"/>
        <v>0</v>
      </c>
      <c r="AF83" s="150">
        <f t="shared" si="11"/>
        <v>0</v>
      </c>
      <c r="AG83" s="331"/>
      <c r="AJ83" s="185"/>
      <c r="AK83" s="616"/>
      <c r="AL83" s="186">
        <f t="shared" si="7"/>
        <v>0</v>
      </c>
      <c r="AM83" s="186">
        <f t="shared" si="8"/>
        <v>0</v>
      </c>
      <c r="AN83" s="186">
        <f t="shared" si="9"/>
        <v>0</v>
      </c>
      <c r="AO83" s="615"/>
    </row>
    <row r="84" spans="1:41" ht="20.100000000000001" customHeight="1">
      <c r="A84" s="183">
        <v>80</v>
      </c>
      <c r="B84" s="342"/>
      <c r="C84" s="342"/>
      <c r="D84" s="142"/>
      <c r="E84" s="142"/>
      <c r="F84" s="142"/>
      <c r="G84" s="142"/>
      <c r="H84" s="142"/>
      <c r="I84" s="142"/>
      <c r="J84" s="143"/>
      <c r="K84" s="142"/>
      <c r="L84" s="142"/>
      <c r="M84" s="144"/>
      <c r="N84" s="145"/>
      <c r="O84" s="142"/>
      <c r="P84" s="147"/>
      <c r="Q84" s="147"/>
      <c r="R84" s="147"/>
      <c r="S84" s="147"/>
      <c r="T84" s="147"/>
      <c r="U84" s="147"/>
      <c r="V84" s="147"/>
      <c r="W84" s="147"/>
      <c r="X84" s="147"/>
      <c r="Y84" s="147"/>
      <c r="Z84" s="147"/>
      <c r="AA84" s="147"/>
      <c r="AB84" s="147"/>
      <c r="AC84" s="148"/>
      <c r="AD84" s="142"/>
      <c r="AE84" s="203">
        <f t="shared" si="10"/>
        <v>0</v>
      </c>
      <c r="AF84" s="150">
        <f t="shared" si="11"/>
        <v>0</v>
      </c>
      <c r="AG84" s="331"/>
      <c r="AJ84" s="185"/>
      <c r="AK84" s="616"/>
      <c r="AL84" s="186">
        <f t="shared" si="7"/>
        <v>0</v>
      </c>
      <c r="AM84" s="186">
        <f t="shared" si="8"/>
        <v>0</v>
      </c>
      <c r="AN84" s="186">
        <f t="shared" si="9"/>
        <v>0</v>
      </c>
      <c r="AO84" s="615"/>
    </row>
    <row r="85" spans="1:41" ht="20.100000000000001" customHeight="1">
      <c r="A85" s="183">
        <v>81</v>
      </c>
      <c r="B85" s="342"/>
      <c r="C85" s="342"/>
      <c r="D85" s="142"/>
      <c r="E85" s="142"/>
      <c r="F85" s="142"/>
      <c r="G85" s="142"/>
      <c r="H85" s="142"/>
      <c r="I85" s="142"/>
      <c r="J85" s="143"/>
      <c r="K85" s="142"/>
      <c r="L85" s="142"/>
      <c r="M85" s="144"/>
      <c r="N85" s="145"/>
      <c r="O85" s="142"/>
      <c r="P85" s="147"/>
      <c r="Q85" s="147"/>
      <c r="R85" s="147"/>
      <c r="S85" s="147"/>
      <c r="T85" s="147"/>
      <c r="U85" s="147"/>
      <c r="V85" s="147"/>
      <c r="W85" s="147"/>
      <c r="X85" s="147"/>
      <c r="Y85" s="147"/>
      <c r="Z85" s="147"/>
      <c r="AA85" s="147"/>
      <c r="AB85" s="147"/>
      <c r="AC85" s="148"/>
      <c r="AD85" s="142"/>
      <c r="AE85" s="203">
        <f t="shared" si="10"/>
        <v>0</v>
      </c>
      <c r="AF85" s="150">
        <f t="shared" si="11"/>
        <v>0</v>
      </c>
      <c r="AG85" s="331"/>
      <c r="AJ85" s="185"/>
      <c r="AK85" s="616"/>
      <c r="AL85" s="186">
        <f t="shared" si="7"/>
        <v>0</v>
      </c>
      <c r="AM85" s="186">
        <f t="shared" si="8"/>
        <v>0</v>
      </c>
      <c r="AN85" s="186">
        <f t="shared" si="9"/>
        <v>0</v>
      </c>
      <c r="AO85" s="615"/>
    </row>
    <row r="86" spans="1:41" ht="20.100000000000001" customHeight="1">
      <c r="A86" s="183">
        <v>82</v>
      </c>
      <c r="B86" s="342"/>
      <c r="C86" s="342"/>
      <c r="D86" s="142"/>
      <c r="E86" s="142"/>
      <c r="F86" s="142"/>
      <c r="G86" s="142"/>
      <c r="H86" s="142"/>
      <c r="I86" s="142"/>
      <c r="J86" s="143"/>
      <c r="K86" s="142"/>
      <c r="L86" s="142"/>
      <c r="M86" s="144"/>
      <c r="N86" s="145"/>
      <c r="O86" s="142"/>
      <c r="P86" s="147"/>
      <c r="Q86" s="147"/>
      <c r="R86" s="147"/>
      <c r="S86" s="147"/>
      <c r="T86" s="147"/>
      <c r="U86" s="147"/>
      <c r="V86" s="147"/>
      <c r="W86" s="147"/>
      <c r="X86" s="147"/>
      <c r="Y86" s="147"/>
      <c r="Z86" s="147"/>
      <c r="AA86" s="147"/>
      <c r="AB86" s="147"/>
      <c r="AC86" s="148"/>
      <c r="AD86" s="142"/>
      <c r="AE86" s="203">
        <f t="shared" si="10"/>
        <v>0</v>
      </c>
      <c r="AF86" s="150">
        <f t="shared" si="11"/>
        <v>0</v>
      </c>
      <c r="AG86" s="331"/>
      <c r="AJ86" s="185"/>
      <c r="AK86" s="616"/>
      <c r="AL86" s="186">
        <f t="shared" si="7"/>
        <v>0</v>
      </c>
      <c r="AM86" s="186">
        <f t="shared" si="8"/>
        <v>0</v>
      </c>
      <c r="AN86" s="186">
        <f t="shared" si="9"/>
        <v>0</v>
      </c>
      <c r="AO86" s="615"/>
    </row>
    <row r="87" spans="1:41" ht="20.100000000000001" customHeight="1">
      <c r="A87" s="183">
        <v>83</v>
      </c>
      <c r="B87" s="342"/>
      <c r="C87" s="342"/>
      <c r="D87" s="142"/>
      <c r="E87" s="142"/>
      <c r="F87" s="142"/>
      <c r="G87" s="142"/>
      <c r="H87" s="142"/>
      <c r="I87" s="142"/>
      <c r="J87" s="143"/>
      <c r="K87" s="142"/>
      <c r="L87" s="142"/>
      <c r="M87" s="144"/>
      <c r="N87" s="145"/>
      <c r="O87" s="142"/>
      <c r="P87" s="147"/>
      <c r="Q87" s="147"/>
      <c r="R87" s="147"/>
      <c r="S87" s="147"/>
      <c r="T87" s="147"/>
      <c r="U87" s="147"/>
      <c r="V87" s="147"/>
      <c r="W87" s="147"/>
      <c r="X87" s="147"/>
      <c r="Y87" s="147"/>
      <c r="Z87" s="147"/>
      <c r="AA87" s="147"/>
      <c r="AB87" s="147"/>
      <c r="AC87" s="148"/>
      <c r="AD87" s="142"/>
      <c r="AE87" s="203">
        <f t="shared" si="10"/>
        <v>0</v>
      </c>
      <c r="AF87" s="150">
        <f t="shared" si="11"/>
        <v>0</v>
      </c>
      <c r="AG87" s="331"/>
      <c r="AJ87" s="185"/>
      <c r="AK87" s="616"/>
      <c r="AL87" s="186">
        <f t="shared" si="7"/>
        <v>0</v>
      </c>
      <c r="AM87" s="186">
        <f t="shared" si="8"/>
        <v>0</v>
      </c>
      <c r="AN87" s="186">
        <f t="shared" si="9"/>
        <v>0</v>
      </c>
      <c r="AO87" s="615"/>
    </row>
    <row r="88" spans="1:41" ht="20.100000000000001" customHeight="1">
      <c r="A88" s="183">
        <v>84</v>
      </c>
      <c r="B88" s="342"/>
      <c r="C88" s="342"/>
      <c r="D88" s="142"/>
      <c r="E88" s="142"/>
      <c r="F88" s="142"/>
      <c r="G88" s="142"/>
      <c r="H88" s="142"/>
      <c r="I88" s="142"/>
      <c r="J88" s="143"/>
      <c r="K88" s="142"/>
      <c r="L88" s="142"/>
      <c r="M88" s="144"/>
      <c r="N88" s="145"/>
      <c r="O88" s="142"/>
      <c r="P88" s="147"/>
      <c r="Q88" s="147"/>
      <c r="R88" s="147"/>
      <c r="S88" s="147"/>
      <c r="T88" s="147"/>
      <c r="U88" s="147"/>
      <c r="V88" s="147"/>
      <c r="W88" s="147"/>
      <c r="X88" s="147"/>
      <c r="Y88" s="147"/>
      <c r="Z88" s="147"/>
      <c r="AA88" s="147"/>
      <c r="AB88" s="147"/>
      <c r="AC88" s="148"/>
      <c r="AD88" s="142"/>
      <c r="AE88" s="203">
        <f t="shared" si="10"/>
        <v>0</v>
      </c>
      <c r="AF88" s="150">
        <f t="shared" si="11"/>
        <v>0</v>
      </c>
      <c r="AG88" s="331"/>
      <c r="AJ88" s="185"/>
      <c r="AK88" s="616"/>
      <c r="AL88" s="186">
        <f t="shared" si="7"/>
        <v>0</v>
      </c>
      <c r="AM88" s="186">
        <f t="shared" si="8"/>
        <v>0</v>
      </c>
      <c r="AN88" s="186">
        <f t="shared" si="9"/>
        <v>0</v>
      </c>
      <c r="AO88" s="615"/>
    </row>
    <row r="89" spans="1:41" ht="20.100000000000001" customHeight="1">
      <c r="A89" s="183">
        <v>85</v>
      </c>
      <c r="B89" s="342"/>
      <c r="C89" s="342"/>
      <c r="D89" s="142"/>
      <c r="E89" s="142"/>
      <c r="F89" s="142"/>
      <c r="G89" s="142"/>
      <c r="H89" s="142"/>
      <c r="I89" s="142"/>
      <c r="J89" s="143"/>
      <c r="K89" s="142"/>
      <c r="L89" s="142"/>
      <c r="M89" s="144"/>
      <c r="N89" s="145"/>
      <c r="O89" s="142"/>
      <c r="P89" s="147"/>
      <c r="Q89" s="147"/>
      <c r="R89" s="147"/>
      <c r="S89" s="147"/>
      <c r="T89" s="147"/>
      <c r="U89" s="147"/>
      <c r="V89" s="147"/>
      <c r="W89" s="147"/>
      <c r="X89" s="147"/>
      <c r="Y89" s="147"/>
      <c r="Z89" s="147"/>
      <c r="AA89" s="147"/>
      <c r="AB89" s="147"/>
      <c r="AC89" s="148"/>
      <c r="AD89" s="142"/>
      <c r="AE89" s="203">
        <f t="shared" si="10"/>
        <v>0</v>
      </c>
      <c r="AF89" s="150">
        <f t="shared" si="11"/>
        <v>0</v>
      </c>
      <c r="AG89" s="331"/>
      <c r="AJ89" s="185"/>
      <c r="AK89" s="616"/>
      <c r="AL89" s="186">
        <f t="shared" si="7"/>
        <v>0</v>
      </c>
      <c r="AM89" s="186">
        <f t="shared" si="8"/>
        <v>0</v>
      </c>
      <c r="AN89" s="186">
        <f t="shared" si="9"/>
        <v>0</v>
      </c>
      <c r="AO89" s="615"/>
    </row>
    <row r="90" spans="1:41" ht="20.100000000000001" customHeight="1">
      <c r="A90" s="183">
        <v>86</v>
      </c>
      <c r="B90" s="342"/>
      <c r="C90" s="342"/>
      <c r="D90" s="142"/>
      <c r="E90" s="142"/>
      <c r="F90" s="142"/>
      <c r="G90" s="142"/>
      <c r="H90" s="142"/>
      <c r="I90" s="142"/>
      <c r="J90" s="143"/>
      <c r="K90" s="142"/>
      <c r="L90" s="142"/>
      <c r="M90" s="144"/>
      <c r="N90" s="145"/>
      <c r="O90" s="142"/>
      <c r="P90" s="147"/>
      <c r="Q90" s="147"/>
      <c r="R90" s="147"/>
      <c r="S90" s="147"/>
      <c r="T90" s="147"/>
      <c r="U90" s="147"/>
      <c r="V90" s="147"/>
      <c r="W90" s="147"/>
      <c r="X90" s="147"/>
      <c r="Y90" s="147"/>
      <c r="Z90" s="147"/>
      <c r="AA90" s="147"/>
      <c r="AB90" s="147"/>
      <c r="AC90" s="148"/>
      <c r="AD90" s="142"/>
      <c r="AE90" s="203">
        <f t="shared" si="10"/>
        <v>0</v>
      </c>
      <c r="AF90" s="150">
        <f t="shared" si="11"/>
        <v>0</v>
      </c>
      <c r="AG90" s="331"/>
      <c r="AJ90" s="185"/>
      <c r="AK90" s="616"/>
      <c r="AL90" s="186">
        <f t="shared" si="7"/>
        <v>0</v>
      </c>
      <c r="AM90" s="186">
        <f t="shared" si="8"/>
        <v>0</v>
      </c>
      <c r="AN90" s="186">
        <f t="shared" si="9"/>
        <v>0</v>
      </c>
      <c r="AO90" s="615"/>
    </row>
    <row r="91" spans="1:41" ht="20.100000000000001" customHeight="1">
      <c r="A91" s="183">
        <v>87</v>
      </c>
      <c r="B91" s="342"/>
      <c r="C91" s="342"/>
      <c r="D91" s="142"/>
      <c r="E91" s="142"/>
      <c r="F91" s="142"/>
      <c r="G91" s="142"/>
      <c r="H91" s="142"/>
      <c r="I91" s="142"/>
      <c r="J91" s="143"/>
      <c r="K91" s="142"/>
      <c r="L91" s="142"/>
      <c r="M91" s="144"/>
      <c r="N91" s="145"/>
      <c r="O91" s="142"/>
      <c r="P91" s="147"/>
      <c r="Q91" s="147"/>
      <c r="R91" s="147"/>
      <c r="S91" s="147"/>
      <c r="T91" s="147"/>
      <c r="U91" s="147"/>
      <c r="V91" s="147"/>
      <c r="W91" s="147"/>
      <c r="X91" s="147"/>
      <c r="Y91" s="147"/>
      <c r="Z91" s="147"/>
      <c r="AA91" s="147"/>
      <c r="AB91" s="147"/>
      <c r="AC91" s="148"/>
      <c r="AD91" s="142"/>
      <c r="AE91" s="203">
        <f t="shared" si="10"/>
        <v>0</v>
      </c>
      <c r="AF91" s="150">
        <f t="shared" si="11"/>
        <v>0</v>
      </c>
      <c r="AG91" s="331"/>
      <c r="AJ91" s="185"/>
      <c r="AK91" s="616"/>
      <c r="AL91" s="186">
        <f t="shared" si="7"/>
        <v>0</v>
      </c>
      <c r="AM91" s="186">
        <f t="shared" si="8"/>
        <v>0</v>
      </c>
      <c r="AN91" s="186">
        <f t="shared" si="9"/>
        <v>0</v>
      </c>
      <c r="AO91" s="615"/>
    </row>
    <row r="92" spans="1:41" ht="20.100000000000001" customHeight="1">
      <c r="A92" s="183">
        <v>88</v>
      </c>
      <c r="B92" s="342"/>
      <c r="C92" s="342"/>
      <c r="D92" s="142"/>
      <c r="E92" s="142"/>
      <c r="F92" s="142"/>
      <c r="G92" s="142"/>
      <c r="H92" s="142"/>
      <c r="I92" s="142"/>
      <c r="J92" s="143"/>
      <c r="K92" s="142"/>
      <c r="L92" s="142"/>
      <c r="M92" s="144"/>
      <c r="N92" s="145"/>
      <c r="O92" s="142"/>
      <c r="P92" s="147"/>
      <c r="Q92" s="147"/>
      <c r="R92" s="147"/>
      <c r="S92" s="147"/>
      <c r="T92" s="147"/>
      <c r="U92" s="147"/>
      <c r="V92" s="147"/>
      <c r="W92" s="147"/>
      <c r="X92" s="147"/>
      <c r="Y92" s="147"/>
      <c r="Z92" s="147"/>
      <c r="AA92" s="147"/>
      <c r="AB92" s="147"/>
      <c r="AC92" s="148"/>
      <c r="AD92" s="142"/>
      <c r="AE92" s="203">
        <f t="shared" si="10"/>
        <v>0</v>
      </c>
      <c r="AF92" s="150">
        <f t="shared" si="11"/>
        <v>0</v>
      </c>
      <c r="AG92" s="331"/>
      <c r="AJ92" s="185"/>
      <c r="AK92" s="616"/>
      <c r="AL92" s="186">
        <f t="shared" si="7"/>
        <v>0</v>
      </c>
      <c r="AM92" s="186">
        <f t="shared" si="8"/>
        <v>0</v>
      </c>
      <c r="AN92" s="186">
        <f t="shared" si="9"/>
        <v>0</v>
      </c>
      <c r="AO92" s="615"/>
    </row>
    <row r="93" spans="1:41" ht="20.100000000000001" customHeight="1">
      <c r="A93" s="183">
        <v>89</v>
      </c>
      <c r="B93" s="342"/>
      <c r="C93" s="342"/>
      <c r="D93" s="142"/>
      <c r="E93" s="142"/>
      <c r="F93" s="142"/>
      <c r="G93" s="142"/>
      <c r="H93" s="142"/>
      <c r="I93" s="142"/>
      <c r="J93" s="143"/>
      <c r="K93" s="142"/>
      <c r="L93" s="142"/>
      <c r="M93" s="144"/>
      <c r="N93" s="145"/>
      <c r="O93" s="142"/>
      <c r="P93" s="147"/>
      <c r="Q93" s="147"/>
      <c r="R93" s="147"/>
      <c r="S93" s="147"/>
      <c r="T93" s="147"/>
      <c r="U93" s="147"/>
      <c r="V93" s="147"/>
      <c r="W93" s="147"/>
      <c r="X93" s="147"/>
      <c r="Y93" s="147"/>
      <c r="Z93" s="147"/>
      <c r="AA93" s="147"/>
      <c r="AB93" s="147"/>
      <c r="AC93" s="148"/>
      <c r="AD93" s="142"/>
      <c r="AE93" s="203">
        <f t="shared" si="10"/>
        <v>0</v>
      </c>
      <c r="AF93" s="150">
        <f t="shared" si="11"/>
        <v>0</v>
      </c>
      <c r="AG93" s="331"/>
      <c r="AJ93" s="185"/>
      <c r="AK93" s="616"/>
      <c r="AL93" s="186">
        <f t="shared" si="7"/>
        <v>0</v>
      </c>
      <c r="AM93" s="186">
        <f t="shared" si="8"/>
        <v>0</v>
      </c>
      <c r="AN93" s="186">
        <f t="shared" si="9"/>
        <v>0</v>
      </c>
      <c r="AO93" s="615"/>
    </row>
    <row r="94" spans="1:41" ht="20.100000000000001" customHeight="1">
      <c r="A94" s="183">
        <v>90</v>
      </c>
      <c r="B94" s="342"/>
      <c r="C94" s="342"/>
      <c r="D94" s="142"/>
      <c r="E94" s="142"/>
      <c r="F94" s="142"/>
      <c r="G94" s="142"/>
      <c r="H94" s="142"/>
      <c r="I94" s="142"/>
      <c r="J94" s="143"/>
      <c r="K94" s="142"/>
      <c r="L94" s="142"/>
      <c r="M94" s="144"/>
      <c r="N94" s="145"/>
      <c r="O94" s="142"/>
      <c r="P94" s="147"/>
      <c r="Q94" s="147"/>
      <c r="R94" s="147"/>
      <c r="S94" s="147"/>
      <c r="T94" s="147"/>
      <c r="U94" s="147"/>
      <c r="V94" s="147"/>
      <c r="W94" s="147"/>
      <c r="X94" s="147"/>
      <c r="Y94" s="147"/>
      <c r="Z94" s="147"/>
      <c r="AA94" s="147"/>
      <c r="AB94" s="147"/>
      <c r="AC94" s="148"/>
      <c r="AD94" s="142"/>
      <c r="AE94" s="203">
        <f t="shared" si="10"/>
        <v>0</v>
      </c>
      <c r="AF94" s="150">
        <f t="shared" si="11"/>
        <v>0</v>
      </c>
      <c r="AG94" s="331"/>
      <c r="AJ94" s="185"/>
      <c r="AK94" s="616"/>
      <c r="AL94" s="186">
        <f t="shared" si="7"/>
        <v>0</v>
      </c>
      <c r="AM94" s="186">
        <f t="shared" si="8"/>
        <v>0</v>
      </c>
      <c r="AN94" s="186">
        <f t="shared" si="9"/>
        <v>0</v>
      </c>
      <c r="AO94" s="615"/>
    </row>
    <row r="95" spans="1:41" ht="20.100000000000001" customHeight="1">
      <c r="A95" s="183">
        <v>91</v>
      </c>
      <c r="B95" s="342"/>
      <c r="C95" s="342"/>
      <c r="D95" s="142"/>
      <c r="E95" s="142"/>
      <c r="F95" s="142"/>
      <c r="G95" s="142"/>
      <c r="H95" s="142"/>
      <c r="I95" s="142"/>
      <c r="J95" s="143"/>
      <c r="K95" s="142"/>
      <c r="L95" s="142"/>
      <c r="M95" s="144"/>
      <c r="N95" s="145"/>
      <c r="O95" s="142"/>
      <c r="P95" s="147"/>
      <c r="Q95" s="147"/>
      <c r="R95" s="147"/>
      <c r="S95" s="147"/>
      <c r="T95" s="147"/>
      <c r="U95" s="147"/>
      <c r="V95" s="147"/>
      <c r="W95" s="147"/>
      <c r="X95" s="147"/>
      <c r="Y95" s="147"/>
      <c r="Z95" s="147"/>
      <c r="AA95" s="147"/>
      <c r="AB95" s="147"/>
      <c r="AC95" s="148"/>
      <c r="AD95" s="142"/>
      <c r="AE95" s="203">
        <f t="shared" si="10"/>
        <v>0</v>
      </c>
      <c r="AF95" s="150">
        <f t="shared" si="11"/>
        <v>0</v>
      </c>
      <c r="AG95" s="331"/>
      <c r="AJ95" s="185"/>
      <c r="AK95" s="616"/>
      <c r="AL95" s="186">
        <f t="shared" si="7"/>
        <v>0</v>
      </c>
      <c r="AM95" s="186">
        <f t="shared" si="8"/>
        <v>0</v>
      </c>
      <c r="AN95" s="186">
        <f t="shared" si="9"/>
        <v>0</v>
      </c>
      <c r="AO95" s="615"/>
    </row>
    <row r="96" spans="1:41" ht="20.100000000000001" customHeight="1">
      <c r="A96" s="183">
        <v>92</v>
      </c>
      <c r="B96" s="342"/>
      <c r="C96" s="342"/>
      <c r="D96" s="142"/>
      <c r="E96" s="142"/>
      <c r="F96" s="142"/>
      <c r="G96" s="142"/>
      <c r="H96" s="142"/>
      <c r="I96" s="142"/>
      <c r="J96" s="143"/>
      <c r="K96" s="142"/>
      <c r="L96" s="142"/>
      <c r="M96" s="144"/>
      <c r="N96" s="145"/>
      <c r="O96" s="142"/>
      <c r="P96" s="147"/>
      <c r="Q96" s="147"/>
      <c r="R96" s="147"/>
      <c r="S96" s="147"/>
      <c r="T96" s="147"/>
      <c r="U96" s="147"/>
      <c r="V96" s="147"/>
      <c r="W96" s="147"/>
      <c r="X96" s="147"/>
      <c r="Y96" s="147"/>
      <c r="Z96" s="147"/>
      <c r="AA96" s="147"/>
      <c r="AB96" s="147"/>
      <c r="AC96" s="148"/>
      <c r="AD96" s="142"/>
      <c r="AE96" s="203">
        <f t="shared" si="10"/>
        <v>0</v>
      </c>
      <c r="AF96" s="150">
        <f t="shared" si="11"/>
        <v>0</v>
      </c>
      <c r="AG96" s="331"/>
      <c r="AJ96" s="185"/>
      <c r="AK96" s="616"/>
      <c r="AL96" s="186">
        <f t="shared" si="7"/>
        <v>0</v>
      </c>
      <c r="AM96" s="186">
        <f t="shared" si="8"/>
        <v>0</v>
      </c>
      <c r="AN96" s="186">
        <f t="shared" si="9"/>
        <v>0</v>
      </c>
      <c r="AO96" s="615"/>
    </row>
    <row r="97" spans="1:41" ht="20.100000000000001" customHeight="1">
      <c r="A97" s="183">
        <v>93</v>
      </c>
      <c r="B97" s="342"/>
      <c r="C97" s="342"/>
      <c r="D97" s="142"/>
      <c r="E97" s="142"/>
      <c r="F97" s="142"/>
      <c r="G97" s="142"/>
      <c r="H97" s="142"/>
      <c r="I97" s="142"/>
      <c r="J97" s="143"/>
      <c r="K97" s="142"/>
      <c r="L97" s="142"/>
      <c r="M97" s="144"/>
      <c r="N97" s="145"/>
      <c r="O97" s="142"/>
      <c r="P97" s="147"/>
      <c r="Q97" s="147"/>
      <c r="R97" s="147"/>
      <c r="S97" s="147"/>
      <c r="T97" s="147"/>
      <c r="U97" s="147"/>
      <c r="V97" s="147"/>
      <c r="W97" s="147"/>
      <c r="X97" s="147"/>
      <c r="Y97" s="147"/>
      <c r="Z97" s="147"/>
      <c r="AA97" s="147"/>
      <c r="AB97" s="147"/>
      <c r="AC97" s="148"/>
      <c r="AD97" s="142"/>
      <c r="AE97" s="203">
        <f t="shared" si="10"/>
        <v>0</v>
      </c>
      <c r="AF97" s="150">
        <f t="shared" si="11"/>
        <v>0</v>
      </c>
      <c r="AG97" s="331"/>
      <c r="AJ97" s="185"/>
      <c r="AK97" s="616"/>
      <c r="AL97" s="186">
        <f t="shared" si="7"/>
        <v>0</v>
      </c>
      <c r="AM97" s="186">
        <f t="shared" si="8"/>
        <v>0</v>
      </c>
      <c r="AN97" s="186">
        <f t="shared" si="9"/>
        <v>0</v>
      </c>
      <c r="AO97" s="615"/>
    </row>
    <row r="98" spans="1:41" ht="20.100000000000001" customHeight="1">
      <c r="A98" s="183">
        <v>94</v>
      </c>
      <c r="B98" s="342"/>
      <c r="C98" s="342"/>
      <c r="D98" s="142"/>
      <c r="E98" s="142"/>
      <c r="F98" s="142"/>
      <c r="G98" s="142"/>
      <c r="H98" s="142"/>
      <c r="I98" s="142"/>
      <c r="J98" s="143"/>
      <c r="K98" s="142"/>
      <c r="L98" s="142"/>
      <c r="M98" s="144"/>
      <c r="N98" s="145"/>
      <c r="O98" s="142"/>
      <c r="P98" s="147"/>
      <c r="Q98" s="147"/>
      <c r="R98" s="147"/>
      <c r="S98" s="147"/>
      <c r="T98" s="147"/>
      <c r="U98" s="147"/>
      <c r="V98" s="147"/>
      <c r="W98" s="147"/>
      <c r="X98" s="147"/>
      <c r="Y98" s="147"/>
      <c r="Z98" s="147"/>
      <c r="AA98" s="147"/>
      <c r="AB98" s="147"/>
      <c r="AC98" s="148"/>
      <c r="AD98" s="142"/>
      <c r="AE98" s="203">
        <f t="shared" si="10"/>
        <v>0</v>
      </c>
      <c r="AF98" s="150">
        <f t="shared" si="11"/>
        <v>0</v>
      </c>
      <c r="AG98" s="331"/>
      <c r="AJ98" s="185"/>
      <c r="AK98" s="616"/>
      <c r="AL98" s="186">
        <f t="shared" si="7"/>
        <v>0</v>
      </c>
      <c r="AM98" s="186">
        <f t="shared" si="8"/>
        <v>0</v>
      </c>
      <c r="AN98" s="186">
        <f t="shared" si="9"/>
        <v>0</v>
      </c>
      <c r="AO98" s="615"/>
    </row>
    <row r="99" spans="1:41" ht="20.100000000000001" customHeight="1">
      <c r="A99" s="183">
        <v>95</v>
      </c>
      <c r="B99" s="342"/>
      <c r="C99" s="342"/>
      <c r="D99" s="142"/>
      <c r="E99" s="142"/>
      <c r="F99" s="142"/>
      <c r="G99" s="142"/>
      <c r="H99" s="142"/>
      <c r="I99" s="142"/>
      <c r="J99" s="143"/>
      <c r="K99" s="142"/>
      <c r="L99" s="142"/>
      <c r="M99" s="144"/>
      <c r="N99" s="145"/>
      <c r="O99" s="142"/>
      <c r="P99" s="147"/>
      <c r="Q99" s="147"/>
      <c r="R99" s="147"/>
      <c r="S99" s="147"/>
      <c r="T99" s="147"/>
      <c r="U99" s="147"/>
      <c r="V99" s="147"/>
      <c r="W99" s="147"/>
      <c r="X99" s="147"/>
      <c r="Y99" s="147"/>
      <c r="Z99" s="147"/>
      <c r="AA99" s="147"/>
      <c r="AB99" s="147"/>
      <c r="AC99" s="148"/>
      <c r="AD99" s="142"/>
      <c r="AE99" s="203">
        <f t="shared" si="10"/>
        <v>0</v>
      </c>
      <c r="AF99" s="150">
        <f t="shared" si="11"/>
        <v>0</v>
      </c>
      <c r="AG99" s="331"/>
      <c r="AJ99" s="185"/>
      <c r="AK99" s="616"/>
      <c r="AL99" s="186">
        <f t="shared" si="7"/>
        <v>0</v>
      </c>
      <c r="AM99" s="186">
        <f t="shared" si="8"/>
        <v>0</v>
      </c>
      <c r="AN99" s="186">
        <f t="shared" si="9"/>
        <v>0</v>
      </c>
      <c r="AO99" s="615"/>
    </row>
    <row r="100" spans="1:41" ht="20.100000000000001" customHeight="1">
      <c r="A100" s="183">
        <v>96</v>
      </c>
      <c r="B100" s="342"/>
      <c r="C100" s="342"/>
      <c r="D100" s="142"/>
      <c r="E100" s="142"/>
      <c r="F100" s="142"/>
      <c r="G100" s="142"/>
      <c r="H100" s="142"/>
      <c r="I100" s="142"/>
      <c r="J100" s="143"/>
      <c r="K100" s="142"/>
      <c r="L100" s="142"/>
      <c r="M100" s="144"/>
      <c r="N100" s="145"/>
      <c r="O100" s="142"/>
      <c r="P100" s="147"/>
      <c r="Q100" s="147"/>
      <c r="R100" s="147"/>
      <c r="S100" s="147"/>
      <c r="T100" s="147"/>
      <c r="U100" s="147"/>
      <c r="V100" s="147"/>
      <c r="W100" s="147"/>
      <c r="X100" s="147"/>
      <c r="Y100" s="147"/>
      <c r="Z100" s="147"/>
      <c r="AA100" s="147"/>
      <c r="AB100" s="147"/>
      <c r="AC100" s="148"/>
      <c r="AD100" s="142"/>
      <c r="AE100" s="203">
        <f t="shared" si="10"/>
        <v>0</v>
      </c>
      <c r="AF100" s="150">
        <f t="shared" si="11"/>
        <v>0</v>
      </c>
      <c r="AG100" s="331"/>
      <c r="AJ100" s="185"/>
      <c r="AK100" s="616"/>
      <c r="AL100" s="186">
        <f t="shared" si="7"/>
        <v>0</v>
      </c>
      <c r="AM100" s="186">
        <f t="shared" si="8"/>
        <v>0</v>
      </c>
      <c r="AN100" s="186">
        <f t="shared" si="9"/>
        <v>0</v>
      </c>
      <c r="AO100" s="615"/>
    </row>
    <row r="101" spans="1:41" ht="20.100000000000001" customHeight="1">
      <c r="A101" s="183">
        <v>97</v>
      </c>
      <c r="B101" s="342"/>
      <c r="C101" s="342"/>
      <c r="D101" s="142"/>
      <c r="E101" s="142"/>
      <c r="F101" s="142"/>
      <c r="G101" s="142"/>
      <c r="H101" s="142"/>
      <c r="I101" s="142"/>
      <c r="J101" s="143"/>
      <c r="K101" s="142"/>
      <c r="L101" s="142"/>
      <c r="M101" s="144"/>
      <c r="N101" s="145"/>
      <c r="O101" s="142"/>
      <c r="P101" s="147"/>
      <c r="Q101" s="147"/>
      <c r="R101" s="147"/>
      <c r="S101" s="147"/>
      <c r="T101" s="147"/>
      <c r="U101" s="147"/>
      <c r="V101" s="147"/>
      <c r="W101" s="147"/>
      <c r="X101" s="147"/>
      <c r="Y101" s="147"/>
      <c r="Z101" s="147"/>
      <c r="AA101" s="147"/>
      <c r="AB101" s="147"/>
      <c r="AC101" s="148"/>
      <c r="AD101" s="142"/>
      <c r="AE101" s="203">
        <f t="shared" si="10"/>
        <v>0</v>
      </c>
      <c r="AF101" s="150">
        <f t="shared" si="11"/>
        <v>0</v>
      </c>
      <c r="AG101" s="331"/>
      <c r="AJ101" s="185"/>
      <c r="AK101" s="616"/>
      <c r="AL101" s="186">
        <f t="shared" si="7"/>
        <v>0</v>
      </c>
      <c r="AM101" s="186">
        <f t="shared" si="8"/>
        <v>0</v>
      </c>
      <c r="AN101" s="186">
        <f t="shared" si="9"/>
        <v>0</v>
      </c>
      <c r="AO101" s="615"/>
    </row>
    <row r="102" spans="1:41" ht="20.100000000000001" customHeight="1">
      <c r="A102" s="183">
        <v>98</v>
      </c>
      <c r="B102" s="342"/>
      <c r="C102" s="342"/>
      <c r="D102" s="142"/>
      <c r="E102" s="142"/>
      <c r="F102" s="142"/>
      <c r="G102" s="142"/>
      <c r="H102" s="142"/>
      <c r="I102" s="142"/>
      <c r="J102" s="143"/>
      <c r="K102" s="142"/>
      <c r="L102" s="142"/>
      <c r="M102" s="144"/>
      <c r="N102" s="145"/>
      <c r="O102" s="142"/>
      <c r="P102" s="147"/>
      <c r="Q102" s="147"/>
      <c r="R102" s="147"/>
      <c r="S102" s="147"/>
      <c r="T102" s="147"/>
      <c r="U102" s="147"/>
      <c r="V102" s="147"/>
      <c r="W102" s="147"/>
      <c r="X102" s="147"/>
      <c r="Y102" s="147"/>
      <c r="Z102" s="147"/>
      <c r="AA102" s="147"/>
      <c r="AB102" s="147"/>
      <c r="AC102" s="148"/>
      <c r="AD102" s="142"/>
      <c r="AE102" s="203">
        <f t="shared" si="10"/>
        <v>0</v>
      </c>
      <c r="AF102" s="150">
        <f t="shared" si="11"/>
        <v>0</v>
      </c>
      <c r="AG102" s="331"/>
      <c r="AJ102" s="185"/>
      <c r="AK102" s="616"/>
      <c r="AL102" s="186">
        <f t="shared" si="7"/>
        <v>0</v>
      </c>
      <c r="AM102" s="186">
        <f t="shared" si="8"/>
        <v>0</v>
      </c>
      <c r="AN102" s="186">
        <f t="shared" si="9"/>
        <v>0</v>
      </c>
      <c r="AO102" s="615"/>
    </row>
    <row r="103" spans="1:41" ht="20.100000000000001" customHeight="1">
      <c r="A103" s="183">
        <v>99</v>
      </c>
      <c r="B103" s="342"/>
      <c r="C103" s="342"/>
      <c r="D103" s="142"/>
      <c r="E103" s="142"/>
      <c r="F103" s="142"/>
      <c r="G103" s="142"/>
      <c r="H103" s="142"/>
      <c r="I103" s="142"/>
      <c r="J103" s="143"/>
      <c r="K103" s="142"/>
      <c r="L103" s="142"/>
      <c r="M103" s="144"/>
      <c r="N103" s="145"/>
      <c r="O103" s="142"/>
      <c r="P103" s="147"/>
      <c r="Q103" s="147"/>
      <c r="R103" s="147"/>
      <c r="S103" s="147"/>
      <c r="T103" s="147"/>
      <c r="U103" s="147"/>
      <c r="V103" s="147"/>
      <c r="W103" s="147"/>
      <c r="X103" s="147"/>
      <c r="Y103" s="147"/>
      <c r="Z103" s="147"/>
      <c r="AA103" s="147"/>
      <c r="AB103" s="147"/>
      <c r="AC103" s="148"/>
      <c r="AD103" s="142"/>
      <c r="AE103" s="203">
        <f t="shared" si="10"/>
        <v>0</v>
      </c>
      <c r="AF103" s="150">
        <f t="shared" si="11"/>
        <v>0</v>
      </c>
      <c r="AG103" s="331"/>
      <c r="AJ103" s="185"/>
      <c r="AK103" s="616"/>
      <c r="AL103" s="186">
        <f t="shared" si="7"/>
        <v>0</v>
      </c>
      <c r="AM103" s="186">
        <f t="shared" si="8"/>
        <v>0</v>
      </c>
      <c r="AN103" s="186">
        <f t="shared" si="9"/>
        <v>0</v>
      </c>
      <c r="AO103" s="615"/>
    </row>
    <row r="104" spans="1:41" ht="20.100000000000001" customHeight="1">
      <c r="A104" s="183">
        <v>100</v>
      </c>
      <c r="B104" s="342"/>
      <c r="C104" s="342"/>
      <c r="D104" s="142"/>
      <c r="E104" s="142"/>
      <c r="F104" s="142"/>
      <c r="G104" s="142"/>
      <c r="H104" s="142"/>
      <c r="I104" s="142"/>
      <c r="J104" s="143"/>
      <c r="K104" s="142"/>
      <c r="L104" s="142"/>
      <c r="M104" s="144"/>
      <c r="N104" s="145"/>
      <c r="O104" s="142"/>
      <c r="P104" s="147"/>
      <c r="Q104" s="147"/>
      <c r="R104" s="147"/>
      <c r="S104" s="147"/>
      <c r="T104" s="147"/>
      <c r="U104" s="147"/>
      <c r="V104" s="147"/>
      <c r="W104" s="147"/>
      <c r="X104" s="147"/>
      <c r="Y104" s="147"/>
      <c r="Z104" s="147"/>
      <c r="AA104" s="147"/>
      <c r="AB104" s="147"/>
      <c r="AC104" s="148"/>
      <c r="AD104" s="142"/>
      <c r="AE104" s="203">
        <f t="shared" si="10"/>
        <v>0</v>
      </c>
      <c r="AF104" s="150">
        <f t="shared" si="11"/>
        <v>0</v>
      </c>
      <c r="AG104" s="331"/>
      <c r="AJ104" s="185"/>
      <c r="AK104" s="616"/>
      <c r="AL104" s="186">
        <f t="shared" si="7"/>
        <v>0</v>
      </c>
      <c r="AM104" s="186">
        <f t="shared" si="8"/>
        <v>0</v>
      </c>
      <c r="AN104" s="186">
        <f t="shared" si="9"/>
        <v>0</v>
      </c>
      <c r="AO104" s="615"/>
    </row>
    <row r="105" spans="1:41" ht="20.100000000000001" customHeight="1">
      <c r="A105" s="183">
        <v>101</v>
      </c>
      <c r="B105" s="342"/>
      <c r="C105" s="342"/>
      <c r="D105" s="142"/>
      <c r="E105" s="142"/>
      <c r="F105" s="142"/>
      <c r="G105" s="142"/>
      <c r="H105" s="142"/>
      <c r="I105" s="142"/>
      <c r="J105" s="143"/>
      <c r="K105" s="142"/>
      <c r="L105" s="142"/>
      <c r="M105" s="144"/>
      <c r="N105" s="145"/>
      <c r="O105" s="142"/>
      <c r="P105" s="147"/>
      <c r="Q105" s="147"/>
      <c r="R105" s="147"/>
      <c r="S105" s="147"/>
      <c r="T105" s="147"/>
      <c r="U105" s="147"/>
      <c r="V105" s="147"/>
      <c r="W105" s="147"/>
      <c r="X105" s="147"/>
      <c r="Y105" s="147"/>
      <c r="Z105" s="147"/>
      <c r="AA105" s="147"/>
      <c r="AB105" s="147"/>
      <c r="AC105" s="148"/>
      <c r="AD105" s="142"/>
      <c r="AE105" s="203">
        <f t="shared" si="10"/>
        <v>0</v>
      </c>
      <c r="AF105" s="150">
        <f t="shared" si="11"/>
        <v>0</v>
      </c>
      <c r="AG105" s="331"/>
      <c r="AJ105" s="185"/>
      <c r="AK105" s="616"/>
      <c r="AL105" s="186">
        <f t="shared" si="7"/>
        <v>0</v>
      </c>
      <c r="AM105" s="186">
        <f t="shared" si="8"/>
        <v>0</v>
      </c>
      <c r="AN105" s="186">
        <f t="shared" si="9"/>
        <v>0</v>
      </c>
      <c r="AO105" s="615"/>
    </row>
    <row r="106" spans="1:41" ht="20.100000000000001" customHeight="1">
      <c r="A106" s="183">
        <v>102</v>
      </c>
      <c r="B106" s="342"/>
      <c r="C106" s="342"/>
      <c r="D106" s="142"/>
      <c r="E106" s="142"/>
      <c r="F106" s="142"/>
      <c r="G106" s="142"/>
      <c r="H106" s="142"/>
      <c r="I106" s="142"/>
      <c r="J106" s="143"/>
      <c r="K106" s="142"/>
      <c r="L106" s="142"/>
      <c r="M106" s="144"/>
      <c r="N106" s="145"/>
      <c r="O106" s="142"/>
      <c r="P106" s="147"/>
      <c r="Q106" s="147"/>
      <c r="R106" s="147"/>
      <c r="S106" s="147"/>
      <c r="T106" s="147"/>
      <c r="U106" s="147"/>
      <c r="V106" s="147"/>
      <c r="W106" s="147"/>
      <c r="X106" s="147"/>
      <c r="Y106" s="147"/>
      <c r="Z106" s="147"/>
      <c r="AA106" s="147"/>
      <c r="AB106" s="147"/>
      <c r="AC106" s="148"/>
      <c r="AD106" s="142"/>
      <c r="AE106" s="203">
        <f t="shared" si="10"/>
        <v>0</v>
      </c>
      <c r="AF106" s="150">
        <f t="shared" si="11"/>
        <v>0</v>
      </c>
      <c r="AG106" s="331"/>
      <c r="AJ106" s="185"/>
      <c r="AK106" s="616"/>
      <c r="AL106" s="186">
        <f t="shared" si="7"/>
        <v>0</v>
      </c>
      <c r="AM106" s="186">
        <f t="shared" si="8"/>
        <v>0</v>
      </c>
      <c r="AN106" s="186">
        <f t="shared" si="9"/>
        <v>0</v>
      </c>
      <c r="AO106" s="615"/>
    </row>
    <row r="107" spans="1:41" ht="20.100000000000001" customHeight="1">
      <c r="A107" s="183">
        <v>103</v>
      </c>
      <c r="B107" s="342"/>
      <c r="C107" s="342"/>
      <c r="D107" s="142"/>
      <c r="E107" s="142"/>
      <c r="F107" s="142"/>
      <c r="G107" s="142"/>
      <c r="H107" s="142"/>
      <c r="I107" s="142"/>
      <c r="J107" s="143"/>
      <c r="K107" s="142"/>
      <c r="L107" s="142"/>
      <c r="M107" s="144"/>
      <c r="N107" s="145"/>
      <c r="O107" s="142"/>
      <c r="P107" s="147"/>
      <c r="Q107" s="147"/>
      <c r="R107" s="147"/>
      <c r="S107" s="147"/>
      <c r="T107" s="147"/>
      <c r="U107" s="147"/>
      <c r="V107" s="147"/>
      <c r="W107" s="147"/>
      <c r="X107" s="147"/>
      <c r="Y107" s="147"/>
      <c r="Z107" s="147"/>
      <c r="AA107" s="147"/>
      <c r="AB107" s="147"/>
      <c r="AC107" s="148"/>
      <c r="AD107" s="142"/>
      <c r="AE107" s="203">
        <f t="shared" si="10"/>
        <v>0</v>
      </c>
      <c r="AF107" s="150">
        <f t="shared" si="11"/>
        <v>0</v>
      </c>
      <c r="AG107" s="331"/>
      <c r="AJ107" s="185"/>
      <c r="AK107" s="616"/>
      <c r="AL107" s="186">
        <f t="shared" si="7"/>
        <v>0</v>
      </c>
      <c r="AM107" s="186">
        <f t="shared" si="8"/>
        <v>0</v>
      </c>
      <c r="AN107" s="186">
        <f t="shared" si="9"/>
        <v>0</v>
      </c>
      <c r="AO107" s="615"/>
    </row>
    <row r="108" spans="1:41" ht="20.100000000000001" customHeight="1">
      <c r="A108" s="183">
        <v>104</v>
      </c>
      <c r="B108" s="342"/>
      <c r="C108" s="342"/>
      <c r="D108" s="142"/>
      <c r="E108" s="142"/>
      <c r="F108" s="142"/>
      <c r="G108" s="142"/>
      <c r="H108" s="142"/>
      <c r="I108" s="142"/>
      <c r="J108" s="143"/>
      <c r="K108" s="142"/>
      <c r="L108" s="142"/>
      <c r="M108" s="144"/>
      <c r="N108" s="145"/>
      <c r="O108" s="142"/>
      <c r="P108" s="147"/>
      <c r="Q108" s="147"/>
      <c r="R108" s="147"/>
      <c r="S108" s="147"/>
      <c r="T108" s="147"/>
      <c r="U108" s="147"/>
      <c r="V108" s="147"/>
      <c r="W108" s="147"/>
      <c r="X108" s="147"/>
      <c r="Y108" s="147"/>
      <c r="Z108" s="147"/>
      <c r="AA108" s="147"/>
      <c r="AB108" s="147"/>
      <c r="AC108" s="148"/>
      <c r="AD108" s="142"/>
      <c r="AE108" s="203">
        <f t="shared" si="10"/>
        <v>0</v>
      </c>
      <c r="AF108" s="150">
        <f t="shared" si="11"/>
        <v>0</v>
      </c>
      <c r="AG108" s="331"/>
      <c r="AJ108" s="185"/>
      <c r="AK108" s="616"/>
      <c r="AL108" s="186">
        <f t="shared" si="7"/>
        <v>0</v>
      </c>
      <c r="AM108" s="186">
        <f t="shared" si="8"/>
        <v>0</v>
      </c>
      <c r="AN108" s="186">
        <f t="shared" si="9"/>
        <v>0</v>
      </c>
      <c r="AO108" s="615"/>
    </row>
    <row r="109" spans="1:41" ht="20.100000000000001" customHeight="1">
      <c r="A109" s="183">
        <v>105</v>
      </c>
      <c r="B109" s="342"/>
      <c r="C109" s="342"/>
      <c r="D109" s="142"/>
      <c r="E109" s="142"/>
      <c r="F109" s="142"/>
      <c r="G109" s="142"/>
      <c r="H109" s="142"/>
      <c r="I109" s="142"/>
      <c r="J109" s="143"/>
      <c r="K109" s="142"/>
      <c r="L109" s="142"/>
      <c r="M109" s="144"/>
      <c r="N109" s="145"/>
      <c r="O109" s="142"/>
      <c r="P109" s="147"/>
      <c r="Q109" s="147"/>
      <c r="R109" s="147"/>
      <c r="S109" s="147"/>
      <c r="T109" s="147"/>
      <c r="U109" s="147"/>
      <c r="V109" s="147"/>
      <c r="W109" s="147"/>
      <c r="X109" s="147"/>
      <c r="Y109" s="147"/>
      <c r="Z109" s="147"/>
      <c r="AA109" s="147"/>
      <c r="AB109" s="147"/>
      <c r="AC109" s="148"/>
      <c r="AD109" s="142"/>
      <c r="AE109" s="203">
        <f t="shared" si="10"/>
        <v>0</v>
      </c>
      <c r="AF109" s="150">
        <f t="shared" si="11"/>
        <v>0</v>
      </c>
      <c r="AG109" s="331"/>
      <c r="AJ109" s="185"/>
      <c r="AK109" s="616"/>
      <c r="AL109" s="186">
        <f t="shared" si="7"/>
        <v>0</v>
      </c>
      <c r="AM109" s="186">
        <f t="shared" si="8"/>
        <v>0</v>
      </c>
      <c r="AN109" s="186">
        <f t="shared" si="9"/>
        <v>0</v>
      </c>
      <c r="AO109" s="615"/>
    </row>
    <row r="110" spans="1:41" ht="20.100000000000001" customHeight="1">
      <c r="A110" s="183">
        <v>106</v>
      </c>
      <c r="B110" s="342"/>
      <c r="C110" s="342"/>
      <c r="D110" s="142"/>
      <c r="E110" s="142"/>
      <c r="F110" s="142"/>
      <c r="G110" s="142"/>
      <c r="H110" s="142"/>
      <c r="I110" s="142"/>
      <c r="J110" s="143"/>
      <c r="K110" s="142"/>
      <c r="L110" s="142"/>
      <c r="M110" s="144"/>
      <c r="N110" s="145"/>
      <c r="O110" s="142"/>
      <c r="P110" s="147"/>
      <c r="Q110" s="147"/>
      <c r="R110" s="147"/>
      <c r="S110" s="147"/>
      <c r="T110" s="147"/>
      <c r="U110" s="147"/>
      <c r="V110" s="147"/>
      <c r="W110" s="147"/>
      <c r="X110" s="147"/>
      <c r="Y110" s="147"/>
      <c r="Z110" s="147"/>
      <c r="AA110" s="147"/>
      <c r="AB110" s="147"/>
      <c r="AC110" s="148"/>
      <c r="AD110" s="142"/>
      <c r="AE110" s="203">
        <f t="shared" si="10"/>
        <v>0</v>
      </c>
      <c r="AF110" s="150">
        <f t="shared" si="11"/>
        <v>0</v>
      </c>
      <c r="AG110" s="331"/>
      <c r="AJ110" s="185"/>
      <c r="AK110" s="616"/>
      <c r="AL110" s="186">
        <f t="shared" si="7"/>
        <v>0</v>
      </c>
      <c r="AM110" s="186">
        <f t="shared" si="8"/>
        <v>0</v>
      </c>
      <c r="AN110" s="186">
        <f t="shared" si="9"/>
        <v>0</v>
      </c>
      <c r="AO110" s="615"/>
    </row>
    <row r="111" spans="1:41" ht="20.100000000000001" customHeight="1">
      <c r="A111" s="183">
        <v>107</v>
      </c>
      <c r="B111" s="342"/>
      <c r="C111" s="342"/>
      <c r="D111" s="142"/>
      <c r="E111" s="142"/>
      <c r="F111" s="142"/>
      <c r="G111" s="142"/>
      <c r="H111" s="142"/>
      <c r="I111" s="142"/>
      <c r="J111" s="143"/>
      <c r="K111" s="142"/>
      <c r="L111" s="142"/>
      <c r="M111" s="144"/>
      <c r="N111" s="145"/>
      <c r="O111" s="142"/>
      <c r="P111" s="147"/>
      <c r="Q111" s="147"/>
      <c r="R111" s="147"/>
      <c r="S111" s="147"/>
      <c r="T111" s="147"/>
      <c r="U111" s="147"/>
      <c r="V111" s="147"/>
      <c r="W111" s="147"/>
      <c r="X111" s="147"/>
      <c r="Y111" s="147"/>
      <c r="Z111" s="147"/>
      <c r="AA111" s="147"/>
      <c r="AB111" s="147"/>
      <c r="AC111" s="148"/>
      <c r="AD111" s="142"/>
      <c r="AE111" s="203">
        <f t="shared" si="10"/>
        <v>0</v>
      </c>
      <c r="AF111" s="150">
        <f t="shared" si="11"/>
        <v>0</v>
      </c>
      <c r="AG111" s="331"/>
      <c r="AJ111" s="185"/>
      <c r="AK111" s="616"/>
      <c r="AL111" s="186">
        <f t="shared" si="7"/>
        <v>0</v>
      </c>
      <c r="AM111" s="186">
        <f t="shared" si="8"/>
        <v>0</v>
      </c>
      <c r="AN111" s="186">
        <f t="shared" si="9"/>
        <v>0</v>
      </c>
      <c r="AO111" s="615"/>
    </row>
    <row r="112" spans="1:41" ht="20.100000000000001" customHeight="1">
      <c r="A112" s="183">
        <v>108</v>
      </c>
      <c r="B112" s="342"/>
      <c r="C112" s="342"/>
      <c r="D112" s="142"/>
      <c r="E112" s="142"/>
      <c r="F112" s="142"/>
      <c r="G112" s="142"/>
      <c r="H112" s="142"/>
      <c r="I112" s="142"/>
      <c r="J112" s="143"/>
      <c r="K112" s="142"/>
      <c r="L112" s="142"/>
      <c r="M112" s="144"/>
      <c r="N112" s="145"/>
      <c r="O112" s="142"/>
      <c r="P112" s="147"/>
      <c r="Q112" s="147"/>
      <c r="R112" s="147"/>
      <c r="S112" s="147"/>
      <c r="T112" s="147"/>
      <c r="U112" s="147"/>
      <c r="V112" s="147"/>
      <c r="W112" s="147"/>
      <c r="X112" s="147"/>
      <c r="Y112" s="147"/>
      <c r="Z112" s="147"/>
      <c r="AA112" s="147"/>
      <c r="AB112" s="147"/>
      <c r="AC112" s="148"/>
      <c r="AD112" s="142"/>
      <c r="AE112" s="203">
        <f t="shared" si="10"/>
        <v>0</v>
      </c>
      <c r="AF112" s="150">
        <f t="shared" si="11"/>
        <v>0</v>
      </c>
      <c r="AG112" s="331"/>
      <c r="AJ112" s="185"/>
      <c r="AK112" s="616"/>
      <c r="AL112" s="186">
        <f t="shared" si="7"/>
        <v>0</v>
      </c>
      <c r="AM112" s="186">
        <f t="shared" si="8"/>
        <v>0</v>
      </c>
      <c r="AN112" s="186">
        <f t="shared" si="9"/>
        <v>0</v>
      </c>
      <c r="AO112" s="615"/>
    </row>
    <row r="113" spans="1:41" ht="20.100000000000001" customHeight="1">
      <c r="A113" s="183">
        <v>109</v>
      </c>
      <c r="B113" s="342"/>
      <c r="C113" s="342"/>
      <c r="D113" s="142"/>
      <c r="E113" s="142"/>
      <c r="F113" s="142"/>
      <c r="G113" s="142"/>
      <c r="H113" s="142"/>
      <c r="I113" s="142"/>
      <c r="J113" s="143"/>
      <c r="K113" s="142"/>
      <c r="L113" s="142"/>
      <c r="M113" s="144"/>
      <c r="N113" s="145"/>
      <c r="O113" s="142"/>
      <c r="P113" s="147"/>
      <c r="Q113" s="147"/>
      <c r="R113" s="147"/>
      <c r="S113" s="147"/>
      <c r="T113" s="147"/>
      <c r="U113" s="147"/>
      <c r="V113" s="147"/>
      <c r="W113" s="147"/>
      <c r="X113" s="147"/>
      <c r="Y113" s="147"/>
      <c r="Z113" s="147"/>
      <c r="AA113" s="147"/>
      <c r="AB113" s="147"/>
      <c r="AC113" s="148"/>
      <c r="AD113" s="142"/>
      <c r="AE113" s="203">
        <f t="shared" si="10"/>
        <v>0</v>
      </c>
      <c r="AF113" s="150">
        <f t="shared" si="11"/>
        <v>0</v>
      </c>
      <c r="AG113" s="331"/>
      <c r="AJ113" s="185"/>
      <c r="AK113" s="616"/>
      <c r="AL113" s="186">
        <f t="shared" si="7"/>
        <v>0</v>
      </c>
      <c r="AM113" s="186">
        <f t="shared" si="8"/>
        <v>0</v>
      </c>
      <c r="AN113" s="186">
        <f t="shared" si="9"/>
        <v>0</v>
      </c>
      <c r="AO113" s="615"/>
    </row>
    <row r="114" spans="1:41" ht="20.100000000000001" customHeight="1">
      <c r="A114" s="183">
        <v>110</v>
      </c>
      <c r="B114" s="342"/>
      <c r="C114" s="342"/>
      <c r="D114" s="142"/>
      <c r="E114" s="142"/>
      <c r="F114" s="142"/>
      <c r="G114" s="142"/>
      <c r="H114" s="142"/>
      <c r="I114" s="142"/>
      <c r="J114" s="143"/>
      <c r="K114" s="142"/>
      <c r="L114" s="142"/>
      <c r="M114" s="144"/>
      <c r="N114" s="145"/>
      <c r="O114" s="142"/>
      <c r="P114" s="147"/>
      <c r="Q114" s="147"/>
      <c r="R114" s="147"/>
      <c r="S114" s="147"/>
      <c r="T114" s="147"/>
      <c r="U114" s="147"/>
      <c r="V114" s="147"/>
      <c r="W114" s="147"/>
      <c r="X114" s="147"/>
      <c r="Y114" s="147"/>
      <c r="Z114" s="147"/>
      <c r="AA114" s="147"/>
      <c r="AB114" s="147"/>
      <c r="AC114" s="148"/>
      <c r="AD114" s="142"/>
      <c r="AE114" s="203">
        <f t="shared" si="10"/>
        <v>0</v>
      </c>
      <c r="AF114" s="150">
        <f t="shared" si="11"/>
        <v>0</v>
      </c>
      <c r="AG114" s="331"/>
      <c r="AJ114" s="185"/>
      <c r="AK114" s="616"/>
      <c r="AL114" s="186">
        <f t="shared" si="7"/>
        <v>0</v>
      </c>
      <c r="AM114" s="186">
        <f t="shared" si="8"/>
        <v>0</v>
      </c>
      <c r="AN114" s="186">
        <f t="shared" si="9"/>
        <v>0</v>
      </c>
      <c r="AO114" s="615"/>
    </row>
    <row r="115" spans="1:41" ht="20.100000000000001" customHeight="1">
      <c r="A115" s="183">
        <v>111</v>
      </c>
      <c r="B115" s="342"/>
      <c r="C115" s="342"/>
      <c r="D115" s="142"/>
      <c r="E115" s="142"/>
      <c r="F115" s="142"/>
      <c r="G115" s="142"/>
      <c r="H115" s="142"/>
      <c r="I115" s="142"/>
      <c r="J115" s="143"/>
      <c r="K115" s="142"/>
      <c r="L115" s="142"/>
      <c r="M115" s="144"/>
      <c r="N115" s="145"/>
      <c r="O115" s="142"/>
      <c r="P115" s="147"/>
      <c r="Q115" s="147"/>
      <c r="R115" s="147"/>
      <c r="S115" s="147"/>
      <c r="T115" s="147"/>
      <c r="U115" s="147"/>
      <c r="V115" s="147"/>
      <c r="W115" s="147"/>
      <c r="X115" s="147"/>
      <c r="Y115" s="147"/>
      <c r="Z115" s="147"/>
      <c r="AA115" s="147"/>
      <c r="AB115" s="147"/>
      <c r="AC115" s="148"/>
      <c r="AD115" s="142"/>
      <c r="AE115" s="203">
        <f t="shared" si="10"/>
        <v>0</v>
      </c>
      <c r="AF115" s="150">
        <f t="shared" si="11"/>
        <v>0</v>
      </c>
      <c r="AG115" s="331"/>
      <c r="AJ115" s="185"/>
      <c r="AK115" s="616"/>
      <c r="AL115" s="186">
        <f t="shared" si="7"/>
        <v>0</v>
      </c>
      <c r="AM115" s="186">
        <f t="shared" si="8"/>
        <v>0</v>
      </c>
      <c r="AN115" s="186">
        <f t="shared" si="9"/>
        <v>0</v>
      </c>
      <c r="AO115" s="615"/>
    </row>
    <row r="116" spans="1:41" ht="20.100000000000001" customHeight="1">
      <c r="A116" s="183">
        <v>112</v>
      </c>
      <c r="B116" s="342"/>
      <c r="C116" s="342"/>
      <c r="D116" s="142"/>
      <c r="E116" s="142"/>
      <c r="F116" s="142"/>
      <c r="G116" s="142"/>
      <c r="H116" s="142"/>
      <c r="I116" s="142"/>
      <c r="J116" s="143"/>
      <c r="K116" s="142"/>
      <c r="L116" s="142"/>
      <c r="M116" s="144"/>
      <c r="N116" s="145"/>
      <c r="O116" s="142"/>
      <c r="P116" s="147"/>
      <c r="Q116" s="147"/>
      <c r="R116" s="147"/>
      <c r="S116" s="147"/>
      <c r="T116" s="147"/>
      <c r="U116" s="147"/>
      <c r="V116" s="147"/>
      <c r="W116" s="147"/>
      <c r="X116" s="147"/>
      <c r="Y116" s="147"/>
      <c r="Z116" s="147"/>
      <c r="AA116" s="147"/>
      <c r="AB116" s="147"/>
      <c r="AC116" s="148"/>
      <c r="AD116" s="142"/>
      <c r="AE116" s="203">
        <f t="shared" si="10"/>
        <v>0</v>
      </c>
      <c r="AF116" s="150">
        <f t="shared" si="11"/>
        <v>0</v>
      </c>
      <c r="AG116" s="331"/>
      <c r="AJ116" s="185"/>
      <c r="AK116" s="616"/>
      <c r="AL116" s="186">
        <f t="shared" si="7"/>
        <v>0</v>
      </c>
      <c r="AM116" s="186">
        <f t="shared" si="8"/>
        <v>0</v>
      </c>
      <c r="AN116" s="186">
        <f t="shared" si="9"/>
        <v>0</v>
      </c>
      <c r="AO116" s="615"/>
    </row>
    <row r="117" spans="1:41" ht="20.100000000000001" customHeight="1">
      <c r="A117" s="183">
        <v>113</v>
      </c>
      <c r="B117" s="342"/>
      <c r="C117" s="342"/>
      <c r="D117" s="142"/>
      <c r="E117" s="142"/>
      <c r="F117" s="142"/>
      <c r="G117" s="142"/>
      <c r="H117" s="142"/>
      <c r="I117" s="142"/>
      <c r="J117" s="143"/>
      <c r="K117" s="142"/>
      <c r="L117" s="142"/>
      <c r="M117" s="144"/>
      <c r="N117" s="145"/>
      <c r="O117" s="142"/>
      <c r="P117" s="147"/>
      <c r="Q117" s="147"/>
      <c r="R117" s="147"/>
      <c r="S117" s="147"/>
      <c r="T117" s="147"/>
      <c r="U117" s="147"/>
      <c r="V117" s="147"/>
      <c r="W117" s="147"/>
      <c r="X117" s="147"/>
      <c r="Y117" s="147"/>
      <c r="Z117" s="147"/>
      <c r="AA117" s="147"/>
      <c r="AB117" s="147"/>
      <c r="AC117" s="148"/>
      <c r="AD117" s="142"/>
      <c r="AE117" s="203">
        <f t="shared" si="10"/>
        <v>0</v>
      </c>
      <c r="AF117" s="150">
        <f t="shared" si="11"/>
        <v>0</v>
      </c>
      <c r="AG117" s="331"/>
      <c r="AJ117" s="185"/>
      <c r="AK117" s="616"/>
      <c r="AL117" s="186">
        <f t="shared" si="7"/>
        <v>0</v>
      </c>
      <c r="AM117" s="186">
        <f t="shared" si="8"/>
        <v>0</v>
      </c>
      <c r="AN117" s="186">
        <f t="shared" si="9"/>
        <v>0</v>
      </c>
      <c r="AO117" s="615"/>
    </row>
    <row r="118" spans="1:41" ht="20.100000000000001" customHeight="1">
      <c r="A118" s="183">
        <v>114</v>
      </c>
      <c r="B118" s="342"/>
      <c r="C118" s="342"/>
      <c r="D118" s="142"/>
      <c r="E118" s="142"/>
      <c r="F118" s="142"/>
      <c r="G118" s="142"/>
      <c r="H118" s="142"/>
      <c r="I118" s="142"/>
      <c r="J118" s="143"/>
      <c r="K118" s="142"/>
      <c r="L118" s="142"/>
      <c r="M118" s="144"/>
      <c r="N118" s="145"/>
      <c r="O118" s="142"/>
      <c r="P118" s="147"/>
      <c r="Q118" s="147"/>
      <c r="R118" s="147"/>
      <c r="S118" s="147"/>
      <c r="T118" s="147"/>
      <c r="U118" s="147"/>
      <c r="V118" s="147"/>
      <c r="W118" s="147"/>
      <c r="X118" s="147"/>
      <c r="Y118" s="147"/>
      <c r="Z118" s="147"/>
      <c r="AA118" s="147"/>
      <c r="AB118" s="147"/>
      <c r="AC118" s="148"/>
      <c r="AD118" s="142"/>
      <c r="AE118" s="203">
        <f t="shared" si="10"/>
        <v>0</v>
      </c>
      <c r="AF118" s="150">
        <f t="shared" si="11"/>
        <v>0</v>
      </c>
      <c r="AG118" s="331"/>
      <c r="AJ118" s="185"/>
      <c r="AK118" s="616"/>
      <c r="AL118" s="186">
        <f t="shared" si="7"/>
        <v>0</v>
      </c>
      <c r="AM118" s="186">
        <f t="shared" si="8"/>
        <v>0</v>
      </c>
      <c r="AN118" s="186">
        <f t="shared" si="9"/>
        <v>0</v>
      </c>
      <c r="AO118" s="615"/>
    </row>
    <row r="119" spans="1:41" ht="20.100000000000001" customHeight="1">
      <c r="A119" s="183">
        <v>115</v>
      </c>
      <c r="B119" s="342"/>
      <c r="C119" s="342"/>
      <c r="D119" s="142"/>
      <c r="E119" s="142"/>
      <c r="F119" s="142"/>
      <c r="G119" s="142"/>
      <c r="H119" s="142"/>
      <c r="I119" s="142"/>
      <c r="J119" s="143"/>
      <c r="K119" s="142"/>
      <c r="L119" s="142"/>
      <c r="M119" s="144"/>
      <c r="N119" s="145"/>
      <c r="O119" s="142"/>
      <c r="P119" s="147"/>
      <c r="Q119" s="147"/>
      <c r="R119" s="147"/>
      <c r="S119" s="147"/>
      <c r="T119" s="147"/>
      <c r="U119" s="147"/>
      <c r="V119" s="147"/>
      <c r="W119" s="147"/>
      <c r="X119" s="147"/>
      <c r="Y119" s="147"/>
      <c r="Z119" s="147"/>
      <c r="AA119" s="147"/>
      <c r="AB119" s="147"/>
      <c r="AC119" s="148"/>
      <c r="AD119" s="142"/>
      <c r="AE119" s="203">
        <f t="shared" si="10"/>
        <v>0</v>
      </c>
      <c r="AF119" s="150">
        <f t="shared" si="11"/>
        <v>0</v>
      </c>
      <c r="AG119" s="331"/>
      <c r="AJ119" s="185"/>
      <c r="AK119" s="616"/>
      <c r="AL119" s="186">
        <f t="shared" si="7"/>
        <v>0</v>
      </c>
      <c r="AM119" s="186">
        <f t="shared" si="8"/>
        <v>0</v>
      </c>
      <c r="AN119" s="186">
        <f t="shared" si="9"/>
        <v>0</v>
      </c>
      <c r="AO119" s="615"/>
    </row>
    <row r="120" spans="1:41" ht="20.100000000000001" customHeight="1">
      <c r="A120" s="183">
        <v>116</v>
      </c>
      <c r="B120" s="342"/>
      <c r="C120" s="342"/>
      <c r="D120" s="142"/>
      <c r="E120" s="142"/>
      <c r="F120" s="142"/>
      <c r="G120" s="142"/>
      <c r="H120" s="142"/>
      <c r="I120" s="142"/>
      <c r="J120" s="143"/>
      <c r="K120" s="142"/>
      <c r="L120" s="142"/>
      <c r="M120" s="144"/>
      <c r="N120" s="145"/>
      <c r="O120" s="142"/>
      <c r="P120" s="147"/>
      <c r="Q120" s="147"/>
      <c r="R120" s="147"/>
      <c r="S120" s="147"/>
      <c r="T120" s="147"/>
      <c r="U120" s="147"/>
      <c r="V120" s="147"/>
      <c r="W120" s="147"/>
      <c r="X120" s="147"/>
      <c r="Y120" s="147"/>
      <c r="Z120" s="147"/>
      <c r="AA120" s="147"/>
      <c r="AB120" s="147"/>
      <c r="AC120" s="148"/>
      <c r="AD120" s="142"/>
      <c r="AE120" s="203">
        <f t="shared" si="10"/>
        <v>0</v>
      </c>
      <c r="AF120" s="150">
        <f t="shared" si="11"/>
        <v>0</v>
      </c>
      <c r="AG120" s="331"/>
      <c r="AJ120" s="185"/>
      <c r="AK120" s="616"/>
      <c r="AL120" s="186">
        <f t="shared" si="7"/>
        <v>0</v>
      </c>
      <c r="AM120" s="186">
        <f t="shared" si="8"/>
        <v>0</v>
      </c>
      <c r="AN120" s="186">
        <f t="shared" si="9"/>
        <v>0</v>
      </c>
      <c r="AO120" s="615"/>
    </row>
    <row r="121" spans="1:41" ht="20.100000000000001" customHeight="1">
      <c r="A121" s="183">
        <v>117</v>
      </c>
      <c r="B121" s="342"/>
      <c r="C121" s="342"/>
      <c r="D121" s="142"/>
      <c r="E121" s="142"/>
      <c r="F121" s="142"/>
      <c r="G121" s="142"/>
      <c r="H121" s="142"/>
      <c r="I121" s="142"/>
      <c r="J121" s="143"/>
      <c r="K121" s="142"/>
      <c r="L121" s="142"/>
      <c r="M121" s="144"/>
      <c r="N121" s="145"/>
      <c r="O121" s="142"/>
      <c r="P121" s="147"/>
      <c r="Q121" s="147"/>
      <c r="R121" s="147"/>
      <c r="S121" s="147"/>
      <c r="T121" s="147"/>
      <c r="U121" s="147"/>
      <c r="V121" s="147"/>
      <c r="W121" s="147"/>
      <c r="X121" s="147"/>
      <c r="Y121" s="147"/>
      <c r="Z121" s="147"/>
      <c r="AA121" s="147"/>
      <c r="AB121" s="147"/>
      <c r="AC121" s="148"/>
      <c r="AD121" s="142"/>
      <c r="AE121" s="203">
        <f t="shared" si="10"/>
        <v>0</v>
      </c>
      <c r="AF121" s="150">
        <f t="shared" si="11"/>
        <v>0</v>
      </c>
      <c r="AG121" s="331"/>
      <c r="AJ121" s="185"/>
      <c r="AK121" s="616"/>
      <c r="AL121" s="186">
        <f t="shared" si="7"/>
        <v>0</v>
      </c>
      <c r="AM121" s="186">
        <f t="shared" si="8"/>
        <v>0</v>
      </c>
      <c r="AN121" s="186">
        <f t="shared" si="9"/>
        <v>0</v>
      </c>
      <c r="AO121" s="615"/>
    </row>
    <row r="122" spans="1:41" ht="20.100000000000001" customHeight="1">
      <c r="A122" s="183">
        <v>118</v>
      </c>
      <c r="B122" s="342"/>
      <c r="C122" s="342"/>
      <c r="D122" s="142"/>
      <c r="E122" s="142"/>
      <c r="F122" s="142"/>
      <c r="G122" s="142"/>
      <c r="H122" s="142"/>
      <c r="I122" s="142"/>
      <c r="J122" s="143"/>
      <c r="K122" s="142"/>
      <c r="L122" s="142"/>
      <c r="M122" s="144"/>
      <c r="N122" s="145"/>
      <c r="O122" s="142"/>
      <c r="P122" s="147"/>
      <c r="Q122" s="147"/>
      <c r="R122" s="147"/>
      <c r="S122" s="147"/>
      <c r="T122" s="147"/>
      <c r="U122" s="147"/>
      <c r="V122" s="147"/>
      <c r="W122" s="147"/>
      <c r="X122" s="147"/>
      <c r="Y122" s="147"/>
      <c r="Z122" s="147"/>
      <c r="AA122" s="147"/>
      <c r="AB122" s="147"/>
      <c r="AC122" s="148"/>
      <c r="AD122" s="142"/>
      <c r="AE122" s="203">
        <f t="shared" si="10"/>
        <v>0</v>
      </c>
      <c r="AF122" s="150">
        <f t="shared" si="11"/>
        <v>0</v>
      </c>
      <c r="AG122" s="331"/>
      <c r="AJ122" s="185"/>
      <c r="AK122" s="616"/>
      <c r="AL122" s="186">
        <f t="shared" si="7"/>
        <v>0</v>
      </c>
      <c r="AM122" s="186">
        <f t="shared" si="8"/>
        <v>0</v>
      </c>
      <c r="AN122" s="186">
        <f t="shared" si="9"/>
        <v>0</v>
      </c>
      <c r="AO122" s="615"/>
    </row>
    <row r="123" spans="1:41" ht="20.100000000000001" customHeight="1">
      <c r="A123" s="183">
        <v>119</v>
      </c>
      <c r="B123" s="342"/>
      <c r="C123" s="342"/>
      <c r="D123" s="142"/>
      <c r="E123" s="142"/>
      <c r="F123" s="142"/>
      <c r="G123" s="142"/>
      <c r="H123" s="142"/>
      <c r="I123" s="142"/>
      <c r="J123" s="143"/>
      <c r="K123" s="142"/>
      <c r="L123" s="142"/>
      <c r="M123" s="144"/>
      <c r="N123" s="145"/>
      <c r="O123" s="142"/>
      <c r="P123" s="147"/>
      <c r="Q123" s="147"/>
      <c r="R123" s="147"/>
      <c r="S123" s="147"/>
      <c r="T123" s="147"/>
      <c r="U123" s="147"/>
      <c r="V123" s="147"/>
      <c r="W123" s="147"/>
      <c r="X123" s="147"/>
      <c r="Y123" s="147"/>
      <c r="Z123" s="147"/>
      <c r="AA123" s="147"/>
      <c r="AB123" s="147"/>
      <c r="AC123" s="148"/>
      <c r="AD123" s="142"/>
      <c r="AE123" s="203">
        <f t="shared" si="10"/>
        <v>0</v>
      </c>
      <c r="AF123" s="150">
        <f t="shared" si="11"/>
        <v>0</v>
      </c>
      <c r="AG123" s="331"/>
      <c r="AJ123" s="185"/>
      <c r="AK123" s="616"/>
      <c r="AL123" s="186">
        <f t="shared" si="7"/>
        <v>0</v>
      </c>
      <c r="AM123" s="186">
        <f t="shared" si="8"/>
        <v>0</v>
      </c>
      <c r="AN123" s="186">
        <f t="shared" si="9"/>
        <v>0</v>
      </c>
      <c r="AO123" s="615"/>
    </row>
    <row r="124" spans="1:41" ht="20.100000000000001" customHeight="1">
      <c r="A124" s="183">
        <v>120</v>
      </c>
      <c r="B124" s="342"/>
      <c r="C124" s="342"/>
      <c r="D124" s="142"/>
      <c r="E124" s="142"/>
      <c r="F124" s="142"/>
      <c r="G124" s="142"/>
      <c r="H124" s="142"/>
      <c r="I124" s="142"/>
      <c r="J124" s="143"/>
      <c r="K124" s="142"/>
      <c r="L124" s="142"/>
      <c r="M124" s="144"/>
      <c r="N124" s="145"/>
      <c r="O124" s="142"/>
      <c r="P124" s="147"/>
      <c r="Q124" s="147"/>
      <c r="R124" s="147"/>
      <c r="S124" s="147"/>
      <c r="T124" s="147"/>
      <c r="U124" s="147"/>
      <c r="V124" s="147"/>
      <c r="W124" s="147"/>
      <c r="X124" s="147"/>
      <c r="Y124" s="147"/>
      <c r="Z124" s="147"/>
      <c r="AA124" s="147"/>
      <c r="AB124" s="147"/>
      <c r="AC124" s="148"/>
      <c r="AD124" s="142"/>
      <c r="AE124" s="203">
        <f t="shared" si="10"/>
        <v>0</v>
      </c>
      <c r="AF124" s="150">
        <f t="shared" si="11"/>
        <v>0</v>
      </c>
      <c r="AG124" s="331"/>
      <c r="AJ124" s="185"/>
      <c r="AK124" s="616"/>
      <c r="AL124" s="186">
        <f t="shared" si="7"/>
        <v>0</v>
      </c>
      <c r="AM124" s="186">
        <f t="shared" si="8"/>
        <v>0</v>
      </c>
      <c r="AN124" s="186">
        <f t="shared" si="9"/>
        <v>0</v>
      </c>
      <c r="AO124" s="615"/>
    </row>
    <row r="125" spans="1:41" ht="20.100000000000001" customHeight="1">
      <c r="A125" s="183">
        <v>121</v>
      </c>
      <c r="B125" s="342"/>
      <c r="C125" s="342"/>
      <c r="D125" s="142"/>
      <c r="E125" s="142"/>
      <c r="F125" s="142"/>
      <c r="G125" s="142"/>
      <c r="H125" s="142"/>
      <c r="I125" s="142"/>
      <c r="J125" s="143"/>
      <c r="K125" s="142"/>
      <c r="L125" s="142"/>
      <c r="M125" s="144"/>
      <c r="N125" s="145"/>
      <c r="O125" s="142"/>
      <c r="P125" s="147"/>
      <c r="Q125" s="147"/>
      <c r="R125" s="147"/>
      <c r="S125" s="147"/>
      <c r="T125" s="147"/>
      <c r="U125" s="147"/>
      <c r="V125" s="147"/>
      <c r="W125" s="147"/>
      <c r="X125" s="147"/>
      <c r="Y125" s="147"/>
      <c r="Z125" s="147"/>
      <c r="AA125" s="147"/>
      <c r="AB125" s="147"/>
      <c r="AC125" s="148"/>
      <c r="AD125" s="142"/>
      <c r="AE125" s="203">
        <f t="shared" si="10"/>
        <v>0</v>
      </c>
      <c r="AF125" s="150">
        <f t="shared" si="11"/>
        <v>0</v>
      </c>
      <c r="AG125" s="331"/>
      <c r="AJ125" s="185"/>
      <c r="AK125" s="616"/>
      <c r="AL125" s="186">
        <f t="shared" si="7"/>
        <v>0</v>
      </c>
      <c r="AM125" s="186">
        <f t="shared" si="8"/>
        <v>0</v>
      </c>
      <c r="AN125" s="186">
        <f t="shared" si="9"/>
        <v>0</v>
      </c>
      <c r="AO125" s="615"/>
    </row>
    <row r="126" spans="1:41" ht="20.100000000000001" customHeight="1">
      <c r="A126" s="183">
        <v>122</v>
      </c>
      <c r="B126" s="342"/>
      <c r="C126" s="342"/>
      <c r="D126" s="142"/>
      <c r="E126" s="142"/>
      <c r="F126" s="142"/>
      <c r="G126" s="142"/>
      <c r="H126" s="142"/>
      <c r="I126" s="142"/>
      <c r="J126" s="143"/>
      <c r="K126" s="142"/>
      <c r="L126" s="142"/>
      <c r="M126" s="144"/>
      <c r="N126" s="145"/>
      <c r="O126" s="142"/>
      <c r="P126" s="147"/>
      <c r="Q126" s="147"/>
      <c r="R126" s="147"/>
      <c r="S126" s="147"/>
      <c r="T126" s="147"/>
      <c r="U126" s="147"/>
      <c r="V126" s="147"/>
      <c r="W126" s="147"/>
      <c r="X126" s="147"/>
      <c r="Y126" s="147"/>
      <c r="Z126" s="147"/>
      <c r="AA126" s="147"/>
      <c r="AB126" s="147"/>
      <c r="AC126" s="148"/>
      <c r="AD126" s="142"/>
      <c r="AE126" s="203">
        <f t="shared" si="10"/>
        <v>0</v>
      </c>
      <c r="AF126" s="150">
        <f t="shared" si="11"/>
        <v>0</v>
      </c>
      <c r="AG126" s="331"/>
      <c r="AJ126" s="185"/>
      <c r="AK126" s="616"/>
      <c r="AL126" s="186">
        <f t="shared" si="7"/>
        <v>0</v>
      </c>
      <c r="AM126" s="186">
        <f t="shared" si="8"/>
        <v>0</v>
      </c>
      <c r="AN126" s="186">
        <f t="shared" si="9"/>
        <v>0</v>
      </c>
      <c r="AO126" s="615"/>
    </row>
    <row r="127" spans="1:41" ht="20.100000000000001" customHeight="1">
      <c r="A127" s="183">
        <v>123</v>
      </c>
      <c r="B127" s="342"/>
      <c r="C127" s="342"/>
      <c r="D127" s="142"/>
      <c r="E127" s="142"/>
      <c r="F127" s="142"/>
      <c r="G127" s="142"/>
      <c r="H127" s="142"/>
      <c r="I127" s="142"/>
      <c r="J127" s="143"/>
      <c r="K127" s="142"/>
      <c r="L127" s="142"/>
      <c r="M127" s="144"/>
      <c r="N127" s="145"/>
      <c r="O127" s="142"/>
      <c r="P127" s="147"/>
      <c r="Q127" s="147"/>
      <c r="R127" s="147"/>
      <c r="S127" s="147"/>
      <c r="T127" s="147"/>
      <c r="U127" s="147"/>
      <c r="V127" s="147"/>
      <c r="W127" s="147"/>
      <c r="X127" s="147"/>
      <c r="Y127" s="147"/>
      <c r="Z127" s="147"/>
      <c r="AA127" s="147"/>
      <c r="AB127" s="147"/>
      <c r="AC127" s="148"/>
      <c r="AD127" s="142"/>
      <c r="AE127" s="203">
        <f t="shared" si="10"/>
        <v>0</v>
      </c>
      <c r="AF127" s="150">
        <f t="shared" si="11"/>
        <v>0</v>
      </c>
      <c r="AG127" s="331"/>
      <c r="AJ127" s="185"/>
      <c r="AK127" s="616"/>
      <c r="AL127" s="186">
        <f t="shared" si="7"/>
        <v>0</v>
      </c>
      <c r="AM127" s="186">
        <f t="shared" si="8"/>
        <v>0</v>
      </c>
      <c r="AN127" s="186">
        <f t="shared" si="9"/>
        <v>0</v>
      </c>
      <c r="AO127" s="615"/>
    </row>
    <row r="128" spans="1:41" ht="20.100000000000001" customHeight="1">
      <c r="A128" s="183">
        <v>124</v>
      </c>
      <c r="B128" s="342"/>
      <c r="C128" s="342"/>
      <c r="D128" s="142"/>
      <c r="E128" s="142"/>
      <c r="F128" s="142"/>
      <c r="G128" s="142"/>
      <c r="H128" s="142"/>
      <c r="I128" s="142"/>
      <c r="J128" s="143"/>
      <c r="K128" s="142"/>
      <c r="L128" s="142"/>
      <c r="M128" s="144"/>
      <c r="N128" s="145"/>
      <c r="O128" s="142"/>
      <c r="P128" s="147"/>
      <c r="Q128" s="147"/>
      <c r="R128" s="147"/>
      <c r="S128" s="147"/>
      <c r="T128" s="147"/>
      <c r="U128" s="147"/>
      <c r="V128" s="147"/>
      <c r="W128" s="147"/>
      <c r="X128" s="147"/>
      <c r="Y128" s="147"/>
      <c r="Z128" s="147"/>
      <c r="AA128" s="147"/>
      <c r="AB128" s="147"/>
      <c r="AC128" s="148"/>
      <c r="AD128" s="142"/>
      <c r="AE128" s="203">
        <f t="shared" si="10"/>
        <v>0</v>
      </c>
      <c r="AF128" s="150">
        <f t="shared" si="11"/>
        <v>0</v>
      </c>
      <c r="AG128" s="331"/>
      <c r="AJ128" s="185"/>
      <c r="AK128" s="616"/>
      <c r="AL128" s="186">
        <f t="shared" si="7"/>
        <v>0</v>
      </c>
      <c r="AM128" s="186">
        <f t="shared" si="8"/>
        <v>0</v>
      </c>
      <c r="AN128" s="186">
        <f t="shared" si="9"/>
        <v>0</v>
      </c>
      <c r="AO128" s="615"/>
    </row>
    <row r="129" spans="1:41" ht="20.100000000000001" customHeight="1">
      <c r="A129" s="183">
        <v>125</v>
      </c>
      <c r="B129" s="342"/>
      <c r="C129" s="342"/>
      <c r="D129" s="142"/>
      <c r="E129" s="142"/>
      <c r="F129" s="142"/>
      <c r="G129" s="142"/>
      <c r="H129" s="142"/>
      <c r="I129" s="142"/>
      <c r="J129" s="143"/>
      <c r="K129" s="142"/>
      <c r="L129" s="142"/>
      <c r="M129" s="144"/>
      <c r="N129" s="145"/>
      <c r="O129" s="142"/>
      <c r="P129" s="147"/>
      <c r="Q129" s="147"/>
      <c r="R129" s="147"/>
      <c r="S129" s="147"/>
      <c r="T129" s="147"/>
      <c r="U129" s="147"/>
      <c r="V129" s="147"/>
      <c r="W129" s="147"/>
      <c r="X129" s="147"/>
      <c r="Y129" s="147"/>
      <c r="Z129" s="147"/>
      <c r="AA129" s="147"/>
      <c r="AB129" s="147"/>
      <c r="AC129" s="148"/>
      <c r="AD129" s="142"/>
      <c r="AE129" s="203">
        <f t="shared" si="10"/>
        <v>0</v>
      </c>
      <c r="AF129" s="150">
        <f t="shared" si="11"/>
        <v>0</v>
      </c>
      <c r="AG129" s="331"/>
      <c r="AJ129" s="185"/>
      <c r="AK129" s="616"/>
      <c r="AL129" s="186">
        <f t="shared" si="7"/>
        <v>0</v>
      </c>
      <c r="AM129" s="186">
        <f t="shared" si="8"/>
        <v>0</v>
      </c>
      <c r="AN129" s="186">
        <f t="shared" si="9"/>
        <v>0</v>
      </c>
      <c r="AO129" s="615"/>
    </row>
    <row r="130" spans="1:41" ht="20.100000000000001" customHeight="1">
      <c r="A130" s="183">
        <v>126</v>
      </c>
      <c r="B130" s="342"/>
      <c r="C130" s="342"/>
      <c r="D130" s="142"/>
      <c r="E130" s="142"/>
      <c r="F130" s="142"/>
      <c r="G130" s="142"/>
      <c r="H130" s="142"/>
      <c r="I130" s="142"/>
      <c r="J130" s="143"/>
      <c r="K130" s="142"/>
      <c r="L130" s="142"/>
      <c r="M130" s="144"/>
      <c r="N130" s="145"/>
      <c r="O130" s="142"/>
      <c r="P130" s="147"/>
      <c r="Q130" s="147"/>
      <c r="R130" s="147"/>
      <c r="S130" s="147"/>
      <c r="T130" s="147"/>
      <c r="U130" s="147"/>
      <c r="V130" s="147"/>
      <c r="W130" s="147"/>
      <c r="X130" s="147"/>
      <c r="Y130" s="147"/>
      <c r="Z130" s="147"/>
      <c r="AA130" s="147"/>
      <c r="AB130" s="147"/>
      <c r="AC130" s="148"/>
      <c r="AD130" s="142"/>
      <c r="AE130" s="203">
        <f t="shared" si="10"/>
        <v>0</v>
      </c>
      <c r="AF130" s="150">
        <f t="shared" si="11"/>
        <v>0</v>
      </c>
      <c r="AG130" s="331"/>
      <c r="AJ130" s="185"/>
      <c r="AK130" s="616"/>
      <c r="AL130" s="186">
        <f t="shared" si="7"/>
        <v>0</v>
      </c>
      <c r="AM130" s="186">
        <f t="shared" si="8"/>
        <v>0</v>
      </c>
      <c r="AN130" s="186">
        <f t="shared" si="9"/>
        <v>0</v>
      </c>
      <c r="AO130" s="615"/>
    </row>
    <row r="131" spans="1:41" ht="20.100000000000001" customHeight="1">
      <c r="A131" s="183">
        <v>127</v>
      </c>
      <c r="B131" s="342"/>
      <c r="C131" s="342"/>
      <c r="D131" s="142"/>
      <c r="E131" s="142"/>
      <c r="F131" s="142"/>
      <c r="G131" s="142"/>
      <c r="H131" s="142"/>
      <c r="I131" s="142"/>
      <c r="J131" s="143"/>
      <c r="K131" s="142"/>
      <c r="L131" s="142"/>
      <c r="M131" s="144"/>
      <c r="N131" s="145"/>
      <c r="O131" s="142"/>
      <c r="P131" s="147"/>
      <c r="Q131" s="147"/>
      <c r="R131" s="147"/>
      <c r="S131" s="147"/>
      <c r="T131" s="147"/>
      <c r="U131" s="147"/>
      <c r="V131" s="147"/>
      <c r="W131" s="147"/>
      <c r="X131" s="147"/>
      <c r="Y131" s="147"/>
      <c r="Z131" s="147"/>
      <c r="AA131" s="147"/>
      <c r="AB131" s="147"/>
      <c r="AC131" s="148"/>
      <c r="AD131" s="142"/>
      <c r="AE131" s="203">
        <f t="shared" si="10"/>
        <v>0</v>
      </c>
      <c r="AF131" s="150">
        <f t="shared" si="11"/>
        <v>0</v>
      </c>
      <c r="AG131" s="331"/>
      <c r="AJ131" s="185"/>
      <c r="AK131" s="616"/>
      <c r="AL131" s="186">
        <f t="shared" si="7"/>
        <v>0</v>
      </c>
      <c r="AM131" s="186">
        <f t="shared" si="8"/>
        <v>0</v>
      </c>
      <c r="AN131" s="186">
        <f t="shared" si="9"/>
        <v>0</v>
      </c>
      <c r="AO131" s="615"/>
    </row>
    <row r="132" spans="1:41" ht="20.100000000000001" customHeight="1">
      <c r="A132" s="183">
        <v>128</v>
      </c>
      <c r="B132" s="342"/>
      <c r="C132" s="342"/>
      <c r="D132" s="142"/>
      <c r="E132" s="142"/>
      <c r="F132" s="142"/>
      <c r="G132" s="142"/>
      <c r="H132" s="142"/>
      <c r="I132" s="142"/>
      <c r="J132" s="143"/>
      <c r="K132" s="142"/>
      <c r="L132" s="142"/>
      <c r="M132" s="144"/>
      <c r="N132" s="145"/>
      <c r="O132" s="142"/>
      <c r="P132" s="147"/>
      <c r="Q132" s="147"/>
      <c r="R132" s="147"/>
      <c r="S132" s="147"/>
      <c r="T132" s="147"/>
      <c r="U132" s="147"/>
      <c r="V132" s="147"/>
      <c r="W132" s="147"/>
      <c r="X132" s="147"/>
      <c r="Y132" s="147"/>
      <c r="Z132" s="147"/>
      <c r="AA132" s="147"/>
      <c r="AB132" s="147"/>
      <c r="AC132" s="148"/>
      <c r="AD132" s="142"/>
      <c r="AE132" s="203">
        <f t="shared" si="10"/>
        <v>0</v>
      </c>
      <c r="AF132" s="150">
        <f t="shared" si="11"/>
        <v>0</v>
      </c>
      <c r="AG132" s="331"/>
      <c r="AJ132" s="185"/>
      <c r="AK132" s="616"/>
      <c r="AL132" s="186">
        <f t="shared" si="7"/>
        <v>0</v>
      </c>
      <c r="AM132" s="186">
        <f t="shared" si="8"/>
        <v>0</v>
      </c>
      <c r="AN132" s="186">
        <f t="shared" si="9"/>
        <v>0</v>
      </c>
      <c r="AO132" s="615"/>
    </row>
    <row r="133" spans="1:41" ht="20.100000000000001" customHeight="1">
      <c r="A133" s="183">
        <v>129</v>
      </c>
      <c r="B133" s="342"/>
      <c r="C133" s="342"/>
      <c r="D133" s="142"/>
      <c r="E133" s="142"/>
      <c r="F133" s="142"/>
      <c r="G133" s="142"/>
      <c r="H133" s="142"/>
      <c r="I133" s="142"/>
      <c r="J133" s="143"/>
      <c r="K133" s="142"/>
      <c r="L133" s="142"/>
      <c r="M133" s="144"/>
      <c r="N133" s="145"/>
      <c r="O133" s="142"/>
      <c r="P133" s="147"/>
      <c r="Q133" s="147"/>
      <c r="R133" s="147"/>
      <c r="S133" s="147"/>
      <c r="T133" s="147"/>
      <c r="U133" s="147"/>
      <c r="V133" s="147"/>
      <c r="W133" s="147"/>
      <c r="X133" s="147"/>
      <c r="Y133" s="147"/>
      <c r="Z133" s="147"/>
      <c r="AA133" s="147"/>
      <c r="AB133" s="147"/>
      <c r="AC133" s="148"/>
      <c r="AD133" s="142"/>
      <c r="AE133" s="203">
        <f t="shared" si="10"/>
        <v>0</v>
      </c>
      <c r="AF133" s="150">
        <f t="shared" si="11"/>
        <v>0</v>
      </c>
      <c r="AG133" s="331"/>
      <c r="AJ133" s="185"/>
      <c r="AK133" s="616"/>
      <c r="AL133" s="186">
        <f t="shared" si="7"/>
        <v>0</v>
      </c>
      <c r="AM133" s="186">
        <f t="shared" si="8"/>
        <v>0</v>
      </c>
      <c r="AN133" s="186">
        <f t="shared" si="9"/>
        <v>0</v>
      </c>
      <c r="AO133" s="615"/>
    </row>
    <row r="134" spans="1:41" ht="20.100000000000001" customHeight="1">
      <c r="A134" s="183">
        <v>130</v>
      </c>
      <c r="B134" s="342"/>
      <c r="C134" s="342"/>
      <c r="D134" s="142"/>
      <c r="E134" s="142"/>
      <c r="F134" s="142"/>
      <c r="G134" s="142"/>
      <c r="H134" s="142"/>
      <c r="I134" s="142"/>
      <c r="J134" s="143"/>
      <c r="K134" s="142"/>
      <c r="L134" s="142"/>
      <c r="M134" s="144"/>
      <c r="N134" s="145"/>
      <c r="O134" s="142"/>
      <c r="P134" s="147"/>
      <c r="Q134" s="147"/>
      <c r="R134" s="147"/>
      <c r="S134" s="147"/>
      <c r="T134" s="147"/>
      <c r="U134" s="147"/>
      <c r="V134" s="147"/>
      <c r="W134" s="147"/>
      <c r="X134" s="147"/>
      <c r="Y134" s="147"/>
      <c r="Z134" s="147"/>
      <c r="AA134" s="147"/>
      <c r="AB134" s="147"/>
      <c r="AC134" s="148"/>
      <c r="AD134" s="142"/>
      <c r="AE134" s="203">
        <f t="shared" si="10"/>
        <v>0</v>
      </c>
      <c r="AF134" s="150">
        <f t="shared" si="11"/>
        <v>0</v>
      </c>
      <c r="AG134" s="331"/>
      <c r="AJ134" s="185"/>
      <c r="AK134" s="616"/>
      <c r="AL134" s="186">
        <f t="shared" ref="AL134:AL197" si="12">SUM(AH$4*B134)</f>
        <v>0</v>
      </c>
      <c r="AM134" s="186">
        <f t="shared" ref="AM134:AM197" si="13">SUM(AI$4*C134)</f>
        <v>0</v>
      </c>
      <c r="AN134" s="186">
        <f t="shared" ref="AN134:AN197" si="14">SUM((AE134*AJ$4)+AK134)</f>
        <v>0</v>
      </c>
      <c r="AO134" s="615"/>
    </row>
    <row r="135" spans="1:41" ht="20.100000000000001" customHeight="1">
      <c r="A135" s="183">
        <v>131</v>
      </c>
      <c r="B135" s="342"/>
      <c r="C135" s="342"/>
      <c r="D135" s="142"/>
      <c r="E135" s="142"/>
      <c r="F135" s="142"/>
      <c r="G135" s="142"/>
      <c r="H135" s="142"/>
      <c r="I135" s="142"/>
      <c r="J135" s="143"/>
      <c r="K135" s="142"/>
      <c r="L135" s="142"/>
      <c r="M135" s="144"/>
      <c r="N135" s="145"/>
      <c r="O135" s="142"/>
      <c r="P135" s="147"/>
      <c r="Q135" s="147"/>
      <c r="R135" s="147"/>
      <c r="S135" s="147"/>
      <c r="T135" s="147"/>
      <c r="U135" s="147"/>
      <c r="V135" s="147"/>
      <c r="W135" s="147"/>
      <c r="X135" s="147"/>
      <c r="Y135" s="147"/>
      <c r="Z135" s="147"/>
      <c r="AA135" s="147"/>
      <c r="AB135" s="147"/>
      <c r="AC135" s="148"/>
      <c r="AD135" s="142"/>
      <c r="AE135" s="203">
        <f t="shared" ref="AE135:AE198" si="15">SUM(P135:AB135)</f>
        <v>0</v>
      </c>
      <c r="AF135" s="150">
        <f t="shared" ref="AF135:AF198" si="16">SUM(AE135+B135+C135)</f>
        <v>0</v>
      </c>
      <c r="AG135" s="331"/>
      <c r="AJ135" s="185"/>
      <c r="AK135" s="616"/>
      <c r="AL135" s="186">
        <f t="shared" si="12"/>
        <v>0</v>
      </c>
      <c r="AM135" s="186">
        <f t="shared" si="13"/>
        <v>0</v>
      </c>
      <c r="AN135" s="186">
        <f t="shared" si="14"/>
        <v>0</v>
      </c>
      <c r="AO135" s="615"/>
    </row>
    <row r="136" spans="1:41" ht="20.100000000000001" customHeight="1">
      <c r="A136" s="183">
        <v>132</v>
      </c>
      <c r="B136" s="342"/>
      <c r="C136" s="342"/>
      <c r="D136" s="142"/>
      <c r="E136" s="142"/>
      <c r="F136" s="142"/>
      <c r="G136" s="142"/>
      <c r="H136" s="142"/>
      <c r="I136" s="142"/>
      <c r="J136" s="143"/>
      <c r="K136" s="142"/>
      <c r="L136" s="142"/>
      <c r="M136" s="144"/>
      <c r="N136" s="145"/>
      <c r="O136" s="142"/>
      <c r="P136" s="147"/>
      <c r="Q136" s="147"/>
      <c r="R136" s="147"/>
      <c r="S136" s="147"/>
      <c r="T136" s="147"/>
      <c r="U136" s="147"/>
      <c r="V136" s="147"/>
      <c r="W136" s="147"/>
      <c r="X136" s="147"/>
      <c r="Y136" s="147"/>
      <c r="Z136" s="147"/>
      <c r="AA136" s="147"/>
      <c r="AB136" s="147"/>
      <c r="AC136" s="148"/>
      <c r="AD136" s="142"/>
      <c r="AE136" s="203">
        <f t="shared" si="15"/>
        <v>0</v>
      </c>
      <c r="AF136" s="150">
        <f t="shared" si="16"/>
        <v>0</v>
      </c>
      <c r="AG136" s="331"/>
      <c r="AJ136" s="185"/>
      <c r="AK136" s="616"/>
      <c r="AL136" s="186">
        <f t="shared" si="12"/>
        <v>0</v>
      </c>
      <c r="AM136" s="186">
        <f t="shared" si="13"/>
        <v>0</v>
      </c>
      <c r="AN136" s="186">
        <f t="shared" si="14"/>
        <v>0</v>
      </c>
      <c r="AO136" s="615"/>
    </row>
    <row r="137" spans="1:41" ht="20.100000000000001" customHeight="1">
      <c r="A137" s="183">
        <v>133</v>
      </c>
      <c r="B137" s="342"/>
      <c r="C137" s="342"/>
      <c r="D137" s="142"/>
      <c r="E137" s="142"/>
      <c r="F137" s="142"/>
      <c r="G137" s="142"/>
      <c r="H137" s="142"/>
      <c r="I137" s="142"/>
      <c r="J137" s="143"/>
      <c r="K137" s="142"/>
      <c r="L137" s="142"/>
      <c r="M137" s="144"/>
      <c r="N137" s="145"/>
      <c r="O137" s="142"/>
      <c r="P137" s="147"/>
      <c r="Q137" s="147"/>
      <c r="R137" s="147"/>
      <c r="S137" s="147"/>
      <c r="T137" s="147"/>
      <c r="U137" s="147"/>
      <c r="V137" s="147"/>
      <c r="W137" s="147"/>
      <c r="X137" s="147"/>
      <c r="Y137" s="147"/>
      <c r="Z137" s="147"/>
      <c r="AA137" s="147"/>
      <c r="AB137" s="147"/>
      <c r="AC137" s="148"/>
      <c r="AD137" s="142"/>
      <c r="AE137" s="203">
        <f t="shared" si="15"/>
        <v>0</v>
      </c>
      <c r="AF137" s="150">
        <f t="shared" si="16"/>
        <v>0</v>
      </c>
      <c r="AG137" s="331"/>
      <c r="AJ137" s="185"/>
      <c r="AK137" s="616"/>
      <c r="AL137" s="186">
        <f t="shared" si="12"/>
        <v>0</v>
      </c>
      <c r="AM137" s="186">
        <f t="shared" si="13"/>
        <v>0</v>
      </c>
      <c r="AN137" s="186">
        <f t="shared" si="14"/>
        <v>0</v>
      </c>
      <c r="AO137" s="615"/>
    </row>
    <row r="138" spans="1:41" ht="20.100000000000001" customHeight="1">
      <c r="A138" s="183">
        <v>134</v>
      </c>
      <c r="B138" s="342"/>
      <c r="C138" s="342"/>
      <c r="D138" s="142"/>
      <c r="E138" s="142"/>
      <c r="F138" s="142"/>
      <c r="G138" s="142"/>
      <c r="H138" s="142"/>
      <c r="I138" s="142"/>
      <c r="J138" s="143"/>
      <c r="K138" s="142"/>
      <c r="L138" s="142"/>
      <c r="M138" s="144"/>
      <c r="N138" s="145"/>
      <c r="O138" s="142"/>
      <c r="P138" s="147"/>
      <c r="Q138" s="147"/>
      <c r="R138" s="147"/>
      <c r="S138" s="147"/>
      <c r="T138" s="147"/>
      <c r="U138" s="147"/>
      <c r="V138" s="147"/>
      <c r="W138" s="147"/>
      <c r="X138" s="147"/>
      <c r="Y138" s="147"/>
      <c r="Z138" s="147"/>
      <c r="AA138" s="147"/>
      <c r="AB138" s="147"/>
      <c r="AC138" s="148"/>
      <c r="AD138" s="142"/>
      <c r="AE138" s="203">
        <f t="shared" si="15"/>
        <v>0</v>
      </c>
      <c r="AF138" s="150">
        <f t="shared" si="16"/>
        <v>0</v>
      </c>
      <c r="AG138" s="331"/>
      <c r="AJ138" s="185"/>
      <c r="AK138" s="616"/>
      <c r="AL138" s="186">
        <f t="shared" si="12"/>
        <v>0</v>
      </c>
      <c r="AM138" s="186">
        <f t="shared" si="13"/>
        <v>0</v>
      </c>
      <c r="AN138" s="186">
        <f t="shared" si="14"/>
        <v>0</v>
      </c>
      <c r="AO138" s="615"/>
    </row>
    <row r="139" spans="1:41" ht="20.100000000000001" customHeight="1">
      <c r="A139" s="183">
        <v>135</v>
      </c>
      <c r="B139" s="342"/>
      <c r="C139" s="342"/>
      <c r="D139" s="142"/>
      <c r="E139" s="142"/>
      <c r="F139" s="142"/>
      <c r="G139" s="142"/>
      <c r="H139" s="142"/>
      <c r="I139" s="142"/>
      <c r="J139" s="143"/>
      <c r="K139" s="142"/>
      <c r="L139" s="142"/>
      <c r="M139" s="144"/>
      <c r="N139" s="145"/>
      <c r="O139" s="142"/>
      <c r="P139" s="147"/>
      <c r="Q139" s="147"/>
      <c r="R139" s="147"/>
      <c r="S139" s="147"/>
      <c r="T139" s="147"/>
      <c r="U139" s="147"/>
      <c r="V139" s="147"/>
      <c r="W139" s="147"/>
      <c r="X139" s="147"/>
      <c r="Y139" s="147"/>
      <c r="Z139" s="147"/>
      <c r="AA139" s="147"/>
      <c r="AB139" s="147"/>
      <c r="AC139" s="148"/>
      <c r="AD139" s="142"/>
      <c r="AE139" s="203">
        <f t="shared" si="15"/>
        <v>0</v>
      </c>
      <c r="AF139" s="150">
        <f t="shared" si="16"/>
        <v>0</v>
      </c>
      <c r="AG139" s="331"/>
      <c r="AJ139" s="185"/>
      <c r="AK139" s="616"/>
      <c r="AL139" s="186">
        <f t="shared" si="12"/>
        <v>0</v>
      </c>
      <c r="AM139" s="186">
        <f t="shared" si="13"/>
        <v>0</v>
      </c>
      <c r="AN139" s="186">
        <f t="shared" si="14"/>
        <v>0</v>
      </c>
      <c r="AO139" s="615"/>
    </row>
    <row r="140" spans="1:41" ht="20.100000000000001" customHeight="1">
      <c r="A140" s="183">
        <v>136</v>
      </c>
      <c r="B140" s="342"/>
      <c r="C140" s="342"/>
      <c r="D140" s="142"/>
      <c r="E140" s="142"/>
      <c r="F140" s="142"/>
      <c r="G140" s="142"/>
      <c r="H140" s="142"/>
      <c r="I140" s="142"/>
      <c r="J140" s="143"/>
      <c r="K140" s="142"/>
      <c r="L140" s="142"/>
      <c r="M140" s="144"/>
      <c r="N140" s="145"/>
      <c r="O140" s="142"/>
      <c r="P140" s="147"/>
      <c r="Q140" s="147"/>
      <c r="R140" s="147"/>
      <c r="S140" s="147"/>
      <c r="T140" s="147"/>
      <c r="U140" s="147"/>
      <c r="V140" s="147"/>
      <c r="W140" s="147"/>
      <c r="X140" s="147"/>
      <c r="Y140" s="147"/>
      <c r="Z140" s="147"/>
      <c r="AA140" s="147"/>
      <c r="AB140" s="147"/>
      <c r="AC140" s="148"/>
      <c r="AD140" s="142"/>
      <c r="AE140" s="203">
        <f t="shared" si="15"/>
        <v>0</v>
      </c>
      <c r="AF140" s="150">
        <f t="shared" si="16"/>
        <v>0</v>
      </c>
      <c r="AG140" s="331"/>
      <c r="AJ140" s="185"/>
      <c r="AK140" s="616"/>
      <c r="AL140" s="186">
        <f t="shared" si="12"/>
        <v>0</v>
      </c>
      <c r="AM140" s="186">
        <f t="shared" si="13"/>
        <v>0</v>
      </c>
      <c r="AN140" s="186">
        <f t="shared" si="14"/>
        <v>0</v>
      </c>
      <c r="AO140" s="615"/>
    </row>
    <row r="141" spans="1:41" ht="20.100000000000001" customHeight="1">
      <c r="A141" s="183">
        <v>137</v>
      </c>
      <c r="B141" s="342"/>
      <c r="C141" s="342"/>
      <c r="D141" s="142"/>
      <c r="E141" s="142"/>
      <c r="F141" s="142"/>
      <c r="G141" s="142"/>
      <c r="H141" s="142"/>
      <c r="I141" s="142"/>
      <c r="J141" s="143"/>
      <c r="K141" s="142"/>
      <c r="L141" s="142"/>
      <c r="M141" s="144"/>
      <c r="N141" s="145"/>
      <c r="O141" s="142"/>
      <c r="P141" s="147"/>
      <c r="Q141" s="147"/>
      <c r="R141" s="147"/>
      <c r="S141" s="147"/>
      <c r="T141" s="147"/>
      <c r="U141" s="147"/>
      <c r="V141" s="147"/>
      <c r="W141" s="147"/>
      <c r="X141" s="147"/>
      <c r="Y141" s="147"/>
      <c r="Z141" s="147"/>
      <c r="AA141" s="147"/>
      <c r="AB141" s="147"/>
      <c r="AC141" s="148"/>
      <c r="AD141" s="142"/>
      <c r="AE141" s="203">
        <f t="shared" si="15"/>
        <v>0</v>
      </c>
      <c r="AF141" s="150">
        <f t="shared" si="16"/>
        <v>0</v>
      </c>
      <c r="AG141" s="331"/>
      <c r="AJ141" s="185"/>
      <c r="AK141" s="616"/>
      <c r="AL141" s="186">
        <f t="shared" si="12"/>
        <v>0</v>
      </c>
      <c r="AM141" s="186">
        <f t="shared" si="13"/>
        <v>0</v>
      </c>
      <c r="AN141" s="186">
        <f t="shared" si="14"/>
        <v>0</v>
      </c>
      <c r="AO141" s="615"/>
    </row>
    <row r="142" spans="1:41" ht="20.100000000000001" customHeight="1">
      <c r="A142" s="183">
        <v>138</v>
      </c>
      <c r="B142" s="342"/>
      <c r="C142" s="342"/>
      <c r="D142" s="142"/>
      <c r="E142" s="142"/>
      <c r="F142" s="142"/>
      <c r="G142" s="142"/>
      <c r="H142" s="142"/>
      <c r="I142" s="142"/>
      <c r="J142" s="143"/>
      <c r="K142" s="142"/>
      <c r="L142" s="142"/>
      <c r="M142" s="144"/>
      <c r="N142" s="145"/>
      <c r="O142" s="142"/>
      <c r="P142" s="147"/>
      <c r="Q142" s="147"/>
      <c r="R142" s="147"/>
      <c r="S142" s="147"/>
      <c r="T142" s="147"/>
      <c r="U142" s="147"/>
      <c r="V142" s="147"/>
      <c r="W142" s="147"/>
      <c r="X142" s="147"/>
      <c r="Y142" s="147"/>
      <c r="Z142" s="147"/>
      <c r="AA142" s="147"/>
      <c r="AB142" s="147"/>
      <c r="AC142" s="148"/>
      <c r="AD142" s="142"/>
      <c r="AE142" s="203">
        <f t="shared" si="15"/>
        <v>0</v>
      </c>
      <c r="AF142" s="150">
        <f t="shared" si="16"/>
        <v>0</v>
      </c>
      <c r="AG142" s="331"/>
      <c r="AJ142" s="185"/>
      <c r="AK142" s="616"/>
      <c r="AL142" s="186">
        <f t="shared" si="12"/>
        <v>0</v>
      </c>
      <c r="AM142" s="186">
        <f t="shared" si="13"/>
        <v>0</v>
      </c>
      <c r="AN142" s="186">
        <f t="shared" si="14"/>
        <v>0</v>
      </c>
      <c r="AO142" s="615"/>
    </row>
    <row r="143" spans="1:41" ht="20.100000000000001" customHeight="1">
      <c r="A143" s="183">
        <v>139</v>
      </c>
      <c r="B143" s="342"/>
      <c r="C143" s="342"/>
      <c r="D143" s="142"/>
      <c r="E143" s="142"/>
      <c r="F143" s="142"/>
      <c r="G143" s="142"/>
      <c r="H143" s="142"/>
      <c r="I143" s="142"/>
      <c r="J143" s="143"/>
      <c r="K143" s="142"/>
      <c r="L143" s="142"/>
      <c r="M143" s="144"/>
      <c r="N143" s="145"/>
      <c r="O143" s="142"/>
      <c r="P143" s="147"/>
      <c r="Q143" s="147"/>
      <c r="R143" s="147"/>
      <c r="S143" s="147"/>
      <c r="T143" s="147"/>
      <c r="U143" s="147"/>
      <c r="V143" s="147"/>
      <c r="W143" s="147"/>
      <c r="X143" s="147"/>
      <c r="Y143" s="147"/>
      <c r="Z143" s="147"/>
      <c r="AA143" s="147"/>
      <c r="AB143" s="147"/>
      <c r="AC143" s="148"/>
      <c r="AD143" s="142"/>
      <c r="AE143" s="203">
        <f t="shared" si="15"/>
        <v>0</v>
      </c>
      <c r="AF143" s="150">
        <f t="shared" si="16"/>
        <v>0</v>
      </c>
      <c r="AG143" s="331"/>
      <c r="AJ143" s="185"/>
      <c r="AK143" s="616"/>
      <c r="AL143" s="186">
        <f t="shared" si="12"/>
        <v>0</v>
      </c>
      <c r="AM143" s="186">
        <f t="shared" si="13"/>
        <v>0</v>
      </c>
      <c r="AN143" s="186">
        <f t="shared" si="14"/>
        <v>0</v>
      </c>
      <c r="AO143" s="615"/>
    </row>
    <row r="144" spans="1:41" ht="20.100000000000001" customHeight="1">
      <c r="A144" s="183">
        <v>140</v>
      </c>
      <c r="B144" s="342"/>
      <c r="C144" s="342"/>
      <c r="D144" s="142"/>
      <c r="E144" s="142"/>
      <c r="F144" s="142"/>
      <c r="G144" s="142"/>
      <c r="H144" s="142"/>
      <c r="I144" s="142"/>
      <c r="J144" s="143"/>
      <c r="K144" s="142"/>
      <c r="L144" s="142"/>
      <c r="M144" s="144"/>
      <c r="N144" s="145"/>
      <c r="O144" s="142"/>
      <c r="P144" s="147"/>
      <c r="Q144" s="147"/>
      <c r="R144" s="147"/>
      <c r="S144" s="147"/>
      <c r="T144" s="147"/>
      <c r="U144" s="147"/>
      <c r="V144" s="147"/>
      <c r="W144" s="147"/>
      <c r="X144" s="147"/>
      <c r="Y144" s="147"/>
      <c r="Z144" s="147"/>
      <c r="AA144" s="147"/>
      <c r="AB144" s="147"/>
      <c r="AC144" s="148"/>
      <c r="AD144" s="142"/>
      <c r="AE144" s="203">
        <f t="shared" si="15"/>
        <v>0</v>
      </c>
      <c r="AF144" s="150">
        <f t="shared" si="16"/>
        <v>0</v>
      </c>
      <c r="AG144" s="331"/>
      <c r="AJ144" s="185"/>
      <c r="AK144" s="616"/>
      <c r="AL144" s="186">
        <f t="shared" si="12"/>
        <v>0</v>
      </c>
      <c r="AM144" s="186">
        <f t="shared" si="13"/>
        <v>0</v>
      </c>
      <c r="AN144" s="186">
        <f t="shared" si="14"/>
        <v>0</v>
      </c>
      <c r="AO144" s="615"/>
    </row>
    <row r="145" spans="1:41" ht="20.100000000000001" customHeight="1">
      <c r="A145" s="183">
        <v>141</v>
      </c>
      <c r="B145" s="342"/>
      <c r="C145" s="342"/>
      <c r="D145" s="142"/>
      <c r="E145" s="142"/>
      <c r="F145" s="142"/>
      <c r="G145" s="142"/>
      <c r="H145" s="142"/>
      <c r="I145" s="142"/>
      <c r="J145" s="143"/>
      <c r="K145" s="142"/>
      <c r="L145" s="142"/>
      <c r="M145" s="144"/>
      <c r="N145" s="145"/>
      <c r="O145" s="142"/>
      <c r="P145" s="147"/>
      <c r="Q145" s="147"/>
      <c r="R145" s="147"/>
      <c r="S145" s="147"/>
      <c r="T145" s="147"/>
      <c r="U145" s="147"/>
      <c r="V145" s="147"/>
      <c r="W145" s="147"/>
      <c r="X145" s="147"/>
      <c r="Y145" s="147"/>
      <c r="Z145" s="147"/>
      <c r="AA145" s="147"/>
      <c r="AB145" s="147"/>
      <c r="AC145" s="148"/>
      <c r="AD145" s="142"/>
      <c r="AE145" s="203">
        <f t="shared" si="15"/>
        <v>0</v>
      </c>
      <c r="AF145" s="150">
        <f t="shared" si="16"/>
        <v>0</v>
      </c>
      <c r="AG145" s="331"/>
      <c r="AJ145" s="185"/>
      <c r="AK145" s="616"/>
      <c r="AL145" s="186">
        <f t="shared" si="12"/>
        <v>0</v>
      </c>
      <c r="AM145" s="186">
        <f t="shared" si="13"/>
        <v>0</v>
      </c>
      <c r="AN145" s="186">
        <f t="shared" si="14"/>
        <v>0</v>
      </c>
      <c r="AO145" s="615"/>
    </row>
    <row r="146" spans="1:41" ht="20.100000000000001" customHeight="1">
      <c r="A146" s="183">
        <v>142</v>
      </c>
      <c r="B146" s="342"/>
      <c r="C146" s="342"/>
      <c r="D146" s="142"/>
      <c r="E146" s="142"/>
      <c r="F146" s="142"/>
      <c r="G146" s="142"/>
      <c r="H146" s="142"/>
      <c r="I146" s="142"/>
      <c r="J146" s="143"/>
      <c r="K146" s="142"/>
      <c r="L146" s="142"/>
      <c r="M146" s="144"/>
      <c r="N146" s="145"/>
      <c r="O146" s="142"/>
      <c r="P146" s="147"/>
      <c r="Q146" s="147"/>
      <c r="R146" s="147"/>
      <c r="S146" s="147"/>
      <c r="T146" s="147"/>
      <c r="U146" s="147"/>
      <c r="V146" s="147"/>
      <c r="W146" s="147"/>
      <c r="X146" s="147"/>
      <c r="Y146" s="147"/>
      <c r="Z146" s="147"/>
      <c r="AA146" s="147"/>
      <c r="AB146" s="147"/>
      <c r="AC146" s="148"/>
      <c r="AD146" s="142"/>
      <c r="AE146" s="203">
        <f t="shared" si="15"/>
        <v>0</v>
      </c>
      <c r="AF146" s="150">
        <f t="shared" si="16"/>
        <v>0</v>
      </c>
      <c r="AG146" s="331"/>
      <c r="AJ146" s="185"/>
      <c r="AK146" s="616"/>
      <c r="AL146" s="186">
        <f t="shared" si="12"/>
        <v>0</v>
      </c>
      <c r="AM146" s="186">
        <f t="shared" si="13"/>
        <v>0</v>
      </c>
      <c r="AN146" s="186">
        <f t="shared" si="14"/>
        <v>0</v>
      </c>
      <c r="AO146" s="615"/>
    </row>
    <row r="147" spans="1:41" ht="20.100000000000001" customHeight="1">
      <c r="A147" s="183">
        <v>143</v>
      </c>
      <c r="B147" s="342"/>
      <c r="C147" s="342"/>
      <c r="D147" s="142"/>
      <c r="E147" s="142"/>
      <c r="F147" s="142"/>
      <c r="G147" s="142"/>
      <c r="H147" s="142"/>
      <c r="I147" s="142"/>
      <c r="J147" s="143"/>
      <c r="K147" s="142"/>
      <c r="L147" s="142"/>
      <c r="M147" s="144"/>
      <c r="N147" s="145"/>
      <c r="O147" s="142"/>
      <c r="P147" s="147"/>
      <c r="Q147" s="147"/>
      <c r="R147" s="147"/>
      <c r="S147" s="147"/>
      <c r="T147" s="147"/>
      <c r="U147" s="147"/>
      <c r="V147" s="147"/>
      <c r="W147" s="147"/>
      <c r="X147" s="147"/>
      <c r="Y147" s="147"/>
      <c r="Z147" s="147"/>
      <c r="AA147" s="147"/>
      <c r="AB147" s="147"/>
      <c r="AC147" s="148"/>
      <c r="AD147" s="142"/>
      <c r="AE147" s="203">
        <f t="shared" si="15"/>
        <v>0</v>
      </c>
      <c r="AF147" s="150">
        <f t="shared" si="16"/>
        <v>0</v>
      </c>
      <c r="AG147" s="331"/>
      <c r="AJ147" s="185"/>
      <c r="AK147" s="616"/>
      <c r="AL147" s="186">
        <f t="shared" si="12"/>
        <v>0</v>
      </c>
      <c r="AM147" s="186">
        <f t="shared" si="13"/>
        <v>0</v>
      </c>
      <c r="AN147" s="186">
        <f t="shared" si="14"/>
        <v>0</v>
      </c>
      <c r="AO147" s="615"/>
    </row>
    <row r="148" spans="1:41" ht="20.100000000000001" customHeight="1">
      <c r="A148" s="183">
        <v>144</v>
      </c>
      <c r="B148" s="342"/>
      <c r="C148" s="342"/>
      <c r="D148" s="142"/>
      <c r="E148" s="142"/>
      <c r="F148" s="142"/>
      <c r="G148" s="142"/>
      <c r="H148" s="142"/>
      <c r="I148" s="142"/>
      <c r="J148" s="143"/>
      <c r="K148" s="142"/>
      <c r="L148" s="142"/>
      <c r="M148" s="144"/>
      <c r="N148" s="145"/>
      <c r="O148" s="142"/>
      <c r="P148" s="147"/>
      <c r="Q148" s="147"/>
      <c r="R148" s="147"/>
      <c r="S148" s="147"/>
      <c r="T148" s="147"/>
      <c r="U148" s="147"/>
      <c r="V148" s="147"/>
      <c r="W148" s="147"/>
      <c r="X148" s="147"/>
      <c r="Y148" s="147"/>
      <c r="Z148" s="147"/>
      <c r="AA148" s="147"/>
      <c r="AB148" s="147"/>
      <c r="AC148" s="148"/>
      <c r="AD148" s="142"/>
      <c r="AE148" s="203">
        <f t="shared" si="15"/>
        <v>0</v>
      </c>
      <c r="AF148" s="150">
        <f t="shared" si="16"/>
        <v>0</v>
      </c>
      <c r="AG148" s="331"/>
      <c r="AJ148" s="185"/>
      <c r="AK148" s="616"/>
      <c r="AL148" s="186">
        <f t="shared" si="12"/>
        <v>0</v>
      </c>
      <c r="AM148" s="186">
        <f t="shared" si="13"/>
        <v>0</v>
      </c>
      <c r="AN148" s="186">
        <f t="shared" si="14"/>
        <v>0</v>
      </c>
      <c r="AO148" s="615"/>
    </row>
    <row r="149" spans="1:41" ht="20.100000000000001" customHeight="1">
      <c r="A149" s="183">
        <v>145</v>
      </c>
      <c r="B149" s="342"/>
      <c r="C149" s="342"/>
      <c r="D149" s="142"/>
      <c r="E149" s="142"/>
      <c r="F149" s="142"/>
      <c r="G149" s="142"/>
      <c r="H149" s="142"/>
      <c r="I149" s="142"/>
      <c r="J149" s="143"/>
      <c r="K149" s="142"/>
      <c r="L149" s="142"/>
      <c r="M149" s="144"/>
      <c r="N149" s="145"/>
      <c r="O149" s="142"/>
      <c r="P149" s="147"/>
      <c r="Q149" s="147"/>
      <c r="R149" s="147"/>
      <c r="S149" s="147"/>
      <c r="T149" s="147"/>
      <c r="U149" s="147"/>
      <c r="V149" s="147"/>
      <c r="W149" s="147"/>
      <c r="X149" s="147"/>
      <c r="Y149" s="147"/>
      <c r="Z149" s="147"/>
      <c r="AA149" s="147"/>
      <c r="AB149" s="147"/>
      <c r="AC149" s="148"/>
      <c r="AD149" s="142"/>
      <c r="AE149" s="203">
        <f t="shared" si="15"/>
        <v>0</v>
      </c>
      <c r="AF149" s="150">
        <f t="shared" si="16"/>
        <v>0</v>
      </c>
      <c r="AG149" s="331"/>
      <c r="AJ149" s="185"/>
      <c r="AK149" s="616"/>
      <c r="AL149" s="186">
        <f t="shared" si="12"/>
        <v>0</v>
      </c>
      <c r="AM149" s="186">
        <f t="shared" si="13"/>
        <v>0</v>
      </c>
      <c r="AN149" s="186">
        <f t="shared" si="14"/>
        <v>0</v>
      </c>
      <c r="AO149" s="615"/>
    </row>
    <row r="150" spans="1:41" ht="20.100000000000001" customHeight="1">
      <c r="A150" s="183">
        <v>146</v>
      </c>
      <c r="B150" s="342"/>
      <c r="C150" s="342"/>
      <c r="D150" s="142"/>
      <c r="E150" s="142"/>
      <c r="F150" s="142"/>
      <c r="G150" s="142"/>
      <c r="H150" s="142"/>
      <c r="I150" s="142"/>
      <c r="J150" s="143"/>
      <c r="K150" s="142"/>
      <c r="L150" s="142"/>
      <c r="M150" s="144"/>
      <c r="N150" s="145"/>
      <c r="O150" s="142"/>
      <c r="P150" s="147"/>
      <c r="Q150" s="147"/>
      <c r="R150" s="147"/>
      <c r="S150" s="147"/>
      <c r="T150" s="147"/>
      <c r="U150" s="147"/>
      <c r="V150" s="147"/>
      <c r="W150" s="147"/>
      <c r="X150" s="147"/>
      <c r="Y150" s="147"/>
      <c r="Z150" s="147"/>
      <c r="AA150" s="147"/>
      <c r="AB150" s="147"/>
      <c r="AC150" s="148"/>
      <c r="AD150" s="142"/>
      <c r="AE150" s="203">
        <f t="shared" si="15"/>
        <v>0</v>
      </c>
      <c r="AF150" s="150">
        <f t="shared" si="16"/>
        <v>0</v>
      </c>
      <c r="AG150" s="331"/>
      <c r="AJ150" s="185"/>
      <c r="AK150" s="616"/>
      <c r="AL150" s="186">
        <f t="shared" si="12"/>
        <v>0</v>
      </c>
      <c r="AM150" s="186">
        <f t="shared" si="13"/>
        <v>0</v>
      </c>
      <c r="AN150" s="186">
        <f t="shared" si="14"/>
        <v>0</v>
      </c>
      <c r="AO150" s="615"/>
    </row>
    <row r="151" spans="1:41" ht="20.100000000000001" customHeight="1">
      <c r="A151" s="183">
        <v>147</v>
      </c>
      <c r="B151" s="342"/>
      <c r="C151" s="342"/>
      <c r="D151" s="142"/>
      <c r="E151" s="142"/>
      <c r="F151" s="142"/>
      <c r="G151" s="142"/>
      <c r="H151" s="142"/>
      <c r="I151" s="142"/>
      <c r="J151" s="143"/>
      <c r="K151" s="142"/>
      <c r="L151" s="142"/>
      <c r="M151" s="144"/>
      <c r="N151" s="145"/>
      <c r="O151" s="142"/>
      <c r="P151" s="147"/>
      <c r="Q151" s="147"/>
      <c r="R151" s="147"/>
      <c r="S151" s="147"/>
      <c r="T151" s="147"/>
      <c r="U151" s="147"/>
      <c r="V151" s="147"/>
      <c r="W151" s="147"/>
      <c r="X151" s="147"/>
      <c r="Y151" s="147"/>
      <c r="Z151" s="147"/>
      <c r="AA151" s="147"/>
      <c r="AB151" s="147"/>
      <c r="AC151" s="148"/>
      <c r="AD151" s="142"/>
      <c r="AE151" s="203">
        <f t="shared" si="15"/>
        <v>0</v>
      </c>
      <c r="AF151" s="150">
        <f t="shared" si="16"/>
        <v>0</v>
      </c>
      <c r="AG151" s="331"/>
      <c r="AJ151" s="185"/>
      <c r="AK151" s="616"/>
      <c r="AL151" s="186">
        <f t="shared" si="12"/>
        <v>0</v>
      </c>
      <c r="AM151" s="186">
        <f t="shared" si="13"/>
        <v>0</v>
      </c>
      <c r="AN151" s="186">
        <f t="shared" si="14"/>
        <v>0</v>
      </c>
      <c r="AO151" s="615"/>
    </row>
    <row r="152" spans="1:41" ht="20.100000000000001" customHeight="1">
      <c r="A152" s="183">
        <v>148</v>
      </c>
      <c r="B152" s="342"/>
      <c r="C152" s="342"/>
      <c r="D152" s="142"/>
      <c r="E152" s="142"/>
      <c r="F152" s="142"/>
      <c r="G152" s="142"/>
      <c r="H152" s="142"/>
      <c r="I152" s="142"/>
      <c r="J152" s="143"/>
      <c r="K152" s="142"/>
      <c r="L152" s="142"/>
      <c r="M152" s="144"/>
      <c r="N152" s="145"/>
      <c r="O152" s="142"/>
      <c r="P152" s="147"/>
      <c r="Q152" s="147"/>
      <c r="R152" s="147"/>
      <c r="S152" s="147"/>
      <c r="T152" s="147"/>
      <c r="U152" s="147"/>
      <c r="V152" s="147"/>
      <c r="W152" s="147"/>
      <c r="X152" s="147"/>
      <c r="Y152" s="147"/>
      <c r="Z152" s="147"/>
      <c r="AA152" s="147"/>
      <c r="AB152" s="147"/>
      <c r="AC152" s="148"/>
      <c r="AD152" s="142"/>
      <c r="AE152" s="203">
        <f t="shared" si="15"/>
        <v>0</v>
      </c>
      <c r="AF152" s="150">
        <f t="shared" si="16"/>
        <v>0</v>
      </c>
      <c r="AG152" s="331"/>
      <c r="AJ152" s="185"/>
      <c r="AK152" s="616"/>
      <c r="AL152" s="186">
        <f t="shared" si="12"/>
        <v>0</v>
      </c>
      <c r="AM152" s="186">
        <f t="shared" si="13"/>
        <v>0</v>
      </c>
      <c r="AN152" s="186">
        <f t="shared" si="14"/>
        <v>0</v>
      </c>
      <c r="AO152" s="615"/>
    </row>
    <row r="153" spans="1:41" ht="20.100000000000001" customHeight="1">
      <c r="A153" s="183">
        <v>149</v>
      </c>
      <c r="B153" s="342"/>
      <c r="C153" s="342"/>
      <c r="D153" s="142"/>
      <c r="E153" s="142"/>
      <c r="F153" s="142"/>
      <c r="G153" s="142"/>
      <c r="H153" s="142"/>
      <c r="I153" s="142"/>
      <c r="J153" s="143"/>
      <c r="K153" s="142"/>
      <c r="L153" s="142"/>
      <c r="M153" s="144"/>
      <c r="N153" s="145"/>
      <c r="O153" s="142"/>
      <c r="P153" s="147"/>
      <c r="Q153" s="147"/>
      <c r="R153" s="147"/>
      <c r="S153" s="147"/>
      <c r="T153" s="147"/>
      <c r="U153" s="147"/>
      <c r="V153" s="147"/>
      <c r="W153" s="147"/>
      <c r="X153" s="147"/>
      <c r="Y153" s="147"/>
      <c r="Z153" s="147"/>
      <c r="AA153" s="147"/>
      <c r="AB153" s="147"/>
      <c r="AC153" s="148"/>
      <c r="AD153" s="142"/>
      <c r="AE153" s="203">
        <f t="shared" si="15"/>
        <v>0</v>
      </c>
      <c r="AF153" s="150">
        <f t="shared" si="16"/>
        <v>0</v>
      </c>
      <c r="AG153" s="331"/>
      <c r="AJ153" s="185"/>
      <c r="AK153" s="616"/>
      <c r="AL153" s="186">
        <f t="shared" si="12"/>
        <v>0</v>
      </c>
      <c r="AM153" s="186">
        <f t="shared" si="13"/>
        <v>0</v>
      </c>
      <c r="AN153" s="186">
        <f t="shared" si="14"/>
        <v>0</v>
      </c>
      <c r="AO153" s="615"/>
    </row>
    <row r="154" spans="1:41" ht="20.100000000000001" customHeight="1">
      <c r="A154" s="183">
        <v>150</v>
      </c>
      <c r="B154" s="342"/>
      <c r="C154" s="342"/>
      <c r="D154" s="142"/>
      <c r="E154" s="142"/>
      <c r="F154" s="142"/>
      <c r="G154" s="142"/>
      <c r="H154" s="142"/>
      <c r="I154" s="142"/>
      <c r="J154" s="143"/>
      <c r="K154" s="142"/>
      <c r="L154" s="142"/>
      <c r="M154" s="144"/>
      <c r="N154" s="145"/>
      <c r="O154" s="142"/>
      <c r="P154" s="147"/>
      <c r="Q154" s="147"/>
      <c r="R154" s="147"/>
      <c r="S154" s="147"/>
      <c r="T154" s="147"/>
      <c r="U154" s="147"/>
      <c r="V154" s="147"/>
      <c r="W154" s="147"/>
      <c r="X154" s="147"/>
      <c r="Y154" s="147"/>
      <c r="Z154" s="147"/>
      <c r="AA154" s="147"/>
      <c r="AB154" s="147"/>
      <c r="AC154" s="148"/>
      <c r="AD154" s="142"/>
      <c r="AE154" s="203">
        <f t="shared" si="15"/>
        <v>0</v>
      </c>
      <c r="AF154" s="150">
        <f t="shared" si="16"/>
        <v>0</v>
      </c>
      <c r="AG154" s="331"/>
      <c r="AJ154" s="185"/>
      <c r="AK154" s="616"/>
      <c r="AL154" s="186">
        <f t="shared" si="12"/>
        <v>0</v>
      </c>
      <c r="AM154" s="186">
        <f t="shared" si="13"/>
        <v>0</v>
      </c>
      <c r="AN154" s="186">
        <f t="shared" si="14"/>
        <v>0</v>
      </c>
      <c r="AO154" s="615"/>
    </row>
    <row r="155" spans="1:41" ht="20.100000000000001" customHeight="1">
      <c r="A155" s="183">
        <v>151</v>
      </c>
      <c r="B155" s="342"/>
      <c r="C155" s="342"/>
      <c r="D155" s="142"/>
      <c r="E155" s="142"/>
      <c r="F155" s="142"/>
      <c r="G155" s="142"/>
      <c r="H155" s="142"/>
      <c r="I155" s="142"/>
      <c r="J155" s="143"/>
      <c r="K155" s="142"/>
      <c r="L155" s="142"/>
      <c r="M155" s="144"/>
      <c r="N155" s="145"/>
      <c r="O155" s="142"/>
      <c r="P155" s="147"/>
      <c r="Q155" s="147"/>
      <c r="R155" s="147"/>
      <c r="S155" s="147"/>
      <c r="T155" s="147"/>
      <c r="U155" s="147"/>
      <c r="V155" s="147"/>
      <c r="W155" s="147"/>
      <c r="X155" s="147"/>
      <c r="Y155" s="147"/>
      <c r="Z155" s="147"/>
      <c r="AA155" s="147"/>
      <c r="AB155" s="147"/>
      <c r="AC155" s="148"/>
      <c r="AD155" s="142"/>
      <c r="AE155" s="203">
        <f t="shared" si="15"/>
        <v>0</v>
      </c>
      <c r="AF155" s="150">
        <f t="shared" si="16"/>
        <v>0</v>
      </c>
      <c r="AG155" s="331"/>
      <c r="AJ155" s="185"/>
      <c r="AK155" s="616"/>
      <c r="AL155" s="186">
        <f t="shared" si="12"/>
        <v>0</v>
      </c>
      <c r="AM155" s="186">
        <f t="shared" si="13"/>
        <v>0</v>
      </c>
      <c r="AN155" s="186">
        <f t="shared" si="14"/>
        <v>0</v>
      </c>
      <c r="AO155" s="615"/>
    </row>
    <row r="156" spans="1:41" ht="20.100000000000001" customHeight="1">
      <c r="A156" s="183">
        <v>152</v>
      </c>
      <c r="B156" s="342"/>
      <c r="C156" s="342"/>
      <c r="D156" s="142"/>
      <c r="E156" s="142"/>
      <c r="F156" s="142"/>
      <c r="G156" s="142"/>
      <c r="H156" s="142"/>
      <c r="I156" s="142"/>
      <c r="J156" s="143"/>
      <c r="K156" s="142"/>
      <c r="L156" s="142"/>
      <c r="M156" s="144"/>
      <c r="N156" s="145"/>
      <c r="O156" s="142"/>
      <c r="P156" s="147"/>
      <c r="Q156" s="147"/>
      <c r="R156" s="147"/>
      <c r="S156" s="147"/>
      <c r="T156" s="147"/>
      <c r="U156" s="147"/>
      <c r="V156" s="147"/>
      <c r="W156" s="147"/>
      <c r="X156" s="147"/>
      <c r="Y156" s="147"/>
      <c r="Z156" s="147"/>
      <c r="AA156" s="147"/>
      <c r="AB156" s="147"/>
      <c r="AC156" s="148"/>
      <c r="AD156" s="142"/>
      <c r="AE156" s="203">
        <f t="shared" si="15"/>
        <v>0</v>
      </c>
      <c r="AF156" s="150">
        <f t="shared" si="16"/>
        <v>0</v>
      </c>
      <c r="AG156" s="331"/>
      <c r="AJ156" s="185"/>
      <c r="AK156" s="616"/>
      <c r="AL156" s="186">
        <f t="shared" si="12"/>
        <v>0</v>
      </c>
      <c r="AM156" s="186">
        <f t="shared" si="13"/>
        <v>0</v>
      </c>
      <c r="AN156" s="186">
        <f t="shared" si="14"/>
        <v>0</v>
      </c>
      <c r="AO156" s="615"/>
    </row>
    <row r="157" spans="1:41" ht="20.100000000000001" customHeight="1">
      <c r="A157" s="183">
        <v>153</v>
      </c>
      <c r="B157" s="342"/>
      <c r="C157" s="342"/>
      <c r="D157" s="142"/>
      <c r="E157" s="142"/>
      <c r="F157" s="142"/>
      <c r="G157" s="142"/>
      <c r="H157" s="142"/>
      <c r="I157" s="142"/>
      <c r="J157" s="143"/>
      <c r="K157" s="142"/>
      <c r="L157" s="142"/>
      <c r="M157" s="144"/>
      <c r="N157" s="145"/>
      <c r="O157" s="142"/>
      <c r="P157" s="147"/>
      <c r="Q157" s="147"/>
      <c r="R157" s="147"/>
      <c r="S157" s="147"/>
      <c r="T157" s="147"/>
      <c r="U157" s="147"/>
      <c r="V157" s="147"/>
      <c r="W157" s="147"/>
      <c r="X157" s="147"/>
      <c r="Y157" s="147"/>
      <c r="Z157" s="147"/>
      <c r="AA157" s="147"/>
      <c r="AB157" s="147"/>
      <c r="AC157" s="148"/>
      <c r="AD157" s="142"/>
      <c r="AE157" s="203">
        <f t="shared" si="15"/>
        <v>0</v>
      </c>
      <c r="AF157" s="150">
        <f t="shared" si="16"/>
        <v>0</v>
      </c>
      <c r="AG157" s="331"/>
      <c r="AJ157" s="185"/>
      <c r="AK157" s="616"/>
      <c r="AL157" s="186">
        <f t="shared" si="12"/>
        <v>0</v>
      </c>
      <c r="AM157" s="186">
        <f t="shared" si="13"/>
        <v>0</v>
      </c>
      <c r="AN157" s="186">
        <f t="shared" si="14"/>
        <v>0</v>
      </c>
      <c r="AO157" s="615"/>
    </row>
    <row r="158" spans="1:41" ht="20.100000000000001" customHeight="1">
      <c r="A158" s="183">
        <v>154</v>
      </c>
      <c r="B158" s="342"/>
      <c r="C158" s="342"/>
      <c r="D158" s="142"/>
      <c r="E158" s="142"/>
      <c r="F158" s="142"/>
      <c r="G158" s="142"/>
      <c r="H158" s="142"/>
      <c r="I158" s="142"/>
      <c r="J158" s="143"/>
      <c r="K158" s="142"/>
      <c r="L158" s="142"/>
      <c r="M158" s="144"/>
      <c r="N158" s="145"/>
      <c r="O158" s="142"/>
      <c r="P158" s="147"/>
      <c r="Q158" s="147"/>
      <c r="R158" s="147"/>
      <c r="S158" s="147"/>
      <c r="T158" s="147"/>
      <c r="U158" s="147"/>
      <c r="V158" s="147"/>
      <c r="W158" s="147"/>
      <c r="X158" s="147"/>
      <c r="Y158" s="147"/>
      <c r="Z158" s="147"/>
      <c r="AA158" s="147"/>
      <c r="AB158" s="147"/>
      <c r="AC158" s="148"/>
      <c r="AD158" s="142"/>
      <c r="AE158" s="203">
        <f t="shared" si="15"/>
        <v>0</v>
      </c>
      <c r="AF158" s="150">
        <f t="shared" si="16"/>
        <v>0</v>
      </c>
      <c r="AG158" s="331"/>
      <c r="AJ158" s="185"/>
      <c r="AK158" s="616"/>
      <c r="AL158" s="186">
        <f t="shared" si="12"/>
        <v>0</v>
      </c>
      <c r="AM158" s="186">
        <f t="shared" si="13"/>
        <v>0</v>
      </c>
      <c r="AN158" s="186">
        <f t="shared" si="14"/>
        <v>0</v>
      </c>
      <c r="AO158" s="615"/>
    </row>
    <row r="159" spans="1:41" ht="20.100000000000001" customHeight="1">
      <c r="A159" s="183">
        <v>155</v>
      </c>
      <c r="B159" s="342"/>
      <c r="C159" s="342"/>
      <c r="D159" s="142"/>
      <c r="E159" s="142"/>
      <c r="F159" s="142"/>
      <c r="G159" s="142"/>
      <c r="H159" s="142"/>
      <c r="I159" s="142"/>
      <c r="J159" s="143"/>
      <c r="K159" s="142"/>
      <c r="L159" s="142"/>
      <c r="M159" s="144"/>
      <c r="N159" s="145"/>
      <c r="O159" s="142"/>
      <c r="P159" s="147"/>
      <c r="Q159" s="147"/>
      <c r="R159" s="147"/>
      <c r="S159" s="147"/>
      <c r="T159" s="147"/>
      <c r="U159" s="147"/>
      <c r="V159" s="147"/>
      <c r="W159" s="147"/>
      <c r="X159" s="147"/>
      <c r="Y159" s="147"/>
      <c r="Z159" s="147"/>
      <c r="AA159" s="147"/>
      <c r="AB159" s="147"/>
      <c r="AC159" s="148"/>
      <c r="AD159" s="142"/>
      <c r="AE159" s="203">
        <f t="shared" si="15"/>
        <v>0</v>
      </c>
      <c r="AF159" s="150">
        <f t="shared" si="16"/>
        <v>0</v>
      </c>
      <c r="AG159" s="331"/>
      <c r="AJ159" s="185"/>
      <c r="AK159" s="616"/>
      <c r="AL159" s="186">
        <f t="shared" si="12"/>
        <v>0</v>
      </c>
      <c r="AM159" s="186">
        <f t="shared" si="13"/>
        <v>0</v>
      </c>
      <c r="AN159" s="186">
        <f t="shared" si="14"/>
        <v>0</v>
      </c>
      <c r="AO159" s="615"/>
    </row>
    <row r="160" spans="1:41" ht="20.100000000000001" customHeight="1">
      <c r="A160" s="183">
        <v>156</v>
      </c>
      <c r="B160" s="342"/>
      <c r="C160" s="342"/>
      <c r="D160" s="142"/>
      <c r="E160" s="142"/>
      <c r="F160" s="142"/>
      <c r="G160" s="142"/>
      <c r="H160" s="142"/>
      <c r="I160" s="142"/>
      <c r="J160" s="143"/>
      <c r="K160" s="142"/>
      <c r="L160" s="142"/>
      <c r="M160" s="144"/>
      <c r="N160" s="145"/>
      <c r="O160" s="142"/>
      <c r="P160" s="147"/>
      <c r="Q160" s="147"/>
      <c r="R160" s="147"/>
      <c r="S160" s="147"/>
      <c r="T160" s="147"/>
      <c r="U160" s="147"/>
      <c r="V160" s="147"/>
      <c r="W160" s="147"/>
      <c r="X160" s="147"/>
      <c r="Y160" s="147"/>
      <c r="Z160" s="147"/>
      <c r="AA160" s="147"/>
      <c r="AB160" s="147"/>
      <c r="AC160" s="148"/>
      <c r="AD160" s="142"/>
      <c r="AE160" s="203">
        <f t="shared" si="15"/>
        <v>0</v>
      </c>
      <c r="AF160" s="150">
        <f t="shared" si="16"/>
        <v>0</v>
      </c>
      <c r="AG160" s="331"/>
      <c r="AJ160" s="185"/>
      <c r="AK160" s="616"/>
      <c r="AL160" s="186">
        <f t="shared" si="12"/>
        <v>0</v>
      </c>
      <c r="AM160" s="186">
        <f t="shared" si="13"/>
        <v>0</v>
      </c>
      <c r="AN160" s="186">
        <f t="shared" si="14"/>
        <v>0</v>
      </c>
      <c r="AO160" s="615"/>
    </row>
    <row r="161" spans="1:41" ht="20.100000000000001" customHeight="1">
      <c r="A161" s="183">
        <v>157</v>
      </c>
      <c r="B161" s="342"/>
      <c r="C161" s="342"/>
      <c r="D161" s="142"/>
      <c r="E161" s="142"/>
      <c r="F161" s="142"/>
      <c r="G161" s="142"/>
      <c r="H161" s="142"/>
      <c r="I161" s="142"/>
      <c r="J161" s="143"/>
      <c r="K161" s="142"/>
      <c r="L161" s="142"/>
      <c r="M161" s="144"/>
      <c r="N161" s="145"/>
      <c r="O161" s="142"/>
      <c r="P161" s="147"/>
      <c r="Q161" s="147"/>
      <c r="R161" s="147"/>
      <c r="S161" s="147"/>
      <c r="T161" s="147"/>
      <c r="U161" s="147"/>
      <c r="V161" s="147"/>
      <c r="W161" s="147"/>
      <c r="X161" s="147"/>
      <c r="Y161" s="147"/>
      <c r="Z161" s="147"/>
      <c r="AA161" s="147"/>
      <c r="AB161" s="147"/>
      <c r="AC161" s="148"/>
      <c r="AD161" s="142"/>
      <c r="AE161" s="203">
        <f t="shared" si="15"/>
        <v>0</v>
      </c>
      <c r="AF161" s="150">
        <f t="shared" si="16"/>
        <v>0</v>
      </c>
      <c r="AG161" s="331"/>
      <c r="AJ161" s="185"/>
      <c r="AK161" s="616"/>
      <c r="AL161" s="186">
        <f t="shared" si="12"/>
        <v>0</v>
      </c>
      <c r="AM161" s="186">
        <f t="shared" si="13"/>
        <v>0</v>
      </c>
      <c r="AN161" s="186">
        <f t="shared" si="14"/>
        <v>0</v>
      </c>
      <c r="AO161" s="615"/>
    </row>
    <row r="162" spans="1:41" ht="20.100000000000001" customHeight="1">
      <c r="A162" s="183">
        <v>158</v>
      </c>
      <c r="B162" s="342"/>
      <c r="C162" s="342"/>
      <c r="D162" s="142"/>
      <c r="E162" s="142"/>
      <c r="F162" s="142"/>
      <c r="G162" s="142"/>
      <c r="H162" s="142"/>
      <c r="I162" s="142"/>
      <c r="J162" s="143"/>
      <c r="K162" s="142"/>
      <c r="L162" s="142"/>
      <c r="M162" s="144"/>
      <c r="N162" s="145"/>
      <c r="O162" s="142"/>
      <c r="P162" s="147"/>
      <c r="Q162" s="147"/>
      <c r="R162" s="147"/>
      <c r="S162" s="147"/>
      <c r="T162" s="147"/>
      <c r="U162" s="147"/>
      <c r="V162" s="147"/>
      <c r="W162" s="147"/>
      <c r="X162" s="147"/>
      <c r="Y162" s="147"/>
      <c r="Z162" s="147"/>
      <c r="AA162" s="147"/>
      <c r="AB162" s="147"/>
      <c r="AC162" s="148"/>
      <c r="AD162" s="142"/>
      <c r="AE162" s="203">
        <f t="shared" si="15"/>
        <v>0</v>
      </c>
      <c r="AF162" s="150">
        <f t="shared" si="16"/>
        <v>0</v>
      </c>
      <c r="AG162" s="331"/>
      <c r="AJ162" s="185"/>
      <c r="AK162" s="616"/>
      <c r="AL162" s="186">
        <f t="shared" si="12"/>
        <v>0</v>
      </c>
      <c r="AM162" s="186">
        <f t="shared" si="13"/>
        <v>0</v>
      </c>
      <c r="AN162" s="186">
        <f t="shared" si="14"/>
        <v>0</v>
      </c>
      <c r="AO162" s="615"/>
    </row>
    <row r="163" spans="1:41" ht="20.100000000000001" customHeight="1">
      <c r="A163" s="183">
        <v>159</v>
      </c>
      <c r="B163" s="342"/>
      <c r="C163" s="342"/>
      <c r="D163" s="142"/>
      <c r="E163" s="142"/>
      <c r="F163" s="142"/>
      <c r="G163" s="142"/>
      <c r="H163" s="142"/>
      <c r="I163" s="142"/>
      <c r="J163" s="143"/>
      <c r="K163" s="142"/>
      <c r="L163" s="142"/>
      <c r="M163" s="144"/>
      <c r="N163" s="145"/>
      <c r="O163" s="142"/>
      <c r="P163" s="147"/>
      <c r="Q163" s="147"/>
      <c r="R163" s="147"/>
      <c r="S163" s="147"/>
      <c r="T163" s="147"/>
      <c r="U163" s="147"/>
      <c r="V163" s="147"/>
      <c r="W163" s="147"/>
      <c r="X163" s="147"/>
      <c r="Y163" s="147"/>
      <c r="Z163" s="147"/>
      <c r="AA163" s="147"/>
      <c r="AB163" s="147"/>
      <c r="AC163" s="148"/>
      <c r="AD163" s="142"/>
      <c r="AE163" s="203">
        <f t="shared" si="15"/>
        <v>0</v>
      </c>
      <c r="AF163" s="150">
        <f t="shared" si="16"/>
        <v>0</v>
      </c>
      <c r="AG163" s="331"/>
      <c r="AJ163" s="185"/>
      <c r="AK163" s="616"/>
      <c r="AL163" s="186">
        <f t="shared" si="12"/>
        <v>0</v>
      </c>
      <c r="AM163" s="186">
        <f t="shared" si="13"/>
        <v>0</v>
      </c>
      <c r="AN163" s="186">
        <f t="shared" si="14"/>
        <v>0</v>
      </c>
      <c r="AO163" s="615"/>
    </row>
    <row r="164" spans="1:41" ht="20.100000000000001" customHeight="1">
      <c r="A164" s="183">
        <v>160</v>
      </c>
      <c r="B164" s="342"/>
      <c r="C164" s="342"/>
      <c r="D164" s="142"/>
      <c r="E164" s="142"/>
      <c r="F164" s="142"/>
      <c r="G164" s="142"/>
      <c r="H164" s="142"/>
      <c r="I164" s="142"/>
      <c r="J164" s="143"/>
      <c r="K164" s="142"/>
      <c r="L164" s="142"/>
      <c r="M164" s="144"/>
      <c r="N164" s="145"/>
      <c r="O164" s="142"/>
      <c r="P164" s="147"/>
      <c r="Q164" s="147"/>
      <c r="R164" s="147"/>
      <c r="S164" s="147"/>
      <c r="T164" s="147"/>
      <c r="U164" s="147"/>
      <c r="V164" s="147"/>
      <c r="W164" s="147"/>
      <c r="X164" s="147"/>
      <c r="Y164" s="147"/>
      <c r="Z164" s="147"/>
      <c r="AA164" s="147"/>
      <c r="AB164" s="147"/>
      <c r="AC164" s="148"/>
      <c r="AD164" s="142"/>
      <c r="AE164" s="203">
        <f t="shared" si="15"/>
        <v>0</v>
      </c>
      <c r="AF164" s="150">
        <f t="shared" si="16"/>
        <v>0</v>
      </c>
      <c r="AG164" s="331"/>
      <c r="AJ164" s="185"/>
      <c r="AK164" s="616"/>
      <c r="AL164" s="186">
        <f t="shared" si="12"/>
        <v>0</v>
      </c>
      <c r="AM164" s="186">
        <f t="shared" si="13"/>
        <v>0</v>
      </c>
      <c r="AN164" s="186">
        <f t="shared" si="14"/>
        <v>0</v>
      </c>
      <c r="AO164" s="615"/>
    </row>
    <row r="165" spans="1:41" ht="20.100000000000001" customHeight="1">
      <c r="A165" s="183">
        <v>161</v>
      </c>
      <c r="B165" s="342"/>
      <c r="C165" s="342"/>
      <c r="D165" s="142"/>
      <c r="E165" s="142"/>
      <c r="F165" s="142"/>
      <c r="G165" s="142"/>
      <c r="H165" s="142"/>
      <c r="I165" s="142"/>
      <c r="J165" s="143"/>
      <c r="K165" s="142"/>
      <c r="L165" s="142"/>
      <c r="M165" s="144"/>
      <c r="N165" s="145"/>
      <c r="O165" s="142"/>
      <c r="P165" s="147"/>
      <c r="Q165" s="147"/>
      <c r="R165" s="147"/>
      <c r="S165" s="147"/>
      <c r="T165" s="147"/>
      <c r="U165" s="147"/>
      <c r="V165" s="147"/>
      <c r="W165" s="147"/>
      <c r="X165" s="147"/>
      <c r="Y165" s="147"/>
      <c r="Z165" s="147"/>
      <c r="AA165" s="147"/>
      <c r="AB165" s="147"/>
      <c r="AC165" s="148"/>
      <c r="AD165" s="142"/>
      <c r="AE165" s="203">
        <f t="shared" si="15"/>
        <v>0</v>
      </c>
      <c r="AF165" s="150">
        <f t="shared" si="16"/>
        <v>0</v>
      </c>
      <c r="AG165" s="331"/>
      <c r="AJ165" s="185"/>
      <c r="AK165" s="616"/>
      <c r="AL165" s="186">
        <f t="shared" si="12"/>
        <v>0</v>
      </c>
      <c r="AM165" s="186">
        <f t="shared" si="13"/>
        <v>0</v>
      </c>
      <c r="AN165" s="186">
        <f t="shared" si="14"/>
        <v>0</v>
      </c>
      <c r="AO165" s="615"/>
    </row>
    <row r="166" spans="1:41" ht="20.100000000000001" customHeight="1">
      <c r="A166" s="183">
        <v>162</v>
      </c>
      <c r="B166" s="342"/>
      <c r="C166" s="342"/>
      <c r="D166" s="142"/>
      <c r="E166" s="142"/>
      <c r="F166" s="142"/>
      <c r="G166" s="142"/>
      <c r="H166" s="142"/>
      <c r="I166" s="142"/>
      <c r="J166" s="143"/>
      <c r="K166" s="142"/>
      <c r="L166" s="142"/>
      <c r="M166" s="144"/>
      <c r="N166" s="145"/>
      <c r="O166" s="142"/>
      <c r="P166" s="147"/>
      <c r="Q166" s="147"/>
      <c r="R166" s="147"/>
      <c r="S166" s="147"/>
      <c r="T166" s="147"/>
      <c r="U166" s="147"/>
      <c r="V166" s="147"/>
      <c r="W166" s="147"/>
      <c r="X166" s="147"/>
      <c r="Y166" s="147"/>
      <c r="Z166" s="147"/>
      <c r="AA166" s="147"/>
      <c r="AB166" s="147"/>
      <c r="AC166" s="148"/>
      <c r="AD166" s="142"/>
      <c r="AE166" s="203">
        <f t="shared" si="15"/>
        <v>0</v>
      </c>
      <c r="AF166" s="150">
        <f t="shared" si="16"/>
        <v>0</v>
      </c>
      <c r="AG166" s="331"/>
      <c r="AJ166" s="185"/>
      <c r="AK166" s="616"/>
      <c r="AL166" s="186">
        <f t="shared" si="12"/>
        <v>0</v>
      </c>
      <c r="AM166" s="186">
        <f t="shared" si="13"/>
        <v>0</v>
      </c>
      <c r="AN166" s="186">
        <f t="shared" si="14"/>
        <v>0</v>
      </c>
      <c r="AO166" s="615"/>
    </row>
    <row r="167" spans="1:41" ht="20.100000000000001" customHeight="1">
      <c r="A167" s="183">
        <v>163</v>
      </c>
      <c r="B167" s="342"/>
      <c r="C167" s="342"/>
      <c r="D167" s="142"/>
      <c r="E167" s="142"/>
      <c r="F167" s="142"/>
      <c r="G167" s="142"/>
      <c r="H167" s="142"/>
      <c r="I167" s="142"/>
      <c r="J167" s="143"/>
      <c r="K167" s="142"/>
      <c r="L167" s="142"/>
      <c r="M167" s="144"/>
      <c r="N167" s="145"/>
      <c r="O167" s="142"/>
      <c r="P167" s="147"/>
      <c r="Q167" s="147"/>
      <c r="R167" s="147"/>
      <c r="S167" s="147"/>
      <c r="T167" s="147"/>
      <c r="U167" s="147"/>
      <c r="V167" s="147"/>
      <c r="W167" s="147"/>
      <c r="X167" s="147"/>
      <c r="Y167" s="147"/>
      <c r="Z167" s="147"/>
      <c r="AA167" s="147"/>
      <c r="AB167" s="147"/>
      <c r="AC167" s="148"/>
      <c r="AD167" s="142"/>
      <c r="AE167" s="203">
        <f t="shared" si="15"/>
        <v>0</v>
      </c>
      <c r="AF167" s="150">
        <f t="shared" si="16"/>
        <v>0</v>
      </c>
      <c r="AG167" s="331"/>
      <c r="AJ167" s="185"/>
      <c r="AK167" s="616"/>
      <c r="AL167" s="186">
        <f t="shared" si="12"/>
        <v>0</v>
      </c>
      <c r="AM167" s="186">
        <f t="shared" si="13"/>
        <v>0</v>
      </c>
      <c r="AN167" s="186">
        <f t="shared" si="14"/>
        <v>0</v>
      </c>
      <c r="AO167" s="615"/>
    </row>
    <row r="168" spans="1:41" ht="20.100000000000001" customHeight="1">
      <c r="A168" s="183">
        <v>164</v>
      </c>
      <c r="B168" s="342"/>
      <c r="C168" s="342"/>
      <c r="D168" s="142"/>
      <c r="E168" s="142"/>
      <c r="F168" s="142"/>
      <c r="G168" s="142"/>
      <c r="H168" s="142"/>
      <c r="I168" s="142"/>
      <c r="J168" s="143"/>
      <c r="K168" s="142"/>
      <c r="L168" s="142"/>
      <c r="M168" s="144"/>
      <c r="N168" s="145"/>
      <c r="O168" s="142"/>
      <c r="P168" s="147"/>
      <c r="Q168" s="147"/>
      <c r="R168" s="147"/>
      <c r="S168" s="147"/>
      <c r="T168" s="147"/>
      <c r="U168" s="147"/>
      <c r="V168" s="147"/>
      <c r="W168" s="147"/>
      <c r="X168" s="147"/>
      <c r="Y168" s="147"/>
      <c r="Z168" s="147"/>
      <c r="AA168" s="147"/>
      <c r="AB168" s="147"/>
      <c r="AC168" s="148"/>
      <c r="AD168" s="142"/>
      <c r="AE168" s="203">
        <f t="shared" si="15"/>
        <v>0</v>
      </c>
      <c r="AF168" s="150">
        <f t="shared" si="16"/>
        <v>0</v>
      </c>
      <c r="AG168" s="331"/>
      <c r="AJ168" s="185"/>
      <c r="AK168" s="616"/>
      <c r="AL168" s="186">
        <f t="shared" si="12"/>
        <v>0</v>
      </c>
      <c r="AM168" s="186">
        <f t="shared" si="13"/>
        <v>0</v>
      </c>
      <c r="AN168" s="186">
        <f t="shared" si="14"/>
        <v>0</v>
      </c>
      <c r="AO168" s="615"/>
    </row>
    <row r="169" spans="1:41" ht="20.100000000000001" customHeight="1">
      <c r="A169" s="183">
        <v>165</v>
      </c>
      <c r="B169" s="342"/>
      <c r="C169" s="342"/>
      <c r="D169" s="142"/>
      <c r="E169" s="142"/>
      <c r="F169" s="142"/>
      <c r="G169" s="142"/>
      <c r="H169" s="142"/>
      <c r="I169" s="142"/>
      <c r="J169" s="143"/>
      <c r="K169" s="142"/>
      <c r="L169" s="142"/>
      <c r="M169" s="144"/>
      <c r="N169" s="145"/>
      <c r="O169" s="142"/>
      <c r="P169" s="147"/>
      <c r="Q169" s="147"/>
      <c r="R169" s="147"/>
      <c r="S169" s="147"/>
      <c r="T169" s="147"/>
      <c r="U169" s="147"/>
      <c r="V169" s="147"/>
      <c r="W169" s="147"/>
      <c r="X169" s="147"/>
      <c r="Y169" s="147"/>
      <c r="Z169" s="147"/>
      <c r="AA169" s="147"/>
      <c r="AB169" s="147"/>
      <c r="AC169" s="148"/>
      <c r="AD169" s="142"/>
      <c r="AE169" s="203">
        <f t="shared" si="15"/>
        <v>0</v>
      </c>
      <c r="AF169" s="150">
        <f t="shared" si="16"/>
        <v>0</v>
      </c>
      <c r="AG169" s="331"/>
      <c r="AJ169" s="185"/>
      <c r="AK169" s="616"/>
      <c r="AL169" s="186">
        <f t="shared" si="12"/>
        <v>0</v>
      </c>
      <c r="AM169" s="186">
        <f t="shared" si="13"/>
        <v>0</v>
      </c>
      <c r="AN169" s="186">
        <f t="shared" si="14"/>
        <v>0</v>
      </c>
      <c r="AO169" s="615"/>
    </row>
    <row r="170" spans="1:41" ht="20.100000000000001" customHeight="1">
      <c r="A170" s="183">
        <v>166</v>
      </c>
      <c r="B170" s="342"/>
      <c r="C170" s="342"/>
      <c r="D170" s="142"/>
      <c r="E170" s="142"/>
      <c r="F170" s="142"/>
      <c r="G170" s="142"/>
      <c r="H170" s="142"/>
      <c r="I170" s="142"/>
      <c r="J170" s="143"/>
      <c r="K170" s="142"/>
      <c r="L170" s="142"/>
      <c r="M170" s="144"/>
      <c r="N170" s="145"/>
      <c r="O170" s="142"/>
      <c r="P170" s="147"/>
      <c r="Q170" s="147"/>
      <c r="R170" s="147"/>
      <c r="S170" s="147"/>
      <c r="T170" s="147"/>
      <c r="U170" s="147"/>
      <c r="V170" s="147"/>
      <c r="W170" s="147"/>
      <c r="X170" s="147"/>
      <c r="Y170" s="147"/>
      <c r="Z170" s="147"/>
      <c r="AA170" s="147"/>
      <c r="AB170" s="147"/>
      <c r="AC170" s="148"/>
      <c r="AD170" s="142"/>
      <c r="AE170" s="203">
        <f t="shared" si="15"/>
        <v>0</v>
      </c>
      <c r="AF170" s="150">
        <f t="shared" si="16"/>
        <v>0</v>
      </c>
      <c r="AG170" s="331"/>
      <c r="AJ170" s="185"/>
      <c r="AK170" s="616"/>
      <c r="AL170" s="186">
        <f t="shared" si="12"/>
        <v>0</v>
      </c>
      <c r="AM170" s="186">
        <f t="shared" si="13"/>
        <v>0</v>
      </c>
      <c r="AN170" s="186">
        <f t="shared" si="14"/>
        <v>0</v>
      </c>
      <c r="AO170" s="615"/>
    </row>
    <row r="171" spans="1:41" ht="20.100000000000001" customHeight="1">
      <c r="A171" s="183">
        <v>167</v>
      </c>
      <c r="B171" s="342"/>
      <c r="C171" s="342"/>
      <c r="D171" s="142"/>
      <c r="E171" s="142"/>
      <c r="F171" s="142"/>
      <c r="G171" s="142"/>
      <c r="H171" s="142"/>
      <c r="I171" s="142"/>
      <c r="J171" s="143"/>
      <c r="K171" s="142"/>
      <c r="L171" s="142"/>
      <c r="M171" s="144"/>
      <c r="N171" s="145"/>
      <c r="O171" s="142"/>
      <c r="P171" s="147"/>
      <c r="Q171" s="147"/>
      <c r="R171" s="147"/>
      <c r="S171" s="147"/>
      <c r="T171" s="147"/>
      <c r="U171" s="147"/>
      <c r="V171" s="147"/>
      <c r="W171" s="147"/>
      <c r="X171" s="147"/>
      <c r="Y171" s="147"/>
      <c r="Z171" s="147"/>
      <c r="AA171" s="147"/>
      <c r="AB171" s="147"/>
      <c r="AC171" s="148"/>
      <c r="AD171" s="142"/>
      <c r="AE171" s="203">
        <f t="shared" si="15"/>
        <v>0</v>
      </c>
      <c r="AF171" s="150">
        <f t="shared" si="16"/>
        <v>0</v>
      </c>
      <c r="AG171" s="331"/>
      <c r="AJ171" s="185"/>
      <c r="AK171" s="616"/>
      <c r="AL171" s="186">
        <f t="shared" si="12"/>
        <v>0</v>
      </c>
      <c r="AM171" s="186">
        <f t="shared" si="13"/>
        <v>0</v>
      </c>
      <c r="AN171" s="186">
        <f t="shared" si="14"/>
        <v>0</v>
      </c>
      <c r="AO171" s="615"/>
    </row>
    <row r="172" spans="1:41" ht="20.100000000000001" customHeight="1">
      <c r="A172" s="183">
        <v>168</v>
      </c>
      <c r="B172" s="342"/>
      <c r="C172" s="342"/>
      <c r="D172" s="142"/>
      <c r="E172" s="142"/>
      <c r="F172" s="142"/>
      <c r="G172" s="142"/>
      <c r="H172" s="142"/>
      <c r="I172" s="142"/>
      <c r="J172" s="143"/>
      <c r="K172" s="142"/>
      <c r="L172" s="142"/>
      <c r="M172" s="144"/>
      <c r="N172" s="145"/>
      <c r="O172" s="142"/>
      <c r="P172" s="147"/>
      <c r="Q172" s="147"/>
      <c r="R172" s="147"/>
      <c r="S172" s="147"/>
      <c r="T172" s="147"/>
      <c r="U172" s="147"/>
      <c r="V172" s="147"/>
      <c r="W172" s="147"/>
      <c r="X172" s="147"/>
      <c r="Y172" s="147"/>
      <c r="Z172" s="147"/>
      <c r="AA172" s="147"/>
      <c r="AB172" s="147"/>
      <c r="AC172" s="148"/>
      <c r="AD172" s="142"/>
      <c r="AE172" s="203">
        <f t="shared" si="15"/>
        <v>0</v>
      </c>
      <c r="AF172" s="150">
        <f t="shared" si="16"/>
        <v>0</v>
      </c>
      <c r="AG172" s="331"/>
      <c r="AJ172" s="185"/>
      <c r="AK172" s="616"/>
      <c r="AL172" s="186">
        <f t="shared" si="12"/>
        <v>0</v>
      </c>
      <c r="AM172" s="186">
        <f t="shared" si="13"/>
        <v>0</v>
      </c>
      <c r="AN172" s="186">
        <f t="shared" si="14"/>
        <v>0</v>
      </c>
      <c r="AO172" s="615"/>
    </row>
    <row r="173" spans="1:41" ht="20.100000000000001" customHeight="1">
      <c r="A173" s="183">
        <v>169</v>
      </c>
      <c r="B173" s="342"/>
      <c r="C173" s="342"/>
      <c r="D173" s="142"/>
      <c r="E173" s="142"/>
      <c r="F173" s="142"/>
      <c r="G173" s="142"/>
      <c r="H173" s="142"/>
      <c r="I173" s="142"/>
      <c r="J173" s="143"/>
      <c r="K173" s="142"/>
      <c r="L173" s="142"/>
      <c r="M173" s="144"/>
      <c r="N173" s="145"/>
      <c r="O173" s="142"/>
      <c r="P173" s="147"/>
      <c r="Q173" s="147"/>
      <c r="R173" s="147"/>
      <c r="S173" s="147"/>
      <c r="T173" s="147"/>
      <c r="U173" s="147"/>
      <c r="V173" s="147"/>
      <c r="W173" s="147"/>
      <c r="X173" s="147"/>
      <c r="Y173" s="147"/>
      <c r="Z173" s="147"/>
      <c r="AA173" s="147"/>
      <c r="AB173" s="147"/>
      <c r="AC173" s="148"/>
      <c r="AD173" s="142"/>
      <c r="AE173" s="203">
        <f t="shared" si="15"/>
        <v>0</v>
      </c>
      <c r="AF173" s="150">
        <f t="shared" si="16"/>
        <v>0</v>
      </c>
      <c r="AG173" s="331"/>
      <c r="AJ173" s="185"/>
      <c r="AK173" s="616"/>
      <c r="AL173" s="186">
        <f t="shared" si="12"/>
        <v>0</v>
      </c>
      <c r="AM173" s="186">
        <f t="shared" si="13"/>
        <v>0</v>
      </c>
      <c r="AN173" s="186">
        <f t="shared" si="14"/>
        <v>0</v>
      </c>
      <c r="AO173" s="615"/>
    </row>
    <row r="174" spans="1:41" ht="20.100000000000001" customHeight="1">
      <c r="A174" s="183">
        <v>170</v>
      </c>
      <c r="B174" s="342"/>
      <c r="C174" s="342"/>
      <c r="D174" s="142"/>
      <c r="E174" s="142"/>
      <c r="F174" s="142"/>
      <c r="G174" s="142"/>
      <c r="H174" s="142"/>
      <c r="I174" s="142"/>
      <c r="J174" s="143"/>
      <c r="K174" s="142"/>
      <c r="L174" s="142"/>
      <c r="M174" s="144"/>
      <c r="N174" s="145"/>
      <c r="O174" s="142"/>
      <c r="P174" s="147"/>
      <c r="Q174" s="147"/>
      <c r="R174" s="147"/>
      <c r="S174" s="147"/>
      <c r="T174" s="147"/>
      <c r="U174" s="147"/>
      <c r="V174" s="147"/>
      <c r="W174" s="147"/>
      <c r="X174" s="147"/>
      <c r="Y174" s="147"/>
      <c r="Z174" s="147"/>
      <c r="AA174" s="147"/>
      <c r="AB174" s="147"/>
      <c r="AC174" s="148"/>
      <c r="AD174" s="142"/>
      <c r="AE174" s="203">
        <f t="shared" si="15"/>
        <v>0</v>
      </c>
      <c r="AF174" s="150">
        <f t="shared" si="16"/>
        <v>0</v>
      </c>
      <c r="AG174" s="331"/>
      <c r="AJ174" s="185"/>
      <c r="AK174" s="616"/>
      <c r="AL174" s="186">
        <f t="shared" si="12"/>
        <v>0</v>
      </c>
      <c r="AM174" s="186">
        <f t="shared" si="13"/>
        <v>0</v>
      </c>
      <c r="AN174" s="186">
        <f t="shared" si="14"/>
        <v>0</v>
      </c>
      <c r="AO174" s="615"/>
    </row>
    <row r="175" spans="1:41" ht="20.100000000000001" customHeight="1">
      <c r="A175" s="183">
        <v>171</v>
      </c>
      <c r="B175" s="342"/>
      <c r="C175" s="342"/>
      <c r="D175" s="142"/>
      <c r="E175" s="142"/>
      <c r="F175" s="142"/>
      <c r="G175" s="142"/>
      <c r="H175" s="142"/>
      <c r="I175" s="142"/>
      <c r="J175" s="143"/>
      <c r="K175" s="142"/>
      <c r="L175" s="142"/>
      <c r="M175" s="144"/>
      <c r="N175" s="145"/>
      <c r="O175" s="142"/>
      <c r="P175" s="147"/>
      <c r="Q175" s="147"/>
      <c r="R175" s="147"/>
      <c r="S175" s="147"/>
      <c r="T175" s="147"/>
      <c r="U175" s="147"/>
      <c r="V175" s="147"/>
      <c r="W175" s="147"/>
      <c r="X175" s="147"/>
      <c r="Y175" s="147"/>
      <c r="Z175" s="147"/>
      <c r="AA175" s="147"/>
      <c r="AB175" s="147"/>
      <c r="AC175" s="148"/>
      <c r="AD175" s="142"/>
      <c r="AE175" s="203">
        <f t="shared" si="15"/>
        <v>0</v>
      </c>
      <c r="AF175" s="150">
        <f t="shared" si="16"/>
        <v>0</v>
      </c>
      <c r="AG175" s="331"/>
      <c r="AJ175" s="185"/>
      <c r="AK175" s="616"/>
      <c r="AL175" s="186">
        <f t="shared" si="12"/>
        <v>0</v>
      </c>
      <c r="AM175" s="186">
        <f t="shared" si="13"/>
        <v>0</v>
      </c>
      <c r="AN175" s="186">
        <f t="shared" si="14"/>
        <v>0</v>
      </c>
      <c r="AO175" s="615"/>
    </row>
    <row r="176" spans="1:41" ht="20.100000000000001" customHeight="1">
      <c r="A176" s="183">
        <v>172</v>
      </c>
      <c r="B176" s="342"/>
      <c r="C176" s="342"/>
      <c r="D176" s="142"/>
      <c r="E176" s="142"/>
      <c r="F176" s="142"/>
      <c r="G176" s="142"/>
      <c r="H176" s="142"/>
      <c r="I176" s="142"/>
      <c r="J176" s="143"/>
      <c r="K176" s="142"/>
      <c r="L176" s="142"/>
      <c r="M176" s="144"/>
      <c r="N176" s="145"/>
      <c r="O176" s="142"/>
      <c r="P176" s="147"/>
      <c r="Q176" s="147"/>
      <c r="R176" s="147"/>
      <c r="S176" s="147"/>
      <c r="T176" s="147"/>
      <c r="U176" s="147"/>
      <c r="V176" s="147"/>
      <c r="W176" s="147"/>
      <c r="X176" s="147"/>
      <c r="Y176" s="147"/>
      <c r="Z176" s="147"/>
      <c r="AA176" s="147"/>
      <c r="AB176" s="147"/>
      <c r="AC176" s="148"/>
      <c r="AD176" s="142"/>
      <c r="AE176" s="203">
        <f t="shared" si="15"/>
        <v>0</v>
      </c>
      <c r="AF176" s="150">
        <f t="shared" si="16"/>
        <v>0</v>
      </c>
      <c r="AG176" s="331"/>
      <c r="AJ176" s="185"/>
      <c r="AK176" s="616"/>
      <c r="AL176" s="186">
        <f t="shared" si="12"/>
        <v>0</v>
      </c>
      <c r="AM176" s="186">
        <f t="shared" si="13"/>
        <v>0</v>
      </c>
      <c r="AN176" s="186">
        <f t="shared" si="14"/>
        <v>0</v>
      </c>
      <c r="AO176" s="615"/>
    </row>
    <row r="177" spans="1:41" ht="20.100000000000001" customHeight="1">
      <c r="A177" s="183">
        <v>173</v>
      </c>
      <c r="B177" s="342"/>
      <c r="C177" s="342"/>
      <c r="D177" s="142"/>
      <c r="E177" s="142"/>
      <c r="F177" s="142"/>
      <c r="G177" s="142"/>
      <c r="H177" s="142"/>
      <c r="I177" s="142"/>
      <c r="J177" s="143"/>
      <c r="K177" s="142"/>
      <c r="L177" s="142"/>
      <c r="M177" s="144"/>
      <c r="N177" s="145"/>
      <c r="O177" s="142"/>
      <c r="P177" s="147"/>
      <c r="Q177" s="147"/>
      <c r="R177" s="147"/>
      <c r="S177" s="147"/>
      <c r="T177" s="147"/>
      <c r="U177" s="147"/>
      <c r="V177" s="147"/>
      <c r="W177" s="147"/>
      <c r="X177" s="147"/>
      <c r="Y177" s="147"/>
      <c r="Z177" s="147"/>
      <c r="AA177" s="147"/>
      <c r="AB177" s="147"/>
      <c r="AC177" s="148"/>
      <c r="AD177" s="142"/>
      <c r="AE177" s="203">
        <f t="shared" si="15"/>
        <v>0</v>
      </c>
      <c r="AF177" s="150">
        <f t="shared" si="16"/>
        <v>0</v>
      </c>
      <c r="AG177" s="331"/>
      <c r="AJ177" s="185"/>
      <c r="AK177" s="616"/>
      <c r="AL177" s="186">
        <f t="shared" si="12"/>
        <v>0</v>
      </c>
      <c r="AM177" s="186">
        <f t="shared" si="13"/>
        <v>0</v>
      </c>
      <c r="AN177" s="186">
        <f t="shared" si="14"/>
        <v>0</v>
      </c>
      <c r="AO177" s="615"/>
    </row>
    <row r="178" spans="1:41" ht="20.100000000000001" customHeight="1">
      <c r="A178" s="183">
        <v>174</v>
      </c>
      <c r="B178" s="342"/>
      <c r="C178" s="342"/>
      <c r="D178" s="142"/>
      <c r="E178" s="142"/>
      <c r="F178" s="142"/>
      <c r="G178" s="142"/>
      <c r="H178" s="142"/>
      <c r="I178" s="142"/>
      <c r="J178" s="143"/>
      <c r="K178" s="142"/>
      <c r="L178" s="142"/>
      <c r="M178" s="144"/>
      <c r="N178" s="145"/>
      <c r="O178" s="142"/>
      <c r="P178" s="147"/>
      <c r="Q178" s="147"/>
      <c r="R178" s="147"/>
      <c r="S178" s="147"/>
      <c r="T178" s="147"/>
      <c r="U178" s="147"/>
      <c r="V178" s="147"/>
      <c r="W178" s="147"/>
      <c r="X178" s="147"/>
      <c r="Y178" s="147"/>
      <c r="Z178" s="147"/>
      <c r="AA178" s="147"/>
      <c r="AB178" s="147"/>
      <c r="AC178" s="148"/>
      <c r="AD178" s="142"/>
      <c r="AE178" s="203">
        <f t="shared" si="15"/>
        <v>0</v>
      </c>
      <c r="AF178" s="150">
        <f t="shared" si="16"/>
        <v>0</v>
      </c>
      <c r="AG178" s="331"/>
      <c r="AJ178" s="185"/>
      <c r="AK178" s="616"/>
      <c r="AL178" s="186">
        <f t="shared" si="12"/>
        <v>0</v>
      </c>
      <c r="AM178" s="186">
        <f t="shared" si="13"/>
        <v>0</v>
      </c>
      <c r="AN178" s="186">
        <f t="shared" si="14"/>
        <v>0</v>
      </c>
      <c r="AO178" s="615"/>
    </row>
    <row r="179" spans="1:41" ht="20.100000000000001" customHeight="1">
      <c r="A179" s="183">
        <v>175</v>
      </c>
      <c r="B179" s="342"/>
      <c r="C179" s="342"/>
      <c r="D179" s="142"/>
      <c r="E179" s="142"/>
      <c r="F179" s="142"/>
      <c r="G179" s="142"/>
      <c r="H179" s="142"/>
      <c r="I179" s="142"/>
      <c r="J179" s="143"/>
      <c r="K179" s="142"/>
      <c r="L179" s="142"/>
      <c r="M179" s="144"/>
      <c r="N179" s="145"/>
      <c r="O179" s="142"/>
      <c r="P179" s="147"/>
      <c r="Q179" s="147"/>
      <c r="R179" s="147"/>
      <c r="S179" s="147"/>
      <c r="T179" s="147"/>
      <c r="U179" s="147"/>
      <c r="V179" s="147"/>
      <c r="W179" s="147"/>
      <c r="X179" s="147"/>
      <c r="Y179" s="147"/>
      <c r="Z179" s="147"/>
      <c r="AA179" s="147"/>
      <c r="AB179" s="147"/>
      <c r="AC179" s="148"/>
      <c r="AD179" s="142"/>
      <c r="AE179" s="203">
        <f t="shared" si="15"/>
        <v>0</v>
      </c>
      <c r="AF179" s="150">
        <f t="shared" si="16"/>
        <v>0</v>
      </c>
      <c r="AG179" s="331"/>
      <c r="AJ179" s="185"/>
      <c r="AK179" s="616"/>
      <c r="AL179" s="186">
        <f t="shared" si="12"/>
        <v>0</v>
      </c>
      <c r="AM179" s="186">
        <f t="shared" si="13"/>
        <v>0</v>
      </c>
      <c r="AN179" s="186">
        <f t="shared" si="14"/>
        <v>0</v>
      </c>
      <c r="AO179" s="615"/>
    </row>
    <row r="180" spans="1:41" ht="20.100000000000001" customHeight="1">
      <c r="A180" s="183">
        <v>176</v>
      </c>
      <c r="B180" s="342"/>
      <c r="C180" s="342"/>
      <c r="D180" s="142"/>
      <c r="E180" s="142"/>
      <c r="F180" s="142"/>
      <c r="G180" s="142"/>
      <c r="H180" s="142"/>
      <c r="I180" s="142"/>
      <c r="J180" s="143"/>
      <c r="K180" s="142"/>
      <c r="L180" s="142"/>
      <c r="M180" s="144"/>
      <c r="N180" s="145"/>
      <c r="O180" s="142"/>
      <c r="P180" s="147"/>
      <c r="Q180" s="147"/>
      <c r="R180" s="147"/>
      <c r="S180" s="147"/>
      <c r="T180" s="147"/>
      <c r="U180" s="147"/>
      <c r="V180" s="147"/>
      <c r="W180" s="147"/>
      <c r="X180" s="147"/>
      <c r="Y180" s="147"/>
      <c r="Z180" s="147"/>
      <c r="AA180" s="147"/>
      <c r="AB180" s="147"/>
      <c r="AC180" s="148"/>
      <c r="AD180" s="142"/>
      <c r="AE180" s="203">
        <f t="shared" si="15"/>
        <v>0</v>
      </c>
      <c r="AF180" s="150">
        <f t="shared" si="16"/>
        <v>0</v>
      </c>
      <c r="AG180" s="331"/>
      <c r="AJ180" s="185"/>
      <c r="AK180" s="616"/>
      <c r="AL180" s="186">
        <f t="shared" si="12"/>
        <v>0</v>
      </c>
      <c r="AM180" s="186">
        <f t="shared" si="13"/>
        <v>0</v>
      </c>
      <c r="AN180" s="186">
        <f t="shared" si="14"/>
        <v>0</v>
      </c>
      <c r="AO180" s="615"/>
    </row>
    <row r="181" spans="1:41" ht="20.100000000000001" customHeight="1">
      <c r="A181" s="183">
        <v>177</v>
      </c>
      <c r="B181" s="342"/>
      <c r="C181" s="342"/>
      <c r="D181" s="142"/>
      <c r="E181" s="142"/>
      <c r="F181" s="142"/>
      <c r="G181" s="142"/>
      <c r="H181" s="142"/>
      <c r="I181" s="142"/>
      <c r="J181" s="143"/>
      <c r="K181" s="142"/>
      <c r="L181" s="142"/>
      <c r="M181" s="144"/>
      <c r="N181" s="145"/>
      <c r="O181" s="142"/>
      <c r="P181" s="147"/>
      <c r="Q181" s="147"/>
      <c r="R181" s="147"/>
      <c r="S181" s="147"/>
      <c r="T181" s="147"/>
      <c r="U181" s="147"/>
      <c r="V181" s="147"/>
      <c r="W181" s="147"/>
      <c r="X181" s="147"/>
      <c r="Y181" s="147"/>
      <c r="Z181" s="147"/>
      <c r="AA181" s="147"/>
      <c r="AB181" s="147"/>
      <c r="AC181" s="148"/>
      <c r="AD181" s="142"/>
      <c r="AE181" s="203">
        <f t="shared" si="15"/>
        <v>0</v>
      </c>
      <c r="AF181" s="150">
        <f t="shared" si="16"/>
        <v>0</v>
      </c>
      <c r="AG181" s="331"/>
      <c r="AJ181" s="185"/>
      <c r="AK181" s="616"/>
      <c r="AL181" s="186">
        <f t="shared" si="12"/>
        <v>0</v>
      </c>
      <c r="AM181" s="186">
        <f t="shared" si="13"/>
        <v>0</v>
      </c>
      <c r="AN181" s="186">
        <f t="shared" si="14"/>
        <v>0</v>
      </c>
      <c r="AO181" s="615"/>
    </row>
    <row r="182" spans="1:41" ht="20.100000000000001" customHeight="1">
      <c r="A182" s="183">
        <v>178</v>
      </c>
      <c r="B182" s="342"/>
      <c r="C182" s="342"/>
      <c r="D182" s="142"/>
      <c r="E182" s="142"/>
      <c r="F182" s="142"/>
      <c r="G182" s="142"/>
      <c r="H182" s="142"/>
      <c r="I182" s="142"/>
      <c r="J182" s="143"/>
      <c r="K182" s="142"/>
      <c r="L182" s="142"/>
      <c r="M182" s="144"/>
      <c r="N182" s="145"/>
      <c r="O182" s="142"/>
      <c r="P182" s="147"/>
      <c r="Q182" s="147"/>
      <c r="R182" s="147"/>
      <c r="S182" s="147"/>
      <c r="T182" s="147"/>
      <c r="U182" s="147"/>
      <c r="V182" s="147"/>
      <c r="W182" s="147"/>
      <c r="X182" s="147"/>
      <c r="Y182" s="147"/>
      <c r="Z182" s="147"/>
      <c r="AA182" s="147"/>
      <c r="AB182" s="147"/>
      <c r="AC182" s="148"/>
      <c r="AD182" s="142"/>
      <c r="AE182" s="203">
        <f t="shared" si="15"/>
        <v>0</v>
      </c>
      <c r="AF182" s="150">
        <f t="shared" si="16"/>
        <v>0</v>
      </c>
      <c r="AG182" s="331"/>
      <c r="AJ182" s="185"/>
      <c r="AK182" s="616"/>
      <c r="AL182" s="186">
        <f t="shared" si="12"/>
        <v>0</v>
      </c>
      <c r="AM182" s="186">
        <f t="shared" si="13"/>
        <v>0</v>
      </c>
      <c r="AN182" s="186">
        <f t="shared" si="14"/>
        <v>0</v>
      </c>
      <c r="AO182" s="615"/>
    </row>
    <row r="183" spans="1:41" ht="20.100000000000001" customHeight="1">
      <c r="A183" s="183">
        <v>179</v>
      </c>
      <c r="B183" s="342"/>
      <c r="C183" s="342"/>
      <c r="D183" s="142"/>
      <c r="E183" s="142"/>
      <c r="F183" s="142"/>
      <c r="G183" s="142"/>
      <c r="H183" s="142"/>
      <c r="I183" s="142"/>
      <c r="J183" s="143"/>
      <c r="K183" s="142"/>
      <c r="L183" s="142"/>
      <c r="M183" s="144"/>
      <c r="N183" s="145"/>
      <c r="O183" s="142"/>
      <c r="P183" s="147"/>
      <c r="Q183" s="147"/>
      <c r="R183" s="147"/>
      <c r="S183" s="147"/>
      <c r="T183" s="147"/>
      <c r="U183" s="147"/>
      <c r="V183" s="147"/>
      <c r="W183" s="147"/>
      <c r="X183" s="147"/>
      <c r="Y183" s="147"/>
      <c r="Z183" s="147"/>
      <c r="AA183" s="147"/>
      <c r="AB183" s="147"/>
      <c r="AC183" s="148"/>
      <c r="AD183" s="142"/>
      <c r="AE183" s="203">
        <f t="shared" si="15"/>
        <v>0</v>
      </c>
      <c r="AF183" s="150">
        <f t="shared" si="16"/>
        <v>0</v>
      </c>
      <c r="AG183" s="331"/>
      <c r="AJ183" s="185"/>
      <c r="AK183" s="616"/>
      <c r="AL183" s="186">
        <f t="shared" si="12"/>
        <v>0</v>
      </c>
      <c r="AM183" s="186">
        <f t="shared" si="13"/>
        <v>0</v>
      </c>
      <c r="AN183" s="186">
        <f t="shared" si="14"/>
        <v>0</v>
      </c>
      <c r="AO183" s="615"/>
    </row>
    <row r="184" spans="1:41" ht="20.100000000000001" customHeight="1">
      <c r="A184" s="183">
        <v>180</v>
      </c>
      <c r="B184" s="342"/>
      <c r="C184" s="342"/>
      <c r="D184" s="142"/>
      <c r="E184" s="142"/>
      <c r="F184" s="142"/>
      <c r="G184" s="142"/>
      <c r="H184" s="142"/>
      <c r="I184" s="142"/>
      <c r="J184" s="143"/>
      <c r="K184" s="142"/>
      <c r="L184" s="142"/>
      <c r="M184" s="144"/>
      <c r="N184" s="145"/>
      <c r="O184" s="142"/>
      <c r="P184" s="147"/>
      <c r="Q184" s="147"/>
      <c r="R184" s="147"/>
      <c r="S184" s="147"/>
      <c r="T184" s="147"/>
      <c r="U184" s="147"/>
      <c r="V184" s="147"/>
      <c r="W184" s="147"/>
      <c r="X184" s="147"/>
      <c r="Y184" s="147"/>
      <c r="Z184" s="147"/>
      <c r="AA184" s="147"/>
      <c r="AB184" s="147"/>
      <c r="AC184" s="148"/>
      <c r="AD184" s="142"/>
      <c r="AE184" s="203">
        <f t="shared" si="15"/>
        <v>0</v>
      </c>
      <c r="AF184" s="150">
        <f t="shared" si="16"/>
        <v>0</v>
      </c>
      <c r="AG184" s="331"/>
      <c r="AJ184" s="185"/>
      <c r="AK184" s="616"/>
      <c r="AL184" s="186">
        <f t="shared" si="12"/>
        <v>0</v>
      </c>
      <c r="AM184" s="186">
        <f t="shared" si="13"/>
        <v>0</v>
      </c>
      <c r="AN184" s="186">
        <f t="shared" si="14"/>
        <v>0</v>
      </c>
      <c r="AO184" s="615"/>
    </row>
    <row r="185" spans="1:41" ht="20.100000000000001" customHeight="1">
      <c r="A185" s="183">
        <v>181</v>
      </c>
      <c r="B185" s="342"/>
      <c r="C185" s="342"/>
      <c r="D185" s="142"/>
      <c r="E185" s="142"/>
      <c r="F185" s="142"/>
      <c r="G185" s="142"/>
      <c r="H185" s="142"/>
      <c r="I185" s="142"/>
      <c r="J185" s="143"/>
      <c r="K185" s="142"/>
      <c r="L185" s="142"/>
      <c r="M185" s="144"/>
      <c r="N185" s="145"/>
      <c r="O185" s="142"/>
      <c r="P185" s="147"/>
      <c r="Q185" s="147"/>
      <c r="R185" s="147"/>
      <c r="S185" s="147"/>
      <c r="T185" s="147"/>
      <c r="U185" s="147"/>
      <c r="V185" s="147"/>
      <c r="W185" s="147"/>
      <c r="X185" s="147"/>
      <c r="Y185" s="147"/>
      <c r="Z185" s="147"/>
      <c r="AA185" s="147"/>
      <c r="AB185" s="147"/>
      <c r="AC185" s="148"/>
      <c r="AD185" s="142"/>
      <c r="AE185" s="203">
        <f t="shared" si="15"/>
        <v>0</v>
      </c>
      <c r="AF185" s="150">
        <f t="shared" si="16"/>
        <v>0</v>
      </c>
      <c r="AG185" s="331"/>
      <c r="AJ185" s="185"/>
      <c r="AK185" s="616"/>
      <c r="AL185" s="186">
        <f t="shared" si="12"/>
        <v>0</v>
      </c>
      <c r="AM185" s="186">
        <f t="shared" si="13"/>
        <v>0</v>
      </c>
      <c r="AN185" s="186">
        <f t="shared" si="14"/>
        <v>0</v>
      </c>
      <c r="AO185" s="615"/>
    </row>
    <row r="186" spans="1:41" ht="20.100000000000001" customHeight="1">
      <c r="A186" s="183">
        <v>182</v>
      </c>
      <c r="B186" s="342"/>
      <c r="C186" s="342"/>
      <c r="D186" s="142"/>
      <c r="E186" s="142"/>
      <c r="F186" s="142"/>
      <c r="G186" s="142"/>
      <c r="H186" s="142"/>
      <c r="I186" s="142"/>
      <c r="J186" s="143"/>
      <c r="K186" s="142"/>
      <c r="L186" s="142"/>
      <c r="M186" s="144"/>
      <c r="N186" s="145"/>
      <c r="O186" s="142"/>
      <c r="P186" s="147"/>
      <c r="Q186" s="147"/>
      <c r="R186" s="147"/>
      <c r="S186" s="147"/>
      <c r="T186" s="147"/>
      <c r="U186" s="147"/>
      <c r="V186" s="147"/>
      <c r="W186" s="147"/>
      <c r="X186" s="147"/>
      <c r="Y186" s="147"/>
      <c r="Z186" s="147"/>
      <c r="AA186" s="147"/>
      <c r="AB186" s="147"/>
      <c r="AC186" s="148"/>
      <c r="AD186" s="142"/>
      <c r="AE186" s="203">
        <f t="shared" si="15"/>
        <v>0</v>
      </c>
      <c r="AF186" s="150">
        <f t="shared" si="16"/>
        <v>0</v>
      </c>
      <c r="AG186" s="331"/>
      <c r="AJ186" s="185"/>
      <c r="AK186" s="616"/>
      <c r="AL186" s="186">
        <f t="shared" si="12"/>
        <v>0</v>
      </c>
      <c r="AM186" s="186">
        <f t="shared" si="13"/>
        <v>0</v>
      </c>
      <c r="AN186" s="186">
        <f t="shared" si="14"/>
        <v>0</v>
      </c>
      <c r="AO186" s="615"/>
    </row>
    <row r="187" spans="1:41" ht="20.100000000000001" customHeight="1">
      <c r="A187" s="183">
        <v>183</v>
      </c>
      <c r="B187" s="342"/>
      <c r="C187" s="342"/>
      <c r="D187" s="142"/>
      <c r="E187" s="142"/>
      <c r="F187" s="142"/>
      <c r="G187" s="142"/>
      <c r="H187" s="142"/>
      <c r="I187" s="142"/>
      <c r="J187" s="143"/>
      <c r="K187" s="142"/>
      <c r="L187" s="142"/>
      <c r="M187" s="144"/>
      <c r="N187" s="145"/>
      <c r="O187" s="142"/>
      <c r="P187" s="147"/>
      <c r="Q187" s="147"/>
      <c r="R187" s="147"/>
      <c r="S187" s="147"/>
      <c r="T187" s="147"/>
      <c r="U187" s="147"/>
      <c r="V187" s="147"/>
      <c r="W187" s="147"/>
      <c r="X187" s="147"/>
      <c r="Y187" s="147"/>
      <c r="Z187" s="147"/>
      <c r="AA187" s="147"/>
      <c r="AB187" s="147"/>
      <c r="AC187" s="148"/>
      <c r="AD187" s="142"/>
      <c r="AE187" s="203">
        <f t="shared" si="15"/>
        <v>0</v>
      </c>
      <c r="AF187" s="150">
        <f t="shared" si="16"/>
        <v>0</v>
      </c>
      <c r="AG187" s="331"/>
      <c r="AJ187" s="185"/>
      <c r="AK187" s="616"/>
      <c r="AL187" s="186">
        <f t="shared" si="12"/>
        <v>0</v>
      </c>
      <c r="AM187" s="186">
        <f t="shared" si="13"/>
        <v>0</v>
      </c>
      <c r="AN187" s="186">
        <f t="shared" si="14"/>
        <v>0</v>
      </c>
      <c r="AO187" s="615"/>
    </row>
    <row r="188" spans="1:41" ht="20.100000000000001" customHeight="1">
      <c r="A188" s="183">
        <v>184</v>
      </c>
      <c r="B188" s="342"/>
      <c r="C188" s="342"/>
      <c r="D188" s="142"/>
      <c r="E188" s="142"/>
      <c r="F188" s="142"/>
      <c r="G188" s="142"/>
      <c r="H188" s="142"/>
      <c r="I188" s="142"/>
      <c r="J188" s="143"/>
      <c r="K188" s="142"/>
      <c r="L188" s="142"/>
      <c r="M188" s="144"/>
      <c r="N188" s="145"/>
      <c r="O188" s="142"/>
      <c r="P188" s="147"/>
      <c r="Q188" s="147"/>
      <c r="R188" s="147"/>
      <c r="S188" s="147"/>
      <c r="T188" s="147"/>
      <c r="U188" s="147"/>
      <c r="V188" s="147"/>
      <c r="W188" s="147"/>
      <c r="X188" s="147"/>
      <c r="Y188" s="147"/>
      <c r="Z188" s="147"/>
      <c r="AA188" s="147"/>
      <c r="AB188" s="147"/>
      <c r="AC188" s="148"/>
      <c r="AD188" s="142"/>
      <c r="AE188" s="203">
        <f t="shared" si="15"/>
        <v>0</v>
      </c>
      <c r="AF188" s="150">
        <f t="shared" si="16"/>
        <v>0</v>
      </c>
      <c r="AG188" s="331"/>
      <c r="AJ188" s="185"/>
      <c r="AK188" s="616"/>
      <c r="AL188" s="186">
        <f t="shared" si="12"/>
        <v>0</v>
      </c>
      <c r="AM188" s="186">
        <f t="shared" si="13"/>
        <v>0</v>
      </c>
      <c r="AN188" s="186">
        <f t="shared" si="14"/>
        <v>0</v>
      </c>
      <c r="AO188" s="615"/>
    </row>
    <row r="189" spans="1:41" ht="20.100000000000001" customHeight="1">
      <c r="A189" s="183">
        <v>185</v>
      </c>
      <c r="B189" s="342"/>
      <c r="C189" s="342"/>
      <c r="D189" s="142"/>
      <c r="E189" s="142"/>
      <c r="F189" s="142"/>
      <c r="G189" s="142"/>
      <c r="H189" s="142"/>
      <c r="I189" s="142"/>
      <c r="J189" s="143"/>
      <c r="K189" s="142"/>
      <c r="L189" s="142"/>
      <c r="M189" s="144"/>
      <c r="N189" s="145"/>
      <c r="O189" s="142"/>
      <c r="P189" s="147"/>
      <c r="Q189" s="147"/>
      <c r="R189" s="147"/>
      <c r="S189" s="147"/>
      <c r="T189" s="147"/>
      <c r="U189" s="147"/>
      <c r="V189" s="147"/>
      <c r="W189" s="147"/>
      <c r="X189" s="147"/>
      <c r="Y189" s="147"/>
      <c r="Z189" s="147"/>
      <c r="AA189" s="147"/>
      <c r="AB189" s="147"/>
      <c r="AC189" s="148"/>
      <c r="AD189" s="142"/>
      <c r="AE189" s="203">
        <f t="shared" si="15"/>
        <v>0</v>
      </c>
      <c r="AF189" s="150">
        <f t="shared" si="16"/>
        <v>0</v>
      </c>
      <c r="AG189" s="331"/>
      <c r="AJ189" s="185"/>
      <c r="AK189" s="616"/>
      <c r="AL189" s="186">
        <f t="shared" si="12"/>
        <v>0</v>
      </c>
      <c r="AM189" s="186">
        <f t="shared" si="13"/>
        <v>0</v>
      </c>
      <c r="AN189" s="186">
        <f t="shared" si="14"/>
        <v>0</v>
      </c>
      <c r="AO189" s="615"/>
    </row>
    <row r="190" spans="1:41" ht="20.100000000000001" customHeight="1">
      <c r="A190" s="183">
        <v>186</v>
      </c>
      <c r="B190" s="342"/>
      <c r="C190" s="342"/>
      <c r="D190" s="142"/>
      <c r="E190" s="142"/>
      <c r="F190" s="142"/>
      <c r="G190" s="142"/>
      <c r="H190" s="142"/>
      <c r="I190" s="142"/>
      <c r="J190" s="143"/>
      <c r="K190" s="142"/>
      <c r="L190" s="142"/>
      <c r="M190" s="144"/>
      <c r="N190" s="145"/>
      <c r="O190" s="142"/>
      <c r="P190" s="147"/>
      <c r="Q190" s="147"/>
      <c r="R190" s="147"/>
      <c r="S190" s="147"/>
      <c r="T190" s="147"/>
      <c r="U190" s="147"/>
      <c r="V190" s="147"/>
      <c r="W190" s="147"/>
      <c r="X190" s="147"/>
      <c r="Y190" s="147"/>
      <c r="Z190" s="147"/>
      <c r="AA190" s="147"/>
      <c r="AB190" s="147"/>
      <c r="AC190" s="148"/>
      <c r="AD190" s="142"/>
      <c r="AE190" s="203">
        <f t="shared" si="15"/>
        <v>0</v>
      </c>
      <c r="AF190" s="150">
        <f t="shared" si="16"/>
        <v>0</v>
      </c>
      <c r="AG190" s="331"/>
      <c r="AJ190" s="185"/>
      <c r="AK190" s="616"/>
      <c r="AL190" s="186">
        <f t="shared" si="12"/>
        <v>0</v>
      </c>
      <c r="AM190" s="186">
        <f t="shared" si="13"/>
        <v>0</v>
      </c>
      <c r="AN190" s="186">
        <f t="shared" si="14"/>
        <v>0</v>
      </c>
      <c r="AO190" s="615"/>
    </row>
    <row r="191" spans="1:41" ht="20.100000000000001" customHeight="1">
      <c r="A191" s="183">
        <v>187</v>
      </c>
      <c r="B191" s="342"/>
      <c r="C191" s="342"/>
      <c r="D191" s="142"/>
      <c r="E191" s="142"/>
      <c r="F191" s="142"/>
      <c r="G191" s="142"/>
      <c r="H191" s="142"/>
      <c r="I191" s="142"/>
      <c r="J191" s="143"/>
      <c r="K191" s="142"/>
      <c r="L191" s="142"/>
      <c r="M191" s="144"/>
      <c r="N191" s="145"/>
      <c r="O191" s="142"/>
      <c r="P191" s="147"/>
      <c r="Q191" s="147"/>
      <c r="R191" s="147"/>
      <c r="S191" s="147"/>
      <c r="T191" s="147"/>
      <c r="U191" s="147"/>
      <c r="V191" s="147"/>
      <c r="W191" s="147"/>
      <c r="X191" s="147"/>
      <c r="Y191" s="147"/>
      <c r="Z191" s="147"/>
      <c r="AA191" s="147"/>
      <c r="AB191" s="147"/>
      <c r="AC191" s="148"/>
      <c r="AD191" s="142"/>
      <c r="AE191" s="203">
        <f t="shared" si="15"/>
        <v>0</v>
      </c>
      <c r="AF191" s="150">
        <f t="shared" si="16"/>
        <v>0</v>
      </c>
      <c r="AG191" s="331"/>
      <c r="AJ191" s="185"/>
      <c r="AK191" s="616"/>
      <c r="AL191" s="186">
        <f t="shared" si="12"/>
        <v>0</v>
      </c>
      <c r="AM191" s="186">
        <f t="shared" si="13"/>
        <v>0</v>
      </c>
      <c r="AN191" s="186">
        <f t="shared" si="14"/>
        <v>0</v>
      </c>
      <c r="AO191" s="615"/>
    </row>
    <row r="192" spans="1:41" ht="20.100000000000001" customHeight="1">
      <c r="A192" s="183">
        <v>188</v>
      </c>
      <c r="B192" s="342"/>
      <c r="C192" s="342"/>
      <c r="D192" s="142"/>
      <c r="E192" s="142"/>
      <c r="F192" s="142"/>
      <c r="G192" s="142"/>
      <c r="H192" s="142"/>
      <c r="I192" s="142"/>
      <c r="J192" s="143"/>
      <c r="K192" s="142"/>
      <c r="L192" s="142"/>
      <c r="M192" s="144"/>
      <c r="N192" s="145"/>
      <c r="O192" s="142"/>
      <c r="P192" s="147"/>
      <c r="Q192" s="147"/>
      <c r="R192" s="147"/>
      <c r="S192" s="147"/>
      <c r="T192" s="147"/>
      <c r="U192" s="147"/>
      <c r="V192" s="147"/>
      <c r="W192" s="147"/>
      <c r="X192" s="147"/>
      <c r="Y192" s="147"/>
      <c r="Z192" s="147"/>
      <c r="AA192" s="147"/>
      <c r="AB192" s="147"/>
      <c r="AC192" s="148"/>
      <c r="AD192" s="142"/>
      <c r="AE192" s="203">
        <f t="shared" si="15"/>
        <v>0</v>
      </c>
      <c r="AF192" s="150">
        <f t="shared" si="16"/>
        <v>0</v>
      </c>
      <c r="AG192" s="331"/>
      <c r="AJ192" s="185"/>
      <c r="AK192" s="616"/>
      <c r="AL192" s="186">
        <f t="shared" si="12"/>
        <v>0</v>
      </c>
      <c r="AM192" s="186">
        <f t="shared" si="13"/>
        <v>0</v>
      </c>
      <c r="AN192" s="186">
        <f t="shared" si="14"/>
        <v>0</v>
      </c>
      <c r="AO192" s="615"/>
    </row>
    <row r="193" spans="1:41" ht="20.100000000000001" customHeight="1">
      <c r="A193" s="183">
        <v>189</v>
      </c>
      <c r="B193" s="342"/>
      <c r="C193" s="342"/>
      <c r="D193" s="142"/>
      <c r="E193" s="142"/>
      <c r="F193" s="142"/>
      <c r="G193" s="142"/>
      <c r="H193" s="142"/>
      <c r="I193" s="142"/>
      <c r="J193" s="143"/>
      <c r="K193" s="142"/>
      <c r="L193" s="142"/>
      <c r="M193" s="144"/>
      <c r="N193" s="145"/>
      <c r="O193" s="142"/>
      <c r="P193" s="147"/>
      <c r="Q193" s="147"/>
      <c r="R193" s="147"/>
      <c r="S193" s="147"/>
      <c r="T193" s="147"/>
      <c r="U193" s="147"/>
      <c r="V193" s="147"/>
      <c r="W193" s="147"/>
      <c r="X193" s="147"/>
      <c r="Y193" s="147"/>
      <c r="Z193" s="147"/>
      <c r="AA193" s="147"/>
      <c r="AB193" s="147"/>
      <c r="AC193" s="148"/>
      <c r="AD193" s="142"/>
      <c r="AE193" s="203">
        <f t="shared" si="15"/>
        <v>0</v>
      </c>
      <c r="AF193" s="150">
        <f t="shared" si="16"/>
        <v>0</v>
      </c>
      <c r="AG193" s="331"/>
      <c r="AJ193" s="185"/>
      <c r="AK193" s="616"/>
      <c r="AL193" s="186">
        <f t="shared" si="12"/>
        <v>0</v>
      </c>
      <c r="AM193" s="186">
        <f t="shared" si="13"/>
        <v>0</v>
      </c>
      <c r="AN193" s="186">
        <f t="shared" si="14"/>
        <v>0</v>
      </c>
      <c r="AO193" s="615"/>
    </row>
    <row r="194" spans="1:41" ht="20.100000000000001" customHeight="1">
      <c r="A194" s="183">
        <v>190</v>
      </c>
      <c r="B194" s="342"/>
      <c r="C194" s="342"/>
      <c r="D194" s="142"/>
      <c r="E194" s="142"/>
      <c r="F194" s="142"/>
      <c r="G194" s="142"/>
      <c r="H194" s="142"/>
      <c r="I194" s="142"/>
      <c r="J194" s="143"/>
      <c r="K194" s="142"/>
      <c r="L194" s="142"/>
      <c r="M194" s="144"/>
      <c r="N194" s="145"/>
      <c r="O194" s="142"/>
      <c r="P194" s="147"/>
      <c r="Q194" s="147"/>
      <c r="R194" s="147"/>
      <c r="S194" s="147"/>
      <c r="T194" s="147"/>
      <c r="U194" s="147"/>
      <c r="V194" s="147"/>
      <c r="W194" s="147"/>
      <c r="X194" s="147"/>
      <c r="Y194" s="147"/>
      <c r="Z194" s="147"/>
      <c r="AA194" s="147"/>
      <c r="AB194" s="147"/>
      <c r="AC194" s="148"/>
      <c r="AD194" s="142"/>
      <c r="AE194" s="203">
        <f t="shared" si="15"/>
        <v>0</v>
      </c>
      <c r="AF194" s="150">
        <f t="shared" si="16"/>
        <v>0</v>
      </c>
      <c r="AG194" s="331"/>
      <c r="AJ194" s="185"/>
      <c r="AK194" s="616"/>
      <c r="AL194" s="186">
        <f t="shared" si="12"/>
        <v>0</v>
      </c>
      <c r="AM194" s="186">
        <f t="shared" si="13"/>
        <v>0</v>
      </c>
      <c r="AN194" s="186">
        <f t="shared" si="14"/>
        <v>0</v>
      </c>
      <c r="AO194" s="615"/>
    </row>
    <row r="195" spans="1:41" ht="20.100000000000001" customHeight="1">
      <c r="A195" s="183">
        <v>191</v>
      </c>
      <c r="B195" s="342"/>
      <c r="C195" s="342"/>
      <c r="D195" s="142"/>
      <c r="E195" s="142"/>
      <c r="F195" s="142"/>
      <c r="G195" s="142"/>
      <c r="H195" s="142"/>
      <c r="I195" s="142"/>
      <c r="J195" s="143"/>
      <c r="K195" s="142"/>
      <c r="L195" s="142"/>
      <c r="M195" s="144"/>
      <c r="N195" s="145"/>
      <c r="O195" s="142"/>
      <c r="P195" s="147"/>
      <c r="Q195" s="147"/>
      <c r="R195" s="147"/>
      <c r="S195" s="147"/>
      <c r="T195" s="147"/>
      <c r="U195" s="147"/>
      <c r="V195" s="147"/>
      <c r="W195" s="147"/>
      <c r="X195" s="147"/>
      <c r="Y195" s="147"/>
      <c r="Z195" s="147"/>
      <c r="AA195" s="147"/>
      <c r="AB195" s="147"/>
      <c r="AC195" s="148"/>
      <c r="AD195" s="142"/>
      <c r="AE195" s="203">
        <f t="shared" si="15"/>
        <v>0</v>
      </c>
      <c r="AF195" s="150">
        <f t="shared" si="16"/>
        <v>0</v>
      </c>
      <c r="AG195" s="331"/>
      <c r="AJ195" s="185"/>
      <c r="AK195" s="616"/>
      <c r="AL195" s="186">
        <f t="shared" si="12"/>
        <v>0</v>
      </c>
      <c r="AM195" s="186">
        <f t="shared" si="13"/>
        <v>0</v>
      </c>
      <c r="AN195" s="186">
        <f t="shared" si="14"/>
        <v>0</v>
      </c>
      <c r="AO195" s="615"/>
    </row>
    <row r="196" spans="1:41" ht="20.100000000000001" customHeight="1">
      <c r="A196" s="183">
        <v>192</v>
      </c>
      <c r="B196" s="342"/>
      <c r="C196" s="342"/>
      <c r="D196" s="142"/>
      <c r="E196" s="142"/>
      <c r="F196" s="142"/>
      <c r="G196" s="142"/>
      <c r="H196" s="142"/>
      <c r="I196" s="142"/>
      <c r="J196" s="143"/>
      <c r="K196" s="142"/>
      <c r="L196" s="142"/>
      <c r="M196" s="144"/>
      <c r="N196" s="145"/>
      <c r="O196" s="142"/>
      <c r="P196" s="147"/>
      <c r="Q196" s="147"/>
      <c r="R196" s="147"/>
      <c r="S196" s="147"/>
      <c r="T196" s="147"/>
      <c r="U196" s="147"/>
      <c r="V196" s="147"/>
      <c r="W196" s="147"/>
      <c r="X196" s="147"/>
      <c r="Y196" s="147"/>
      <c r="Z196" s="147"/>
      <c r="AA196" s="147"/>
      <c r="AB196" s="147"/>
      <c r="AC196" s="148"/>
      <c r="AD196" s="142"/>
      <c r="AE196" s="203">
        <f t="shared" si="15"/>
        <v>0</v>
      </c>
      <c r="AF196" s="150">
        <f t="shared" si="16"/>
        <v>0</v>
      </c>
      <c r="AG196" s="331"/>
      <c r="AJ196" s="185"/>
      <c r="AK196" s="616"/>
      <c r="AL196" s="186">
        <f t="shared" si="12"/>
        <v>0</v>
      </c>
      <c r="AM196" s="186">
        <f t="shared" si="13"/>
        <v>0</v>
      </c>
      <c r="AN196" s="186">
        <f t="shared" si="14"/>
        <v>0</v>
      </c>
      <c r="AO196" s="615"/>
    </row>
    <row r="197" spans="1:41" ht="20.100000000000001" customHeight="1">
      <c r="A197" s="183">
        <v>193</v>
      </c>
      <c r="B197" s="342"/>
      <c r="C197" s="342"/>
      <c r="D197" s="142"/>
      <c r="E197" s="142"/>
      <c r="F197" s="142"/>
      <c r="G197" s="142"/>
      <c r="H197" s="142"/>
      <c r="I197" s="142"/>
      <c r="J197" s="143"/>
      <c r="K197" s="142"/>
      <c r="L197" s="142"/>
      <c r="M197" s="144"/>
      <c r="N197" s="145"/>
      <c r="O197" s="142"/>
      <c r="P197" s="147"/>
      <c r="Q197" s="147"/>
      <c r="R197" s="147"/>
      <c r="S197" s="147"/>
      <c r="T197" s="147"/>
      <c r="U197" s="147"/>
      <c r="V197" s="147"/>
      <c r="W197" s="147"/>
      <c r="X197" s="147"/>
      <c r="Y197" s="147"/>
      <c r="Z197" s="147"/>
      <c r="AA197" s="147"/>
      <c r="AB197" s="147"/>
      <c r="AC197" s="148"/>
      <c r="AD197" s="142"/>
      <c r="AE197" s="203">
        <f t="shared" si="15"/>
        <v>0</v>
      </c>
      <c r="AF197" s="150">
        <f t="shared" si="16"/>
        <v>0</v>
      </c>
      <c r="AG197" s="331"/>
      <c r="AJ197" s="185"/>
      <c r="AK197" s="616"/>
      <c r="AL197" s="186">
        <f t="shared" si="12"/>
        <v>0</v>
      </c>
      <c r="AM197" s="186">
        <f t="shared" si="13"/>
        <v>0</v>
      </c>
      <c r="AN197" s="186">
        <f t="shared" si="14"/>
        <v>0</v>
      </c>
      <c r="AO197" s="615"/>
    </row>
    <row r="198" spans="1:41" ht="20.100000000000001" customHeight="1">
      <c r="A198" s="183">
        <v>194</v>
      </c>
      <c r="B198" s="342"/>
      <c r="C198" s="342"/>
      <c r="D198" s="142"/>
      <c r="E198" s="142"/>
      <c r="F198" s="142"/>
      <c r="G198" s="142"/>
      <c r="H198" s="142"/>
      <c r="I198" s="142"/>
      <c r="J198" s="143"/>
      <c r="K198" s="142"/>
      <c r="L198" s="142"/>
      <c r="M198" s="144"/>
      <c r="N198" s="145"/>
      <c r="O198" s="142"/>
      <c r="P198" s="147"/>
      <c r="Q198" s="147"/>
      <c r="R198" s="147"/>
      <c r="S198" s="147"/>
      <c r="T198" s="147"/>
      <c r="U198" s="147"/>
      <c r="V198" s="147"/>
      <c r="W198" s="147"/>
      <c r="X198" s="147"/>
      <c r="Y198" s="147"/>
      <c r="Z198" s="147"/>
      <c r="AA198" s="147"/>
      <c r="AB198" s="147"/>
      <c r="AC198" s="148"/>
      <c r="AD198" s="142"/>
      <c r="AE198" s="203">
        <f t="shared" si="15"/>
        <v>0</v>
      </c>
      <c r="AF198" s="150">
        <f t="shared" si="16"/>
        <v>0</v>
      </c>
      <c r="AG198" s="331"/>
      <c r="AJ198" s="185"/>
      <c r="AK198" s="616"/>
      <c r="AL198" s="186">
        <f t="shared" ref="AL198:AL261" si="17">SUM(AH$4*B198)</f>
        <v>0</v>
      </c>
      <c r="AM198" s="186">
        <f t="shared" ref="AM198:AM261" si="18">SUM(AI$4*C198)</f>
        <v>0</v>
      </c>
      <c r="AN198" s="186">
        <f t="shared" ref="AN198:AN261" si="19">SUM((AE198*AJ$4)+AK198)</f>
        <v>0</v>
      </c>
      <c r="AO198" s="615"/>
    </row>
    <row r="199" spans="1:41" ht="20.100000000000001" customHeight="1">
      <c r="A199" s="183">
        <v>195</v>
      </c>
      <c r="B199" s="342"/>
      <c r="C199" s="342"/>
      <c r="D199" s="142"/>
      <c r="E199" s="142"/>
      <c r="F199" s="142"/>
      <c r="G199" s="142"/>
      <c r="H199" s="142"/>
      <c r="I199" s="142"/>
      <c r="J199" s="143"/>
      <c r="K199" s="142"/>
      <c r="L199" s="142"/>
      <c r="M199" s="144"/>
      <c r="N199" s="145"/>
      <c r="O199" s="142"/>
      <c r="P199" s="147"/>
      <c r="Q199" s="147"/>
      <c r="R199" s="147"/>
      <c r="S199" s="147"/>
      <c r="T199" s="147"/>
      <c r="U199" s="147"/>
      <c r="V199" s="147"/>
      <c r="W199" s="147"/>
      <c r="X199" s="147"/>
      <c r="Y199" s="147"/>
      <c r="Z199" s="147"/>
      <c r="AA199" s="147"/>
      <c r="AB199" s="147"/>
      <c r="AC199" s="148"/>
      <c r="AD199" s="142"/>
      <c r="AE199" s="203">
        <f t="shared" ref="AE199:AE262" si="20">SUM(P199:AB199)</f>
        <v>0</v>
      </c>
      <c r="AF199" s="150">
        <f t="shared" ref="AF199:AF262" si="21">SUM(AE199+B199+C199)</f>
        <v>0</v>
      </c>
      <c r="AG199" s="331"/>
      <c r="AJ199" s="185"/>
      <c r="AK199" s="616"/>
      <c r="AL199" s="186">
        <f t="shared" si="17"/>
        <v>0</v>
      </c>
      <c r="AM199" s="186">
        <f t="shared" si="18"/>
        <v>0</v>
      </c>
      <c r="AN199" s="186">
        <f t="shared" si="19"/>
        <v>0</v>
      </c>
      <c r="AO199" s="615"/>
    </row>
    <row r="200" spans="1:41" ht="20.100000000000001" customHeight="1">
      <c r="A200" s="183">
        <v>196</v>
      </c>
      <c r="B200" s="342"/>
      <c r="C200" s="342"/>
      <c r="D200" s="142"/>
      <c r="E200" s="142"/>
      <c r="F200" s="142"/>
      <c r="G200" s="142"/>
      <c r="H200" s="142"/>
      <c r="I200" s="142"/>
      <c r="J200" s="143"/>
      <c r="K200" s="142"/>
      <c r="L200" s="142"/>
      <c r="M200" s="144"/>
      <c r="N200" s="145"/>
      <c r="O200" s="142"/>
      <c r="P200" s="147"/>
      <c r="Q200" s="147"/>
      <c r="R200" s="147"/>
      <c r="S200" s="147"/>
      <c r="T200" s="147"/>
      <c r="U200" s="147"/>
      <c r="V200" s="147"/>
      <c r="W200" s="147"/>
      <c r="X200" s="147"/>
      <c r="Y200" s="147"/>
      <c r="Z200" s="147"/>
      <c r="AA200" s="147"/>
      <c r="AB200" s="147"/>
      <c r="AC200" s="148"/>
      <c r="AD200" s="142"/>
      <c r="AE200" s="203">
        <f t="shared" si="20"/>
        <v>0</v>
      </c>
      <c r="AF200" s="150">
        <f t="shared" si="21"/>
        <v>0</v>
      </c>
      <c r="AG200" s="331"/>
      <c r="AJ200" s="185"/>
      <c r="AK200" s="616"/>
      <c r="AL200" s="186">
        <f t="shared" si="17"/>
        <v>0</v>
      </c>
      <c r="AM200" s="186">
        <f t="shared" si="18"/>
        <v>0</v>
      </c>
      <c r="AN200" s="186">
        <f t="shared" si="19"/>
        <v>0</v>
      </c>
      <c r="AO200" s="615"/>
    </row>
    <row r="201" spans="1:41" ht="20.100000000000001" customHeight="1">
      <c r="A201" s="183">
        <v>197</v>
      </c>
      <c r="B201" s="342"/>
      <c r="C201" s="342"/>
      <c r="D201" s="142"/>
      <c r="E201" s="142"/>
      <c r="F201" s="142"/>
      <c r="G201" s="142"/>
      <c r="H201" s="142"/>
      <c r="I201" s="142"/>
      <c r="J201" s="143"/>
      <c r="K201" s="142"/>
      <c r="L201" s="142"/>
      <c r="M201" s="144"/>
      <c r="N201" s="145"/>
      <c r="O201" s="142"/>
      <c r="P201" s="147"/>
      <c r="Q201" s="147"/>
      <c r="R201" s="147"/>
      <c r="S201" s="147"/>
      <c r="T201" s="147"/>
      <c r="U201" s="147"/>
      <c r="V201" s="147"/>
      <c r="W201" s="147"/>
      <c r="X201" s="147"/>
      <c r="Y201" s="147"/>
      <c r="Z201" s="147"/>
      <c r="AA201" s="147"/>
      <c r="AB201" s="147"/>
      <c r="AC201" s="148"/>
      <c r="AD201" s="142"/>
      <c r="AE201" s="203">
        <f t="shared" si="20"/>
        <v>0</v>
      </c>
      <c r="AF201" s="150">
        <f t="shared" si="21"/>
        <v>0</v>
      </c>
      <c r="AG201" s="331"/>
      <c r="AJ201" s="185"/>
      <c r="AK201" s="616"/>
      <c r="AL201" s="186">
        <f t="shared" si="17"/>
        <v>0</v>
      </c>
      <c r="AM201" s="186">
        <f t="shared" si="18"/>
        <v>0</v>
      </c>
      <c r="AN201" s="186">
        <f t="shared" si="19"/>
        <v>0</v>
      </c>
      <c r="AO201" s="615"/>
    </row>
    <row r="202" spans="1:41" ht="20.100000000000001" customHeight="1">
      <c r="A202" s="183">
        <v>198</v>
      </c>
      <c r="B202" s="342"/>
      <c r="C202" s="342"/>
      <c r="D202" s="142"/>
      <c r="E202" s="142"/>
      <c r="F202" s="142"/>
      <c r="G202" s="142"/>
      <c r="H202" s="142"/>
      <c r="I202" s="142"/>
      <c r="J202" s="143"/>
      <c r="K202" s="142"/>
      <c r="L202" s="142"/>
      <c r="M202" s="144"/>
      <c r="N202" s="145"/>
      <c r="O202" s="142"/>
      <c r="P202" s="147"/>
      <c r="Q202" s="147"/>
      <c r="R202" s="147"/>
      <c r="S202" s="147"/>
      <c r="T202" s="147"/>
      <c r="U202" s="147"/>
      <c r="V202" s="147"/>
      <c r="W202" s="147"/>
      <c r="X202" s="147"/>
      <c r="Y202" s="147"/>
      <c r="Z202" s="147"/>
      <c r="AA202" s="147"/>
      <c r="AB202" s="147"/>
      <c r="AC202" s="148"/>
      <c r="AD202" s="142"/>
      <c r="AE202" s="203">
        <f t="shared" si="20"/>
        <v>0</v>
      </c>
      <c r="AF202" s="150">
        <f t="shared" si="21"/>
        <v>0</v>
      </c>
      <c r="AG202" s="331"/>
      <c r="AJ202" s="185"/>
      <c r="AK202" s="616"/>
      <c r="AL202" s="186">
        <f t="shared" si="17"/>
        <v>0</v>
      </c>
      <c r="AM202" s="186">
        <f t="shared" si="18"/>
        <v>0</v>
      </c>
      <c r="AN202" s="186">
        <f t="shared" si="19"/>
        <v>0</v>
      </c>
      <c r="AO202" s="615"/>
    </row>
    <row r="203" spans="1:41" ht="20.100000000000001" customHeight="1">
      <c r="A203" s="183">
        <v>199</v>
      </c>
      <c r="B203" s="342"/>
      <c r="C203" s="342"/>
      <c r="D203" s="142"/>
      <c r="E203" s="142"/>
      <c r="F203" s="142"/>
      <c r="G203" s="142"/>
      <c r="H203" s="142"/>
      <c r="I203" s="142"/>
      <c r="J203" s="143"/>
      <c r="K203" s="142"/>
      <c r="L203" s="142"/>
      <c r="M203" s="144"/>
      <c r="N203" s="145"/>
      <c r="O203" s="142"/>
      <c r="P203" s="147"/>
      <c r="Q203" s="147"/>
      <c r="R203" s="147"/>
      <c r="S203" s="147"/>
      <c r="T203" s="147"/>
      <c r="U203" s="147"/>
      <c r="V203" s="147"/>
      <c r="W203" s="147"/>
      <c r="X203" s="147"/>
      <c r="Y203" s="147"/>
      <c r="Z203" s="147"/>
      <c r="AA203" s="147"/>
      <c r="AB203" s="147"/>
      <c r="AC203" s="148"/>
      <c r="AD203" s="142"/>
      <c r="AE203" s="203">
        <f t="shared" si="20"/>
        <v>0</v>
      </c>
      <c r="AF203" s="150">
        <f t="shared" si="21"/>
        <v>0</v>
      </c>
      <c r="AG203" s="331"/>
      <c r="AJ203" s="185"/>
      <c r="AK203" s="616"/>
      <c r="AL203" s="186">
        <f t="shared" si="17"/>
        <v>0</v>
      </c>
      <c r="AM203" s="186">
        <f t="shared" si="18"/>
        <v>0</v>
      </c>
      <c r="AN203" s="186">
        <f t="shared" si="19"/>
        <v>0</v>
      </c>
      <c r="AO203" s="615"/>
    </row>
    <row r="204" spans="1:41" ht="20.100000000000001" customHeight="1">
      <c r="A204" s="183">
        <v>200</v>
      </c>
      <c r="B204" s="342"/>
      <c r="C204" s="342"/>
      <c r="D204" s="142"/>
      <c r="E204" s="142"/>
      <c r="F204" s="142"/>
      <c r="G204" s="142"/>
      <c r="H204" s="142"/>
      <c r="I204" s="142"/>
      <c r="J204" s="143"/>
      <c r="K204" s="142"/>
      <c r="L204" s="142"/>
      <c r="M204" s="144"/>
      <c r="N204" s="145"/>
      <c r="O204" s="142"/>
      <c r="P204" s="147"/>
      <c r="Q204" s="147"/>
      <c r="R204" s="147"/>
      <c r="S204" s="147"/>
      <c r="T204" s="147"/>
      <c r="U204" s="147"/>
      <c r="V204" s="147"/>
      <c r="W204" s="147"/>
      <c r="X204" s="147"/>
      <c r="Y204" s="147"/>
      <c r="Z204" s="147"/>
      <c r="AA204" s="147"/>
      <c r="AB204" s="147"/>
      <c r="AC204" s="148"/>
      <c r="AD204" s="142"/>
      <c r="AE204" s="203">
        <f t="shared" si="20"/>
        <v>0</v>
      </c>
      <c r="AF204" s="150">
        <f t="shared" si="21"/>
        <v>0</v>
      </c>
      <c r="AG204" s="331"/>
      <c r="AJ204" s="185"/>
      <c r="AK204" s="616"/>
      <c r="AL204" s="186">
        <f t="shared" si="17"/>
        <v>0</v>
      </c>
      <c r="AM204" s="186">
        <f t="shared" si="18"/>
        <v>0</v>
      </c>
      <c r="AN204" s="186">
        <f t="shared" si="19"/>
        <v>0</v>
      </c>
      <c r="AO204" s="615"/>
    </row>
    <row r="205" spans="1:41" ht="20.100000000000001" customHeight="1">
      <c r="A205" s="183">
        <v>201</v>
      </c>
      <c r="B205" s="342"/>
      <c r="C205" s="342"/>
      <c r="D205" s="142"/>
      <c r="E205" s="142"/>
      <c r="F205" s="142"/>
      <c r="G205" s="142"/>
      <c r="H205" s="142"/>
      <c r="I205" s="142"/>
      <c r="J205" s="143"/>
      <c r="K205" s="142"/>
      <c r="L205" s="142"/>
      <c r="M205" s="144"/>
      <c r="N205" s="145"/>
      <c r="O205" s="142"/>
      <c r="P205" s="147"/>
      <c r="Q205" s="147"/>
      <c r="R205" s="147"/>
      <c r="S205" s="147"/>
      <c r="T205" s="147"/>
      <c r="U205" s="147"/>
      <c r="V205" s="147"/>
      <c r="W205" s="147"/>
      <c r="X205" s="147"/>
      <c r="Y205" s="147"/>
      <c r="Z205" s="147"/>
      <c r="AA205" s="147"/>
      <c r="AB205" s="147"/>
      <c r="AC205" s="148"/>
      <c r="AD205" s="142"/>
      <c r="AE205" s="203">
        <f t="shared" si="20"/>
        <v>0</v>
      </c>
      <c r="AF205" s="150">
        <f t="shared" si="21"/>
        <v>0</v>
      </c>
      <c r="AG205" s="331"/>
      <c r="AJ205" s="185"/>
      <c r="AK205" s="616"/>
      <c r="AL205" s="186">
        <f t="shared" si="17"/>
        <v>0</v>
      </c>
      <c r="AM205" s="186">
        <f t="shared" si="18"/>
        <v>0</v>
      </c>
      <c r="AN205" s="186">
        <f t="shared" si="19"/>
        <v>0</v>
      </c>
      <c r="AO205" s="615"/>
    </row>
    <row r="206" spans="1:41" ht="20.100000000000001" customHeight="1">
      <c r="A206" s="183">
        <v>202</v>
      </c>
      <c r="B206" s="342"/>
      <c r="C206" s="342"/>
      <c r="D206" s="142"/>
      <c r="E206" s="142"/>
      <c r="F206" s="142"/>
      <c r="G206" s="142"/>
      <c r="H206" s="142"/>
      <c r="I206" s="142"/>
      <c r="J206" s="143"/>
      <c r="K206" s="142"/>
      <c r="L206" s="142"/>
      <c r="M206" s="144"/>
      <c r="N206" s="145"/>
      <c r="O206" s="142"/>
      <c r="P206" s="147"/>
      <c r="Q206" s="147"/>
      <c r="R206" s="147"/>
      <c r="S206" s="147"/>
      <c r="T206" s="147"/>
      <c r="U206" s="147"/>
      <c r="V206" s="147"/>
      <c r="W206" s="147"/>
      <c r="X206" s="147"/>
      <c r="Y206" s="147"/>
      <c r="Z206" s="147"/>
      <c r="AA206" s="147"/>
      <c r="AB206" s="147"/>
      <c r="AC206" s="148"/>
      <c r="AD206" s="142"/>
      <c r="AE206" s="203">
        <f t="shared" si="20"/>
        <v>0</v>
      </c>
      <c r="AF206" s="150">
        <f t="shared" si="21"/>
        <v>0</v>
      </c>
      <c r="AG206" s="331"/>
      <c r="AJ206" s="185"/>
      <c r="AK206" s="616"/>
      <c r="AL206" s="186">
        <f t="shared" si="17"/>
        <v>0</v>
      </c>
      <c r="AM206" s="186">
        <f t="shared" si="18"/>
        <v>0</v>
      </c>
      <c r="AN206" s="186">
        <f t="shared" si="19"/>
        <v>0</v>
      </c>
      <c r="AO206" s="615"/>
    </row>
    <row r="207" spans="1:41" ht="20.100000000000001" customHeight="1">
      <c r="A207" s="183">
        <v>203</v>
      </c>
      <c r="B207" s="342"/>
      <c r="C207" s="342"/>
      <c r="D207" s="142"/>
      <c r="E207" s="142"/>
      <c r="F207" s="142"/>
      <c r="G207" s="142"/>
      <c r="H207" s="142"/>
      <c r="I207" s="142"/>
      <c r="J207" s="143"/>
      <c r="K207" s="142"/>
      <c r="L207" s="142"/>
      <c r="M207" s="144"/>
      <c r="N207" s="145"/>
      <c r="O207" s="142"/>
      <c r="P207" s="147"/>
      <c r="Q207" s="147"/>
      <c r="R207" s="147"/>
      <c r="S207" s="147"/>
      <c r="T207" s="147"/>
      <c r="U207" s="147"/>
      <c r="V207" s="147"/>
      <c r="W207" s="147"/>
      <c r="X207" s="147"/>
      <c r="Y207" s="147"/>
      <c r="Z207" s="147"/>
      <c r="AA207" s="147"/>
      <c r="AB207" s="147"/>
      <c r="AC207" s="148"/>
      <c r="AD207" s="142"/>
      <c r="AE207" s="203">
        <f t="shared" si="20"/>
        <v>0</v>
      </c>
      <c r="AF207" s="150">
        <f t="shared" si="21"/>
        <v>0</v>
      </c>
      <c r="AG207" s="331"/>
      <c r="AJ207" s="185"/>
      <c r="AK207" s="616"/>
      <c r="AL207" s="186">
        <f t="shared" si="17"/>
        <v>0</v>
      </c>
      <c r="AM207" s="186">
        <f t="shared" si="18"/>
        <v>0</v>
      </c>
      <c r="AN207" s="186">
        <f t="shared" si="19"/>
        <v>0</v>
      </c>
      <c r="AO207" s="615"/>
    </row>
    <row r="208" spans="1:41" ht="20.100000000000001" customHeight="1">
      <c r="A208" s="183">
        <v>204</v>
      </c>
      <c r="B208" s="342"/>
      <c r="C208" s="342"/>
      <c r="D208" s="142"/>
      <c r="E208" s="142"/>
      <c r="F208" s="142"/>
      <c r="G208" s="142"/>
      <c r="H208" s="142"/>
      <c r="I208" s="142"/>
      <c r="J208" s="143"/>
      <c r="K208" s="142"/>
      <c r="L208" s="142"/>
      <c r="M208" s="144"/>
      <c r="N208" s="145"/>
      <c r="O208" s="142"/>
      <c r="P208" s="147"/>
      <c r="Q208" s="147"/>
      <c r="R208" s="147"/>
      <c r="S208" s="147"/>
      <c r="T208" s="147"/>
      <c r="U208" s="147"/>
      <c r="V208" s="147"/>
      <c r="W208" s="147"/>
      <c r="X208" s="147"/>
      <c r="Y208" s="147"/>
      <c r="Z208" s="147"/>
      <c r="AA208" s="147"/>
      <c r="AB208" s="147"/>
      <c r="AC208" s="148"/>
      <c r="AD208" s="142"/>
      <c r="AE208" s="203">
        <f t="shared" si="20"/>
        <v>0</v>
      </c>
      <c r="AF208" s="150">
        <f t="shared" si="21"/>
        <v>0</v>
      </c>
      <c r="AG208" s="331"/>
      <c r="AJ208" s="185"/>
      <c r="AK208" s="616"/>
      <c r="AL208" s="186">
        <f t="shared" si="17"/>
        <v>0</v>
      </c>
      <c r="AM208" s="186">
        <f t="shared" si="18"/>
        <v>0</v>
      </c>
      <c r="AN208" s="186">
        <f t="shared" si="19"/>
        <v>0</v>
      </c>
      <c r="AO208" s="615"/>
    </row>
    <row r="209" spans="1:41" ht="20.100000000000001" customHeight="1">
      <c r="A209" s="183">
        <v>205</v>
      </c>
      <c r="B209" s="342"/>
      <c r="C209" s="342"/>
      <c r="D209" s="142"/>
      <c r="E209" s="142"/>
      <c r="F209" s="142"/>
      <c r="G209" s="142"/>
      <c r="H209" s="142"/>
      <c r="I209" s="142"/>
      <c r="J209" s="143"/>
      <c r="K209" s="142"/>
      <c r="L209" s="142"/>
      <c r="M209" s="144"/>
      <c r="N209" s="145"/>
      <c r="O209" s="142"/>
      <c r="P209" s="147"/>
      <c r="Q209" s="147"/>
      <c r="R209" s="147"/>
      <c r="S209" s="147"/>
      <c r="T209" s="147"/>
      <c r="U209" s="147"/>
      <c r="V209" s="147"/>
      <c r="W209" s="147"/>
      <c r="X209" s="147"/>
      <c r="Y209" s="147"/>
      <c r="Z209" s="147"/>
      <c r="AA209" s="147"/>
      <c r="AB209" s="147"/>
      <c r="AC209" s="148"/>
      <c r="AD209" s="142"/>
      <c r="AE209" s="203">
        <f t="shared" si="20"/>
        <v>0</v>
      </c>
      <c r="AF209" s="150">
        <f t="shared" si="21"/>
        <v>0</v>
      </c>
      <c r="AG209" s="331"/>
      <c r="AJ209" s="185"/>
      <c r="AK209" s="616"/>
      <c r="AL209" s="186">
        <f t="shared" si="17"/>
        <v>0</v>
      </c>
      <c r="AM209" s="186">
        <f t="shared" si="18"/>
        <v>0</v>
      </c>
      <c r="AN209" s="186">
        <f t="shared" si="19"/>
        <v>0</v>
      </c>
      <c r="AO209" s="615"/>
    </row>
    <row r="210" spans="1:41" ht="20.100000000000001" customHeight="1">
      <c r="A210" s="183">
        <v>206</v>
      </c>
      <c r="B210" s="342"/>
      <c r="C210" s="342"/>
      <c r="D210" s="142"/>
      <c r="E210" s="142"/>
      <c r="F210" s="142"/>
      <c r="G210" s="142"/>
      <c r="H210" s="142"/>
      <c r="I210" s="142"/>
      <c r="J210" s="143"/>
      <c r="K210" s="142"/>
      <c r="L210" s="142"/>
      <c r="M210" s="144"/>
      <c r="N210" s="145"/>
      <c r="O210" s="142"/>
      <c r="P210" s="147"/>
      <c r="Q210" s="147"/>
      <c r="R210" s="147"/>
      <c r="S210" s="147"/>
      <c r="T210" s="147"/>
      <c r="U210" s="147"/>
      <c r="V210" s="147"/>
      <c r="W210" s="147"/>
      <c r="X210" s="147"/>
      <c r="Y210" s="147"/>
      <c r="Z210" s="147"/>
      <c r="AA210" s="147"/>
      <c r="AB210" s="147"/>
      <c r="AC210" s="148"/>
      <c r="AD210" s="142"/>
      <c r="AE210" s="203">
        <f t="shared" si="20"/>
        <v>0</v>
      </c>
      <c r="AF210" s="150">
        <f t="shared" si="21"/>
        <v>0</v>
      </c>
      <c r="AG210" s="331"/>
      <c r="AJ210" s="185"/>
      <c r="AK210" s="616"/>
      <c r="AL210" s="186">
        <f t="shared" si="17"/>
        <v>0</v>
      </c>
      <c r="AM210" s="186">
        <f t="shared" si="18"/>
        <v>0</v>
      </c>
      <c r="AN210" s="186">
        <f t="shared" si="19"/>
        <v>0</v>
      </c>
      <c r="AO210" s="615"/>
    </row>
    <row r="211" spans="1:41" ht="20.100000000000001" customHeight="1">
      <c r="A211" s="183">
        <v>207</v>
      </c>
      <c r="B211" s="342"/>
      <c r="C211" s="342"/>
      <c r="D211" s="142"/>
      <c r="E211" s="142"/>
      <c r="F211" s="142"/>
      <c r="G211" s="142"/>
      <c r="H211" s="142"/>
      <c r="I211" s="142"/>
      <c r="J211" s="143"/>
      <c r="K211" s="142"/>
      <c r="L211" s="142"/>
      <c r="M211" s="144"/>
      <c r="N211" s="145"/>
      <c r="O211" s="142"/>
      <c r="P211" s="147"/>
      <c r="Q211" s="147"/>
      <c r="R211" s="147"/>
      <c r="S211" s="147"/>
      <c r="T211" s="147"/>
      <c r="U211" s="147"/>
      <c r="V211" s="147"/>
      <c r="W211" s="147"/>
      <c r="X211" s="147"/>
      <c r="Y211" s="147"/>
      <c r="Z211" s="147"/>
      <c r="AA211" s="147"/>
      <c r="AB211" s="147"/>
      <c r="AC211" s="148"/>
      <c r="AD211" s="142"/>
      <c r="AE211" s="203">
        <f t="shared" si="20"/>
        <v>0</v>
      </c>
      <c r="AF211" s="150">
        <f t="shared" si="21"/>
        <v>0</v>
      </c>
      <c r="AG211" s="331"/>
      <c r="AJ211" s="185"/>
      <c r="AK211" s="616"/>
      <c r="AL211" s="186">
        <f t="shared" si="17"/>
        <v>0</v>
      </c>
      <c r="AM211" s="186">
        <f t="shared" si="18"/>
        <v>0</v>
      </c>
      <c r="AN211" s="186">
        <f t="shared" si="19"/>
        <v>0</v>
      </c>
      <c r="AO211" s="615"/>
    </row>
    <row r="212" spans="1:41" ht="20.100000000000001" customHeight="1">
      <c r="A212" s="183">
        <v>208</v>
      </c>
      <c r="B212" s="342"/>
      <c r="C212" s="342"/>
      <c r="D212" s="142"/>
      <c r="E212" s="142"/>
      <c r="F212" s="142"/>
      <c r="G212" s="142"/>
      <c r="H212" s="142"/>
      <c r="I212" s="142"/>
      <c r="J212" s="143"/>
      <c r="K212" s="142"/>
      <c r="L212" s="142"/>
      <c r="M212" s="144"/>
      <c r="N212" s="145"/>
      <c r="O212" s="142"/>
      <c r="P212" s="147"/>
      <c r="Q212" s="147"/>
      <c r="R212" s="147"/>
      <c r="S212" s="147"/>
      <c r="T212" s="147"/>
      <c r="U212" s="147"/>
      <c r="V212" s="147"/>
      <c r="W212" s="147"/>
      <c r="X212" s="147"/>
      <c r="Y212" s="147"/>
      <c r="Z212" s="147"/>
      <c r="AA212" s="147"/>
      <c r="AB212" s="147"/>
      <c r="AC212" s="148"/>
      <c r="AD212" s="142"/>
      <c r="AE212" s="203">
        <f t="shared" si="20"/>
        <v>0</v>
      </c>
      <c r="AF212" s="150">
        <f t="shared" si="21"/>
        <v>0</v>
      </c>
      <c r="AG212" s="331"/>
      <c r="AJ212" s="185"/>
      <c r="AK212" s="616"/>
      <c r="AL212" s="186">
        <f t="shared" si="17"/>
        <v>0</v>
      </c>
      <c r="AM212" s="186">
        <f t="shared" si="18"/>
        <v>0</v>
      </c>
      <c r="AN212" s="186">
        <f t="shared" si="19"/>
        <v>0</v>
      </c>
      <c r="AO212" s="615"/>
    </row>
    <row r="213" spans="1:41" ht="20.100000000000001" customHeight="1">
      <c r="A213" s="183">
        <v>209</v>
      </c>
      <c r="B213" s="342"/>
      <c r="C213" s="342"/>
      <c r="D213" s="142"/>
      <c r="E213" s="142"/>
      <c r="F213" s="142"/>
      <c r="G213" s="142"/>
      <c r="H213" s="142"/>
      <c r="I213" s="142"/>
      <c r="J213" s="143"/>
      <c r="K213" s="142"/>
      <c r="L213" s="142"/>
      <c r="M213" s="144"/>
      <c r="N213" s="145"/>
      <c r="O213" s="142"/>
      <c r="P213" s="147"/>
      <c r="Q213" s="147"/>
      <c r="R213" s="147"/>
      <c r="S213" s="147"/>
      <c r="T213" s="147"/>
      <c r="U213" s="147"/>
      <c r="V213" s="147"/>
      <c r="W213" s="147"/>
      <c r="X213" s="147"/>
      <c r="Y213" s="147"/>
      <c r="Z213" s="147"/>
      <c r="AA213" s="147"/>
      <c r="AB213" s="147"/>
      <c r="AC213" s="148"/>
      <c r="AD213" s="142"/>
      <c r="AE213" s="203">
        <f t="shared" si="20"/>
        <v>0</v>
      </c>
      <c r="AF213" s="150">
        <f t="shared" si="21"/>
        <v>0</v>
      </c>
      <c r="AG213" s="331"/>
      <c r="AJ213" s="185"/>
      <c r="AK213" s="616"/>
      <c r="AL213" s="186">
        <f t="shared" si="17"/>
        <v>0</v>
      </c>
      <c r="AM213" s="186">
        <f t="shared" si="18"/>
        <v>0</v>
      </c>
      <c r="AN213" s="186">
        <f t="shared" si="19"/>
        <v>0</v>
      </c>
      <c r="AO213" s="615"/>
    </row>
    <row r="214" spans="1:41" ht="20.100000000000001" customHeight="1">
      <c r="A214" s="183">
        <v>210</v>
      </c>
      <c r="B214" s="342"/>
      <c r="C214" s="342"/>
      <c r="D214" s="142"/>
      <c r="E214" s="142"/>
      <c r="F214" s="142"/>
      <c r="G214" s="142"/>
      <c r="H214" s="142"/>
      <c r="I214" s="142"/>
      <c r="J214" s="143"/>
      <c r="K214" s="142"/>
      <c r="L214" s="142"/>
      <c r="M214" s="144"/>
      <c r="N214" s="145"/>
      <c r="O214" s="142"/>
      <c r="P214" s="147"/>
      <c r="Q214" s="147"/>
      <c r="R214" s="147"/>
      <c r="S214" s="147"/>
      <c r="T214" s="147"/>
      <c r="U214" s="147"/>
      <c r="V214" s="147"/>
      <c r="W214" s="147"/>
      <c r="X214" s="147"/>
      <c r="Y214" s="147"/>
      <c r="Z214" s="147"/>
      <c r="AA214" s="147"/>
      <c r="AB214" s="147"/>
      <c r="AC214" s="148"/>
      <c r="AD214" s="142"/>
      <c r="AE214" s="203">
        <f t="shared" si="20"/>
        <v>0</v>
      </c>
      <c r="AF214" s="150">
        <f t="shared" si="21"/>
        <v>0</v>
      </c>
      <c r="AG214" s="331"/>
      <c r="AJ214" s="185"/>
      <c r="AK214" s="616"/>
      <c r="AL214" s="186">
        <f t="shared" si="17"/>
        <v>0</v>
      </c>
      <c r="AM214" s="186">
        <f t="shared" si="18"/>
        <v>0</v>
      </c>
      <c r="AN214" s="186">
        <f t="shared" si="19"/>
        <v>0</v>
      </c>
      <c r="AO214" s="615"/>
    </row>
    <row r="215" spans="1:41" ht="20.100000000000001" customHeight="1">
      <c r="A215" s="183">
        <v>211</v>
      </c>
      <c r="B215" s="342"/>
      <c r="C215" s="342"/>
      <c r="D215" s="142"/>
      <c r="E215" s="142"/>
      <c r="F215" s="142"/>
      <c r="G215" s="142"/>
      <c r="H215" s="142"/>
      <c r="I215" s="142"/>
      <c r="J215" s="143"/>
      <c r="K215" s="142"/>
      <c r="L215" s="142"/>
      <c r="M215" s="144"/>
      <c r="N215" s="145"/>
      <c r="O215" s="142"/>
      <c r="P215" s="147"/>
      <c r="Q215" s="147"/>
      <c r="R215" s="147"/>
      <c r="S215" s="147"/>
      <c r="T215" s="147"/>
      <c r="U215" s="147"/>
      <c r="V215" s="147"/>
      <c r="W215" s="147"/>
      <c r="X215" s="147"/>
      <c r="Y215" s="147"/>
      <c r="Z215" s="147"/>
      <c r="AA215" s="147"/>
      <c r="AB215" s="147"/>
      <c r="AC215" s="148"/>
      <c r="AD215" s="142"/>
      <c r="AE215" s="203">
        <f t="shared" si="20"/>
        <v>0</v>
      </c>
      <c r="AF215" s="150">
        <f t="shared" si="21"/>
        <v>0</v>
      </c>
      <c r="AG215" s="331"/>
      <c r="AJ215" s="185"/>
      <c r="AK215" s="616"/>
      <c r="AL215" s="186">
        <f t="shared" si="17"/>
        <v>0</v>
      </c>
      <c r="AM215" s="186">
        <f t="shared" si="18"/>
        <v>0</v>
      </c>
      <c r="AN215" s="186">
        <f t="shared" si="19"/>
        <v>0</v>
      </c>
      <c r="AO215" s="615"/>
    </row>
    <row r="216" spans="1:41" ht="20.100000000000001" customHeight="1">
      <c r="A216" s="183">
        <v>212</v>
      </c>
      <c r="B216" s="342"/>
      <c r="C216" s="342"/>
      <c r="D216" s="142"/>
      <c r="E216" s="142"/>
      <c r="F216" s="142"/>
      <c r="G216" s="142"/>
      <c r="H216" s="142"/>
      <c r="I216" s="142"/>
      <c r="J216" s="143"/>
      <c r="K216" s="142"/>
      <c r="L216" s="142"/>
      <c r="M216" s="144"/>
      <c r="N216" s="145"/>
      <c r="O216" s="142"/>
      <c r="P216" s="147"/>
      <c r="Q216" s="147"/>
      <c r="R216" s="147"/>
      <c r="S216" s="147"/>
      <c r="T216" s="147"/>
      <c r="U216" s="147"/>
      <c r="V216" s="147"/>
      <c r="W216" s="147"/>
      <c r="X216" s="147"/>
      <c r="Y216" s="147"/>
      <c r="Z216" s="147"/>
      <c r="AA216" s="147"/>
      <c r="AB216" s="147"/>
      <c r="AC216" s="148"/>
      <c r="AD216" s="142"/>
      <c r="AE216" s="203">
        <f t="shared" si="20"/>
        <v>0</v>
      </c>
      <c r="AF216" s="150">
        <f t="shared" si="21"/>
        <v>0</v>
      </c>
      <c r="AG216" s="331"/>
      <c r="AJ216" s="185"/>
      <c r="AK216" s="616"/>
      <c r="AL216" s="186">
        <f t="shared" si="17"/>
        <v>0</v>
      </c>
      <c r="AM216" s="186">
        <f t="shared" si="18"/>
        <v>0</v>
      </c>
      <c r="AN216" s="186">
        <f t="shared" si="19"/>
        <v>0</v>
      </c>
      <c r="AO216" s="615"/>
    </row>
    <row r="217" spans="1:41" ht="20.100000000000001" customHeight="1">
      <c r="A217" s="183">
        <v>213</v>
      </c>
      <c r="B217" s="342"/>
      <c r="C217" s="342"/>
      <c r="D217" s="142"/>
      <c r="E217" s="142"/>
      <c r="F217" s="142"/>
      <c r="G217" s="142"/>
      <c r="H217" s="142"/>
      <c r="I217" s="142"/>
      <c r="J217" s="143"/>
      <c r="K217" s="142"/>
      <c r="L217" s="142"/>
      <c r="M217" s="144"/>
      <c r="N217" s="145"/>
      <c r="O217" s="142"/>
      <c r="P217" s="147"/>
      <c r="Q217" s="147"/>
      <c r="R217" s="147"/>
      <c r="S217" s="147"/>
      <c r="T217" s="147"/>
      <c r="U217" s="147"/>
      <c r="V217" s="147"/>
      <c r="W217" s="147"/>
      <c r="X217" s="147"/>
      <c r="Y217" s="147"/>
      <c r="Z217" s="147"/>
      <c r="AA217" s="147"/>
      <c r="AB217" s="147"/>
      <c r="AC217" s="148"/>
      <c r="AD217" s="142"/>
      <c r="AE217" s="203">
        <f t="shared" si="20"/>
        <v>0</v>
      </c>
      <c r="AF217" s="150">
        <f t="shared" si="21"/>
        <v>0</v>
      </c>
      <c r="AG217" s="331"/>
      <c r="AJ217" s="185"/>
      <c r="AK217" s="616"/>
      <c r="AL217" s="186">
        <f t="shared" si="17"/>
        <v>0</v>
      </c>
      <c r="AM217" s="186">
        <f t="shared" si="18"/>
        <v>0</v>
      </c>
      <c r="AN217" s="186">
        <f t="shared" si="19"/>
        <v>0</v>
      </c>
      <c r="AO217" s="615"/>
    </row>
    <row r="218" spans="1:41" ht="20.100000000000001" customHeight="1">
      <c r="A218" s="183">
        <v>214</v>
      </c>
      <c r="B218" s="342"/>
      <c r="C218" s="342"/>
      <c r="D218" s="142"/>
      <c r="E218" s="142"/>
      <c r="F218" s="142"/>
      <c r="G218" s="142"/>
      <c r="H218" s="142"/>
      <c r="I218" s="142"/>
      <c r="J218" s="143"/>
      <c r="K218" s="142"/>
      <c r="L218" s="142"/>
      <c r="M218" s="144"/>
      <c r="N218" s="145"/>
      <c r="O218" s="142"/>
      <c r="P218" s="147"/>
      <c r="Q218" s="147"/>
      <c r="R218" s="147"/>
      <c r="S218" s="147"/>
      <c r="T218" s="147"/>
      <c r="U218" s="147"/>
      <c r="V218" s="147"/>
      <c r="W218" s="147"/>
      <c r="X218" s="147"/>
      <c r="Y218" s="147"/>
      <c r="Z218" s="147"/>
      <c r="AA218" s="147"/>
      <c r="AB218" s="147"/>
      <c r="AC218" s="148"/>
      <c r="AD218" s="142"/>
      <c r="AE218" s="203">
        <f t="shared" si="20"/>
        <v>0</v>
      </c>
      <c r="AF218" s="150">
        <f t="shared" si="21"/>
        <v>0</v>
      </c>
      <c r="AG218" s="331"/>
      <c r="AJ218" s="185"/>
      <c r="AK218" s="616"/>
      <c r="AL218" s="186">
        <f t="shared" si="17"/>
        <v>0</v>
      </c>
      <c r="AM218" s="186">
        <f t="shared" si="18"/>
        <v>0</v>
      </c>
      <c r="AN218" s="186">
        <f t="shared" si="19"/>
        <v>0</v>
      </c>
      <c r="AO218" s="615"/>
    </row>
    <row r="219" spans="1:41" ht="20.100000000000001" customHeight="1">
      <c r="A219" s="183">
        <v>215</v>
      </c>
      <c r="B219" s="342"/>
      <c r="C219" s="342"/>
      <c r="D219" s="142"/>
      <c r="E219" s="142"/>
      <c r="F219" s="142"/>
      <c r="G219" s="142"/>
      <c r="H219" s="142"/>
      <c r="I219" s="142"/>
      <c r="J219" s="143"/>
      <c r="K219" s="142"/>
      <c r="L219" s="142"/>
      <c r="M219" s="144"/>
      <c r="N219" s="145"/>
      <c r="O219" s="142"/>
      <c r="P219" s="147"/>
      <c r="Q219" s="147"/>
      <c r="R219" s="147"/>
      <c r="S219" s="147"/>
      <c r="T219" s="147"/>
      <c r="U219" s="147"/>
      <c r="V219" s="147"/>
      <c r="W219" s="147"/>
      <c r="X219" s="147"/>
      <c r="Y219" s="147"/>
      <c r="Z219" s="147"/>
      <c r="AA219" s="147"/>
      <c r="AB219" s="147"/>
      <c r="AC219" s="148"/>
      <c r="AD219" s="142"/>
      <c r="AE219" s="203">
        <f t="shared" si="20"/>
        <v>0</v>
      </c>
      <c r="AF219" s="150">
        <f t="shared" si="21"/>
        <v>0</v>
      </c>
      <c r="AG219" s="331"/>
      <c r="AJ219" s="185"/>
      <c r="AK219" s="616"/>
      <c r="AL219" s="186">
        <f t="shared" si="17"/>
        <v>0</v>
      </c>
      <c r="AM219" s="186">
        <f t="shared" si="18"/>
        <v>0</v>
      </c>
      <c r="AN219" s="186">
        <f t="shared" si="19"/>
        <v>0</v>
      </c>
      <c r="AO219" s="615"/>
    </row>
    <row r="220" spans="1:41" ht="20.100000000000001" customHeight="1">
      <c r="A220" s="183">
        <v>216</v>
      </c>
      <c r="B220" s="342"/>
      <c r="C220" s="342"/>
      <c r="D220" s="142"/>
      <c r="E220" s="142"/>
      <c r="F220" s="142"/>
      <c r="G220" s="142"/>
      <c r="H220" s="142"/>
      <c r="I220" s="142"/>
      <c r="J220" s="143"/>
      <c r="K220" s="142"/>
      <c r="L220" s="142"/>
      <c r="M220" s="144"/>
      <c r="N220" s="145"/>
      <c r="O220" s="142"/>
      <c r="P220" s="147"/>
      <c r="Q220" s="147"/>
      <c r="R220" s="147"/>
      <c r="S220" s="147"/>
      <c r="T220" s="147"/>
      <c r="U220" s="147"/>
      <c r="V220" s="147"/>
      <c r="W220" s="147"/>
      <c r="X220" s="147"/>
      <c r="Y220" s="147"/>
      <c r="Z220" s="147"/>
      <c r="AA220" s="147"/>
      <c r="AB220" s="147"/>
      <c r="AC220" s="148"/>
      <c r="AD220" s="142"/>
      <c r="AE220" s="203">
        <f t="shared" si="20"/>
        <v>0</v>
      </c>
      <c r="AF220" s="150">
        <f t="shared" si="21"/>
        <v>0</v>
      </c>
      <c r="AG220" s="331"/>
      <c r="AJ220" s="185"/>
      <c r="AK220" s="616"/>
      <c r="AL220" s="186">
        <f t="shared" si="17"/>
        <v>0</v>
      </c>
      <c r="AM220" s="186">
        <f t="shared" si="18"/>
        <v>0</v>
      </c>
      <c r="AN220" s="186">
        <f t="shared" si="19"/>
        <v>0</v>
      </c>
      <c r="AO220" s="615"/>
    </row>
    <row r="221" spans="1:41" ht="20.100000000000001" customHeight="1">
      <c r="A221" s="183">
        <v>217</v>
      </c>
      <c r="B221" s="342"/>
      <c r="C221" s="342"/>
      <c r="D221" s="142"/>
      <c r="E221" s="142"/>
      <c r="F221" s="142"/>
      <c r="G221" s="142"/>
      <c r="H221" s="142"/>
      <c r="I221" s="142"/>
      <c r="J221" s="143"/>
      <c r="K221" s="142"/>
      <c r="L221" s="142"/>
      <c r="M221" s="144"/>
      <c r="N221" s="145"/>
      <c r="O221" s="142"/>
      <c r="P221" s="147"/>
      <c r="Q221" s="147"/>
      <c r="R221" s="147"/>
      <c r="S221" s="147"/>
      <c r="T221" s="147"/>
      <c r="U221" s="147"/>
      <c r="V221" s="147"/>
      <c r="W221" s="147"/>
      <c r="X221" s="147"/>
      <c r="Y221" s="147"/>
      <c r="Z221" s="147"/>
      <c r="AA221" s="147"/>
      <c r="AB221" s="147"/>
      <c r="AC221" s="148"/>
      <c r="AD221" s="142"/>
      <c r="AE221" s="203">
        <f t="shared" si="20"/>
        <v>0</v>
      </c>
      <c r="AF221" s="150">
        <f t="shared" si="21"/>
        <v>0</v>
      </c>
      <c r="AG221" s="331"/>
      <c r="AJ221" s="185"/>
      <c r="AK221" s="616"/>
      <c r="AL221" s="186">
        <f t="shared" si="17"/>
        <v>0</v>
      </c>
      <c r="AM221" s="186">
        <f t="shared" si="18"/>
        <v>0</v>
      </c>
      <c r="AN221" s="186">
        <f t="shared" si="19"/>
        <v>0</v>
      </c>
      <c r="AO221" s="615"/>
    </row>
    <row r="222" spans="1:41" ht="20.100000000000001" customHeight="1">
      <c r="A222" s="183">
        <v>218</v>
      </c>
      <c r="B222" s="342"/>
      <c r="C222" s="342"/>
      <c r="D222" s="142"/>
      <c r="E222" s="142"/>
      <c r="F222" s="142"/>
      <c r="G222" s="142"/>
      <c r="H222" s="142"/>
      <c r="I222" s="142"/>
      <c r="J222" s="143"/>
      <c r="K222" s="142"/>
      <c r="L222" s="142"/>
      <c r="M222" s="144"/>
      <c r="N222" s="145"/>
      <c r="O222" s="142"/>
      <c r="P222" s="147"/>
      <c r="Q222" s="147"/>
      <c r="R222" s="147"/>
      <c r="S222" s="147"/>
      <c r="T222" s="147"/>
      <c r="U222" s="147"/>
      <c r="V222" s="147"/>
      <c r="W222" s="147"/>
      <c r="X222" s="147"/>
      <c r="Y222" s="147"/>
      <c r="Z222" s="147"/>
      <c r="AA222" s="147"/>
      <c r="AB222" s="147"/>
      <c r="AC222" s="148"/>
      <c r="AD222" s="142"/>
      <c r="AE222" s="203">
        <f t="shared" si="20"/>
        <v>0</v>
      </c>
      <c r="AF222" s="150">
        <f t="shared" si="21"/>
        <v>0</v>
      </c>
      <c r="AG222" s="331"/>
      <c r="AJ222" s="185"/>
      <c r="AK222" s="616"/>
      <c r="AL222" s="186">
        <f t="shared" si="17"/>
        <v>0</v>
      </c>
      <c r="AM222" s="186">
        <f t="shared" si="18"/>
        <v>0</v>
      </c>
      <c r="AN222" s="186">
        <f t="shared" si="19"/>
        <v>0</v>
      </c>
      <c r="AO222" s="615"/>
    </row>
    <row r="223" spans="1:41" ht="20.100000000000001" customHeight="1">
      <c r="A223" s="183">
        <v>219</v>
      </c>
      <c r="B223" s="342"/>
      <c r="C223" s="342"/>
      <c r="D223" s="142"/>
      <c r="E223" s="142"/>
      <c r="F223" s="142"/>
      <c r="G223" s="142"/>
      <c r="H223" s="142"/>
      <c r="I223" s="142"/>
      <c r="J223" s="143"/>
      <c r="K223" s="142"/>
      <c r="L223" s="142"/>
      <c r="M223" s="144"/>
      <c r="N223" s="145"/>
      <c r="O223" s="142"/>
      <c r="P223" s="147"/>
      <c r="Q223" s="147"/>
      <c r="R223" s="147"/>
      <c r="S223" s="147"/>
      <c r="T223" s="147"/>
      <c r="U223" s="147"/>
      <c r="V223" s="147"/>
      <c r="W223" s="147"/>
      <c r="X223" s="147"/>
      <c r="Y223" s="147"/>
      <c r="Z223" s="147"/>
      <c r="AA223" s="147"/>
      <c r="AB223" s="147"/>
      <c r="AC223" s="148"/>
      <c r="AD223" s="142"/>
      <c r="AE223" s="203">
        <f t="shared" si="20"/>
        <v>0</v>
      </c>
      <c r="AF223" s="150">
        <f t="shared" si="21"/>
        <v>0</v>
      </c>
      <c r="AG223" s="331"/>
      <c r="AJ223" s="185"/>
      <c r="AK223" s="616"/>
      <c r="AL223" s="186">
        <f t="shared" si="17"/>
        <v>0</v>
      </c>
      <c r="AM223" s="186">
        <f t="shared" si="18"/>
        <v>0</v>
      </c>
      <c r="AN223" s="186">
        <f t="shared" si="19"/>
        <v>0</v>
      </c>
      <c r="AO223" s="615"/>
    </row>
    <row r="224" spans="1:41" ht="20.100000000000001" customHeight="1">
      <c r="A224" s="183">
        <v>220</v>
      </c>
      <c r="B224" s="342"/>
      <c r="C224" s="342"/>
      <c r="D224" s="142"/>
      <c r="E224" s="142"/>
      <c r="F224" s="142"/>
      <c r="G224" s="142"/>
      <c r="H224" s="142"/>
      <c r="I224" s="142"/>
      <c r="J224" s="143"/>
      <c r="K224" s="142"/>
      <c r="L224" s="142"/>
      <c r="M224" s="144"/>
      <c r="N224" s="145"/>
      <c r="O224" s="142"/>
      <c r="P224" s="147"/>
      <c r="Q224" s="147"/>
      <c r="R224" s="147"/>
      <c r="S224" s="147"/>
      <c r="T224" s="147"/>
      <c r="U224" s="147"/>
      <c r="V224" s="147"/>
      <c r="W224" s="147"/>
      <c r="X224" s="147"/>
      <c r="Y224" s="147"/>
      <c r="Z224" s="147"/>
      <c r="AA224" s="147"/>
      <c r="AB224" s="147"/>
      <c r="AC224" s="148"/>
      <c r="AD224" s="142"/>
      <c r="AE224" s="203">
        <f t="shared" si="20"/>
        <v>0</v>
      </c>
      <c r="AF224" s="150">
        <f t="shared" si="21"/>
        <v>0</v>
      </c>
      <c r="AG224" s="331"/>
      <c r="AJ224" s="185"/>
      <c r="AK224" s="616"/>
      <c r="AL224" s="186">
        <f t="shared" si="17"/>
        <v>0</v>
      </c>
      <c r="AM224" s="186">
        <f t="shared" si="18"/>
        <v>0</v>
      </c>
      <c r="AN224" s="186">
        <f t="shared" si="19"/>
        <v>0</v>
      </c>
      <c r="AO224" s="615"/>
    </row>
    <row r="225" spans="1:41" ht="20.100000000000001" customHeight="1">
      <c r="A225" s="183">
        <v>221</v>
      </c>
      <c r="B225" s="342"/>
      <c r="C225" s="342"/>
      <c r="D225" s="142"/>
      <c r="E225" s="142"/>
      <c r="F225" s="142"/>
      <c r="G225" s="142"/>
      <c r="H225" s="142"/>
      <c r="I225" s="142"/>
      <c r="J225" s="143"/>
      <c r="K225" s="142"/>
      <c r="L225" s="142"/>
      <c r="M225" s="144"/>
      <c r="N225" s="145"/>
      <c r="O225" s="142"/>
      <c r="P225" s="147"/>
      <c r="Q225" s="147"/>
      <c r="R225" s="147"/>
      <c r="S225" s="147"/>
      <c r="T225" s="147"/>
      <c r="U225" s="147"/>
      <c r="V225" s="147"/>
      <c r="W225" s="147"/>
      <c r="X225" s="147"/>
      <c r="Y225" s="147"/>
      <c r="Z225" s="147"/>
      <c r="AA225" s="147"/>
      <c r="AB225" s="147"/>
      <c r="AC225" s="148"/>
      <c r="AD225" s="142"/>
      <c r="AE225" s="203">
        <f t="shared" si="20"/>
        <v>0</v>
      </c>
      <c r="AF225" s="150">
        <f t="shared" si="21"/>
        <v>0</v>
      </c>
      <c r="AG225" s="331"/>
      <c r="AJ225" s="185"/>
      <c r="AK225" s="616"/>
      <c r="AL225" s="186">
        <f t="shared" si="17"/>
        <v>0</v>
      </c>
      <c r="AM225" s="186">
        <f t="shared" si="18"/>
        <v>0</v>
      </c>
      <c r="AN225" s="186">
        <f t="shared" si="19"/>
        <v>0</v>
      </c>
      <c r="AO225" s="615"/>
    </row>
    <row r="226" spans="1:41" ht="20.100000000000001" customHeight="1">
      <c r="A226" s="183">
        <v>222</v>
      </c>
      <c r="B226" s="342"/>
      <c r="C226" s="342"/>
      <c r="D226" s="142"/>
      <c r="E226" s="142"/>
      <c r="F226" s="142"/>
      <c r="G226" s="142"/>
      <c r="H226" s="142"/>
      <c r="I226" s="142"/>
      <c r="J226" s="143"/>
      <c r="K226" s="142"/>
      <c r="L226" s="142"/>
      <c r="M226" s="144"/>
      <c r="N226" s="145"/>
      <c r="O226" s="142"/>
      <c r="P226" s="147"/>
      <c r="Q226" s="147"/>
      <c r="R226" s="147"/>
      <c r="S226" s="147"/>
      <c r="T226" s="147"/>
      <c r="U226" s="147"/>
      <c r="V226" s="147"/>
      <c r="W226" s="147"/>
      <c r="X226" s="147"/>
      <c r="Y226" s="147"/>
      <c r="Z226" s="147"/>
      <c r="AA226" s="147"/>
      <c r="AB226" s="147"/>
      <c r="AC226" s="148"/>
      <c r="AD226" s="142"/>
      <c r="AE226" s="203">
        <f t="shared" si="20"/>
        <v>0</v>
      </c>
      <c r="AF226" s="150">
        <f t="shared" si="21"/>
        <v>0</v>
      </c>
      <c r="AG226" s="331"/>
      <c r="AJ226" s="185"/>
      <c r="AK226" s="616"/>
      <c r="AL226" s="186">
        <f t="shared" si="17"/>
        <v>0</v>
      </c>
      <c r="AM226" s="186">
        <f t="shared" si="18"/>
        <v>0</v>
      </c>
      <c r="AN226" s="186">
        <f t="shared" si="19"/>
        <v>0</v>
      </c>
      <c r="AO226" s="615"/>
    </row>
    <row r="227" spans="1:41" ht="20.100000000000001" customHeight="1">
      <c r="A227" s="183">
        <v>223</v>
      </c>
      <c r="B227" s="342"/>
      <c r="C227" s="342"/>
      <c r="D227" s="142"/>
      <c r="E227" s="142"/>
      <c r="F227" s="142"/>
      <c r="G227" s="142"/>
      <c r="H227" s="142"/>
      <c r="I227" s="142"/>
      <c r="J227" s="143"/>
      <c r="K227" s="142"/>
      <c r="L227" s="142"/>
      <c r="M227" s="144"/>
      <c r="N227" s="145"/>
      <c r="O227" s="142"/>
      <c r="P227" s="147"/>
      <c r="Q227" s="147"/>
      <c r="R227" s="147"/>
      <c r="S227" s="147"/>
      <c r="T227" s="147"/>
      <c r="U227" s="147"/>
      <c r="V227" s="147"/>
      <c r="W227" s="147"/>
      <c r="X227" s="147"/>
      <c r="Y227" s="147"/>
      <c r="Z227" s="147"/>
      <c r="AA227" s="147"/>
      <c r="AB227" s="147"/>
      <c r="AC227" s="148"/>
      <c r="AD227" s="142"/>
      <c r="AE227" s="203">
        <f t="shared" si="20"/>
        <v>0</v>
      </c>
      <c r="AF227" s="150">
        <f t="shared" si="21"/>
        <v>0</v>
      </c>
      <c r="AG227" s="331"/>
      <c r="AJ227" s="185"/>
      <c r="AK227" s="616"/>
      <c r="AL227" s="186">
        <f t="shared" si="17"/>
        <v>0</v>
      </c>
      <c r="AM227" s="186">
        <f t="shared" si="18"/>
        <v>0</v>
      </c>
      <c r="AN227" s="186">
        <f t="shared" si="19"/>
        <v>0</v>
      </c>
      <c r="AO227" s="615"/>
    </row>
    <row r="228" spans="1:41" ht="20.100000000000001" customHeight="1">
      <c r="A228" s="183">
        <v>224</v>
      </c>
      <c r="B228" s="342"/>
      <c r="C228" s="342"/>
      <c r="D228" s="142"/>
      <c r="E228" s="142"/>
      <c r="F228" s="142"/>
      <c r="G228" s="142"/>
      <c r="H228" s="142"/>
      <c r="I228" s="142"/>
      <c r="J228" s="143"/>
      <c r="K228" s="142"/>
      <c r="L228" s="142"/>
      <c r="M228" s="144"/>
      <c r="N228" s="145"/>
      <c r="O228" s="142"/>
      <c r="P228" s="147"/>
      <c r="Q228" s="147"/>
      <c r="R228" s="147"/>
      <c r="S228" s="147"/>
      <c r="T228" s="147"/>
      <c r="U228" s="147"/>
      <c r="V228" s="147"/>
      <c r="W228" s="147"/>
      <c r="X228" s="147"/>
      <c r="Y228" s="147"/>
      <c r="Z228" s="147"/>
      <c r="AA228" s="147"/>
      <c r="AB228" s="147"/>
      <c r="AC228" s="148"/>
      <c r="AD228" s="142"/>
      <c r="AE228" s="203">
        <f t="shared" si="20"/>
        <v>0</v>
      </c>
      <c r="AF228" s="150">
        <f t="shared" si="21"/>
        <v>0</v>
      </c>
      <c r="AG228" s="331"/>
      <c r="AJ228" s="185"/>
      <c r="AK228" s="616"/>
      <c r="AL228" s="186">
        <f t="shared" si="17"/>
        <v>0</v>
      </c>
      <c r="AM228" s="186">
        <f t="shared" si="18"/>
        <v>0</v>
      </c>
      <c r="AN228" s="186">
        <f t="shared" si="19"/>
        <v>0</v>
      </c>
      <c r="AO228" s="615"/>
    </row>
    <row r="229" spans="1:41" ht="20.100000000000001" customHeight="1">
      <c r="A229" s="183">
        <v>225</v>
      </c>
      <c r="B229" s="342"/>
      <c r="C229" s="342"/>
      <c r="D229" s="142"/>
      <c r="E229" s="142"/>
      <c r="F229" s="142"/>
      <c r="G229" s="142"/>
      <c r="H229" s="142"/>
      <c r="I229" s="142"/>
      <c r="J229" s="143"/>
      <c r="K229" s="142"/>
      <c r="L229" s="142"/>
      <c r="M229" s="144"/>
      <c r="N229" s="145"/>
      <c r="O229" s="142"/>
      <c r="P229" s="147"/>
      <c r="Q229" s="147"/>
      <c r="R229" s="147"/>
      <c r="S229" s="147"/>
      <c r="T229" s="147"/>
      <c r="U229" s="147"/>
      <c r="V229" s="147"/>
      <c r="W229" s="147"/>
      <c r="X229" s="147"/>
      <c r="Y229" s="147"/>
      <c r="Z229" s="147"/>
      <c r="AA229" s="147"/>
      <c r="AB229" s="147"/>
      <c r="AC229" s="148"/>
      <c r="AD229" s="142"/>
      <c r="AE229" s="203">
        <f t="shared" si="20"/>
        <v>0</v>
      </c>
      <c r="AF229" s="150">
        <f t="shared" si="21"/>
        <v>0</v>
      </c>
      <c r="AG229" s="331"/>
      <c r="AJ229" s="185"/>
      <c r="AK229" s="616"/>
      <c r="AL229" s="186">
        <f t="shared" si="17"/>
        <v>0</v>
      </c>
      <c r="AM229" s="186">
        <f t="shared" si="18"/>
        <v>0</v>
      </c>
      <c r="AN229" s="186">
        <f t="shared" si="19"/>
        <v>0</v>
      </c>
      <c r="AO229" s="615"/>
    </row>
    <row r="230" spans="1:41" ht="20.100000000000001" customHeight="1">
      <c r="A230" s="183">
        <v>226</v>
      </c>
      <c r="B230" s="342"/>
      <c r="C230" s="342"/>
      <c r="D230" s="142"/>
      <c r="E230" s="142"/>
      <c r="F230" s="142"/>
      <c r="G230" s="142"/>
      <c r="H230" s="142"/>
      <c r="I230" s="142"/>
      <c r="J230" s="143"/>
      <c r="K230" s="142"/>
      <c r="L230" s="142"/>
      <c r="M230" s="144"/>
      <c r="N230" s="145"/>
      <c r="O230" s="142"/>
      <c r="P230" s="147"/>
      <c r="Q230" s="147"/>
      <c r="R230" s="147"/>
      <c r="S230" s="147"/>
      <c r="T230" s="147"/>
      <c r="U230" s="147"/>
      <c r="V230" s="147"/>
      <c r="W230" s="147"/>
      <c r="X230" s="147"/>
      <c r="Y230" s="147"/>
      <c r="Z230" s="147"/>
      <c r="AA230" s="147"/>
      <c r="AB230" s="147"/>
      <c r="AC230" s="148"/>
      <c r="AD230" s="142"/>
      <c r="AE230" s="203">
        <f t="shared" si="20"/>
        <v>0</v>
      </c>
      <c r="AF230" s="150">
        <f t="shared" si="21"/>
        <v>0</v>
      </c>
      <c r="AG230" s="331"/>
      <c r="AJ230" s="185"/>
      <c r="AK230" s="616"/>
      <c r="AL230" s="186">
        <f t="shared" si="17"/>
        <v>0</v>
      </c>
      <c r="AM230" s="186">
        <f t="shared" si="18"/>
        <v>0</v>
      </c>
      <c r="AN230" s="186">
        <f t="shared" si="19"/>
        <v>0</v>
      </c>
      <c r="AO230" s="615"/>
    </row>
    <row r="231" spans="1:41" ht="20.100000000000001" customHeight="1">
      <c r="A231" s="183">
        <v>227</v>
      </c>
      <c r="B231" s="342"/>
      <c r="C231" s="342"/>
      <c r="D231" s="142"/>
      <c r="E231" s="142"/>
      <c r="F231" s="142"/>
      <c r="G231" s="142"/>
      <c r="H231" s="142"/>
      <c r="I231" s="142"/>
      <c r="J231" s="143"/>
      <c r="K231" s="142"/>
      <c r="L231" s="142"/>
      <c r="M231" s="144"/>
      <c r="N231" s="145"/>
      <c r="O231" s="142"/>
      <c r="P231" s="147"/>
      <c r="Q231" s="147"/>
      <c r="R231" s="147"/>
      <c r="S231" s="147"/>
      <c r="T231" s="147"/>
      <c r="U231" s="147"/>
      <c r="V231" s="147"/>
      <c r="W231" s="147"/>
      <c r="X231" s="147"/>
      <c r="Y231" s="147"/>
      <c r="Z231" s="147"/>
      <c r="AA231" s="147"/>
      <c r="AB231" s="147"/>
      <c r="AC231" s="148"/>
      <c r="AD231" s="142"/>
      <c r="AE231" s="203">
        <f t="shared" si="20"/>
        <v>0</v>
      </c>
      <c r="AF231" s="150">
        <f t="shared" si="21"/>
        <v>0</v>
      </c>
      <c r="AG231" s="331"/>
      <c r="AJ231" s="185"/>
      <c r="AK231" s="616"/>
      <c r="AL231" s="186">
        <f t="shared" si="17"/>
        <v>0</v>
      </c>
      <c r="AM231" s="186">
        <f t="shared" si="18"/>
        <v>0</v>
      </c>
      <c r="AN231" s="186">
        <f t="shared" si="19"/>
        <v>0</v>
      </c>
      <c r="AO231" s="615"/>
    </row>
    <row r="232" spans="1:41" ht="20.100000000000001" customHeight="1">
      <c r="A232" s="183">
        <v>228</v>
      </c>
      <c r="B232" s="342"/>
      <c r="C232" s="342"/>
      <c r="D232" s="142"/>
      <c r="E232" s="142"/>
      <c r="F232" s="142"/>
      <c r="G232" s="142"/>
      <c r="H232" s="142"/>
      <c r="I232" s="142"/>
      <c r="J232" s="143"/>
      <c r="K232" s="142"/>
      <c r="L232" s="142"/>
      <c r="M232" s="144"/>
      <c r="N232" s="145"/>
      <c r="O232" s="142"/>
      <c r="P232" s="147"/>
      <c r="Q232" s="147"/>
      <c r="R232" s="147"/>
      <c r="S232" s="147"/>
      <c r="T232" s="147"/>
      <c r="U232" s="147"/>
      <c r="V232" s="147"/>
      <c r="W232" s="147"/>
      <c r="X232" s="147"/>
      <c r="Y232" s="147"/>
      <c r="Z232" s="147"/>
      <c r="AA232" s="147"/>
      <c r="AB232" s="147"/>
      <c r="AC232" s="148"/>
      <c r="AD232" s="142"/>
      <c r="AE232" s="203">
        <f t="shared" si="20"/>
        <v>0</v>
      </c>
      <c r="AF232" s="150">
        <f t="shared" si="21"/>
        <v>0</v>
      </c>
      <c r="AG232" s="331"/>
      <c r="AJ232" s="185"/>
      <c r="AK232" s="616"/>
      <c r="AL232" s="186">
        <f t="shared" si="17"/>
        <v>0</v>
      </c>
      <c r="AM232" s="186">
        <f t="shared" si="18"/>
        <v>0</v>
      </c>
      <c r="AN232" s="186">
        <f t="shared" si="19"/>
        <v>0</v>
      </c>
      <c r="AO232" s="615"/>
    </row>
    <row r="233" spans="1:41" ht="20.100000000000001" customHeight="1">
      <c r="A233" s="183">
        <v>229</v>
      </c>
      <c r="B233" s="342"/>
      <c r="C233" s="342"/>
      <c r="D233" s="142"/>
      <c r="E233" s="142"/>
      <c r="F233" s="142"/>
      <c r="G233" s="142"/>
      <c r="H233" s="142"/>
      <c r="I233" s="142"/>
      <c r="J233" s="143"/>
      <c r="K233" s="142"/>
      <c r="L233" s="142"/>
      <c r="M233" s="144"/>
      <c r="N233" s="145"/>
      <c r="O233" s="142"/>
      <c r="P233" s="147"/>
      <c r="Q233" s="147"/>
      <c r="R233" s="147"/>
      <c r="S233" s="147"/>
      <c r="T233" s="147"/>
      <c r="U233" s="147"/>
      <c r="V233" s="147"/>
      <c r="W233" s="147"/>
      <c r="X233" s="147"/>
      <c r="Y233" s="147"/>
      <c r="Z233" s="147"/>
      <c r="AA233" s="147"/>
      <c r="AB233" s="147"/>
      <c r="AC233" s="148"/>
      <c r="AD233" s="142"/>
      <c r="AE233" s="203">
        <f t="shared" si="20"/>
        <v>0</v>
      </c>
      <c r="AF233" s="150">
        <f t="shared" si="21"/>
        <v>0</v>
      </c>
      <c r="AG233" s="331"/>
      <c r="AJ233" s="185"/>
      <c r="AK233" s="616"/>
      <c r="AL233" s="186">
        <f t="shared" si="17"/>
        <v>0</v>
      </c>
      <c r="AM233" s="186">
        <f t="shared" si="18"/>
        <v>0</v>
      </c>
      <c r="AN233" s="186">
        <f t="shared" si="19"/>
        <v>0</v>
      </c>
      <c r="AO233" s="615"/>
    </row>
    <row r="234" spans="1:41" ht="20.100000000000001" customHeight="1">
      <c r="A234" s="183">
        <v>230</v>
      </c>
      <c r="B234" s="342"/>
      <c r="C234" s="342"/>
      <c r="D234" s="142"/>
      <c r="E234" s="142"/>
      <c r="F234" s="142"/>
      <c r="G234" s="142"/>
      <c r="H234" s="142"/>
      <c r="I234" s="142"/>
      <c r="J234" s="143"/>
      <c r="K234" s="142"/>
      <c r="L234" s="142"/>
      <c r="M234" s="144"/>
      <c r="N234" s="145"/>
      <c r="O234" s="142"/>
      <c r="P234" s="147"/>
      <c r="Q234" s="147"/>
      <c r="R234" s="147"/>
      <c r="S234" s="147"/>
      <c r="T234" s="147"/>
      <c r="U234" s="147"/>
      <c r="V234" s="147"/>
      <c r="W234" s="147"/>
      <c r="X234" s="147"/>
      <c r="Y234" s="147"/>
      <c r="Z234" s="147"/>
      <c r="AA234" s="147"/>
      <c r="AB234" s="147"/>
      <c r="AC234" s="148"/>
      <c r="AD234" s="142"/>
      <c r="AE234" s="203">
        <f t="shared" si="20"/>
        <v>0</v>
      </c>
      <c r="AF234" s="150">
        <f t="shared" si="21"/>
        <v>0</v>
      </c>
      <c r="AG234" s="331"/>
      <c r="AJ234" s="185"/>
      <c r="AK234" s="616"/>
      <c r="AL234" s="186">
        <f t="shared" si="17"/>
        <v>0</v>
      </c>
      <c r="AM234" s="186">
        <f t="shared" si="18"/>
        <v>0</v>
      </c>
      <c r="AN234" s="186">
        <f t="shared" si="19"/>
        <v>0</v>
      </c>
      <c r="AO234" s="615"/>
    </row>
    <row r="235" spans="1:41" ht="20.100000000000001" customHeight="1">
      <c r="A235" s="183">
        <v>231</v>
      </c>
      <c r="B235" s="342"/>
      <c r="C235" s="342"/>
      <c r="D235" s="142"/>
      <c r="E235" s="142"/>
      <c r="F235" s="142"/>
      <c r="G235" s="142"/>
      <c r="H235" s="142"/>
      <c r="I235" s="142"/>
      <c r="J235" s="143"/>
      <c r="K235" s="142"/>
      <c r="L235" s="142"/>
      <c r="M235" s="144"/>
      <c r="N235" s="145"/>
      <c r="O235" s="142"/>
      <c r="P235" s="147"/>
      <c r="Q235" s="147"/>
      <c r="R235" s="147"/>
      <c r="S235" s="147"/>
      <c r="T235" s="147"/>
      <c r="U235" s="147"/>
      <c r="V235" s="147"/>
      <c r="W235" s="147"/>
      <c r="X235" s="147"/>
      <c r="Y235" s="147"/>
      <c r="Z235" s="147"/>
      <c r="AA235" s="147"/>
      <c r="AB235" s="147"/>
      <c r="AC235" s="148"/>
      <c r="AD235" s="142"/>
      <c r="AE235" s="203">
        <f t="shared" si="20"/>
        <v>0</v>
      </c>
      <c r="AF235" s="150">
        <f t="shared" si="21"/>
        <v>0</v>
      </c>
      <c r="AG235" s="331"/>
      <c r="AJ235" s="185"/>
      <c r="AK235" s="616"/>
      <c r="AL235" s="186">
        <f t="shared" si="17"/>
        <v>0</v>
      </c>
      <c r="AM235" s="186">
        <f t="shared" si="18"/>
        <v>0</v>
      </c>
      <c r="AN235" s="186">
        <f t="shared" si="19"/>
        <v>0</v>
      </c>
      <c r="AO235" s="615"/>
    </row>
    <row r="236" spans="1:41" ht="20.100000000000001" customHeight="1">
      <c r="A236" s="183">
        <v>232</v>
      </c>
      <c r="B236" s="342"/>
      <c r="C236" s="342"/>
      <c r="D236" s="142"/>
      <c r="E236" s="142"/>
      <c r="F236" s="142"/>
      <c r="G236" s="142"/>
      <c r="H236" s="142"/>
      <c r="I236" s="142"/>
      <c r="J236" s="143"/>
      <c r="K236" s="142"/>
      <c r="L236" s="142"/>
      <c r="M236" s="144"/>
      <c r="N236" s="145"/>
      <c r="O236" s="142"/>
      <c r="P236" s="147"/>
      <c r="Q236" s="147"/>
      <c r="R236" s="147"/>
      <c r="S236" s="147"/>
      <c r="T236" s="147"/>
      <c r="U236" s="147"/>
      <c r="V236" s="147"/>
      <c r="W236" s="147"/>
      <c r="X236" s="147"/>
      <c r="Y236" s="147"/>
      <c r="Z236" s="147"/>
      <c r="AA236" s="147"/>
      <c r="AB236" s="147"/>
      <c r="AC236" s="148"/>
      <c r="AD236" s="142"/>
      <c r="AE236" s="203">
        <f t="shared" si="20"/>
        <v>0</v>
      </c>
      <c r="AF236" s="150">
        <f t="shared" si="21"/>
        <v>0</v>
      </c>
      <c r="AG236" s="331"/>
      <c r="AJ236" s="185"/>
      <c r="AK236" s="616"/>
      <c r="AL236" s="186">
        <f t="shared" si="17"/>
        <v>0</v>
      </c>
      <c r="AM236" s="186">
        <f t="shared" si="18"/>
        <v>0</v>
      </c>
      <c r="AN236" s="186">
        <f t="shared" si="19"/>
        <v>0</v>
      </c>
      <c r="AO236" s="615"/>
    </row>
    <row r="237" spans="1:41" ht="20.100000000000001" customHeight="1">
      <c r="A237" s="183">
        <v>233</v>
      </c>
      <c r="B237" s="342"/>
      <c r="C237" s="342"/>
      <c r="D237" s="142"/>
      <c r="E237" s="142"/>
      <c r="F237" s="142"/>
      <c r="G237" s="142"/>
      <c r="H237" s="142"/>
      <c r="I237" s="142"/>
      <c r="J237" s="143"/>
      <c r="K237" s="142"/>
      <c r="L237" s="142"/>
      <c r="M237" s="144"/>
      <c r="N237" s="145"/>
      <c r="O237" s="142"/>
      <c r="P237" s="147"/>
      <c r="Q237" s="147"/>
      <c r="R237" s="147"/>
      <c r="S237" s="147"/>
      <c r="T237" s="147"/>
      <c r="U237" s="147"/>
      <c r="V237" s="147"/>
      <c r="W237" s="147"/>
      <c r="X237" s="147"/>
      <c r="Y237" s="147"/>
      <c r="Z237" s="147"/>
      <c r="AA237" s="147"/>
      <c r="AB237" s="147"/>
      <c r="AC237" s="148"/>
      <c r="AD237" s="142"/>
      <c r="AE237" s="203">
        <f t="shared" si="20"/>
        <v>0</v>
      </c>
      <c r="AF237" s="150">
        <f t="shared" si="21"/>
        <v>0</v>
      </c>
      <c r="AG237" s="331"/>
      <c r="AJ237" s="185"/>
      <c r="AK237" s="616"/>
      <c r="AL237" s="186">
        <f t="shared" si="17"/>
        <v>0</v>
      </c>
      <c r="AM237" s="186">
        <f t="shared" si="18"/>
        <v>0</v>
      </c>
      <c r="AN237" s="186">
        <f t="shared" si="19"/>
        <v>0</v>
      </c>
      <c r="AO237" s="615"/>
    </row>
    <row r="238" spans="1:41" ht="20.100000000000001" customHeight="1">
      <c r="A238" s="183">
        <v>234</v>
      </c>
      <c r="B238" s="342"/>
      <c r="C238" s="342"/>
      <c r="D238" s="142"/>
      <c r="E238" s="142"/>
      <c r="F238" s="142"/>
      <c r="G238" s="142"/>
      <c r="H238" s="142"/>
      <c r="I238" s="142"/>
      <c r="J238" s="143"/>
      <c r="K238" s="142"/>
      <c r="L238" s="142"/>
      <c r="M238" s="144"/>
      <c r="N238" s="145"/>
      <c r="O238" s="142"/>
      <c r="P238" s="147"/>
      <c r="Q238" s="147"/>
      <c r="R238" s="147"/>
      <c r="S238" s="147"/>
      <c r="T238" s="147"/>
      <c r="U238" s="147"/>
      <c r="V238" s="147"/>
      <c r="W238" s="147"/>
      <c r="X238" s="147"/>
      <c r="Y238" s="147"/>
      <c r="Z238" s="147"/>
      <c r="AA238" s="147"/>
      <c r="AB238" s="147"/>
      <c r="AC238" s="148"/>
      <c r="AD238" s="142"/>
      <c r="AE238" s="203">
        <f t="shared" si="20"/>
        <v>0</v>
      </c>
      <c r="AF238" s="150">
        <f t="shared" si="21"/>
        <v>0</v>
      </c>
      <c r="AG238" s="331"/>
      <c r="AJ238" s="185"/>
      <c r="AK238" s="616"/>
      <c r="AL238" s="186">
        <f t="shared" si="17"/>
        <v>0</v>
      </c>
      <c r="AM238" s="186">
        <f t="shared" si="18"/>
        <v>0</v>
      </c>
      <c r="AN238" s="186">
        <f t="shared" si="19"/>
        <v>0</v>
      </c>
      <c r="AO238" s="615"/>
    </row>
    <row r="239" spans="1:41" ht="20.100000000000001" customHeight="1">
      <c r="A239" s="183">
        <v>235</v>
      </c>
      <c r="B239" s="342"/>
      <c r="C239" s="342"/>
      <c r="D239" s="142"/>
      <c r="E239" s="142"/>
      <c r="F239" s="142"/>
      <c r="G239" s="142"/>
      <c r="H239" s="142"/>
      <c r="I239" s="142"/>
      <c r="J239" s="143"/>
      <c r="K239" s="142"/>
      <c r="L239" s="142"/>
      <c r="M239" s="144"/>
      <c r="N239" s="145"/>
      <c r="O239" s="142"/>
      <c r="P239" s="147"/>
      <c r="Q239" s="147"/>
      <c r="R239" s="147"/>
      <c r="S239" s="147"/>
      <c r="T239" s="147"/>
      <c r="U239" s="147"/>
      <c r="V239" s="147"/>
      <c r="W239" s="147"/>
      <c r="X239" s="147"/>
      <c r="Y239" s="147"/>
      <c r="Z239" s="147"/>
      <c r="AA239" s="147"/>
      <c r="AB239" s="147"/>
      <c r="AC239" s="148"/>
      <c r="AD239" s="142"/>
      <c r="AE239" s="203">
        <f t="shared" si="20"/>
        <v>0</v>
      </c>
      <c r="AF239" s="150">
        <f t="shared" si="21"/>
        <v>0</v>
      </c>
      <c r="AG239" s="331"/>
      <c r="AJ239" s="185"/>
      <c r="AK239" s="616"/>
      <c r="AL239" s="186">
        <f t="shared" si="17"/>
        <v>0</v>
      </c>
      <c r="AM239" s="186">
        <f t="shared" si="18"/>
        <v>0</v>
      </c>
      <c r="AN239" s="186">
        <f t="shared" si="19"/>
        <v>0</v>
      </c>
      <c r="AO239" s="615"/>
    </row>
    <row r="240" spans="1:41" ht="20.100000000000001" customHeight="1">
      <c r="A240" s="183">
        <v>236</v>
      </c>
      <c r="B240" s="342"/>
      <c r="C240" s="342"/>
      <c r="D240" s="142"/>
      <c r="E240" s="142"/>
      <c r="F240" s="142"/>
      <c r="G240" s="142"/>
      <c r="H240" s="142"/>
      <c r="I240" s="142"/>
      <c r="J240" s="143"/>
      <c r="K240" s="142"/>
      <c r="L240" s="142"/>
      <c r="M240" s="144"/>
      <c r="N240" s="145"/>
      <c r="O240" s="142"/>
      <c r="P240" s="147"/>
      <c r="Q240" s="147"/>
      <c r="R240" s="147"/>
      <c r="S240" s="147"/>
      <c r="T240" s="147"/>
      <c r="U240" s="147"/>
      <c r="V240" s="147"/>
      <c r="W240" s="147"/>
      <c r="X240" s="147"/>
      <c r="Y240" s="147"/>
      <c r="Z240" s="147"/>
      <c r="AA240" s="147"/>
      <c r="AB240" s="147"/>
      <c r="AC240" s="148"/>
      <c r="AD240" s="142"/>
      <c r="AE240" s="203">
        <f t="shared" si="20"/>
        <v>0</v>
      </c>
      <c r="AF240" s="150">
        <f t="shared" si="21"/>
        <v>0</v>
      </c>
      <c r="AG240" s="331"/>
      <c r="AJ240" s="185"/>
      <c r="AK240" s="616"/>
      <c r="AL240" s="186">
        <f t="shared" si="17"/>
        <v>0</v>
      </c>
      <c r="AM240" s="186">
        <f t="shared" si="18"/>
        <v>0</v>
      </c>
      <c r="AN240" s="186">
        <f t="shared" si="19"/>
        <v>0</v>
      </c>
      <c r="AO240" s="615"/>
    </row>
    <row r="241" spans="1:41" ht="20.100000000000001" customHeight="1">
      <c r="A241" s="183">
        <v>237</v>
      </c>
      <c r="B241" s="342"/>
      <c r="C241" s="342"/>
      <c r="D241" s="142"/>
      <c r="E241" s="142"/>
      <c r="F241" s="142"/>
      <c r="G241" s="142"/>
      <c r="H241" s="142"/>
      <c r="I241" s="142"/>
      <c r="J241" s="143"/>
      <c r="K241" s="142"/>
      <c r="L241" s="142"/>
      <c r="M241" s="144"/>
      <c r="N241" s="145"/>
      <c r="O241" s="142"/>
      <c r="P241" s="147"/>
      <c r="Q241" s="147"/>
      <c r="R241" s="147"/>
      <c r="S241" s="147"/>
      <c r="T241" s="147"/>
      <c r="U241" s="147"/>
      <c r="V241" s="147"/>
      <c r="W241" s="147"/>
      <c r="X241" s="147"/>
      <c r="Y241" s="147"/>
      <c r="Z241" s="147"/>
      <c r="AA241" s="147"/>
      <c r="AB241" s="147"/>
      <c r="AC241" s="148"/>
      <c r="AD241" s="142"/>
      <c r="AE241" s="203">
        <f t="shared" si="20"/>
        <v>0</v>
      </c>
      <c r="AF241" s="150">
        <f t="shared" si="21"/>
        <v>0</v>
      </c>
      <c r="AG241" s="331"/>
      <c r="AJ241" s="185"/>
      <c r="AK241" s="616"/>
      <c r="AL241" s="186">
        <f t="shared" si="17"/>
        <v>0</v>
      </c>
      <c r="AM241" s="186">
        <f t="shared" si="18"/>
        <v>0</v>
      </c>
      <c r="AN241" s="186">
        <f t="shared" si="19"/>
        <v>0</v>
      </c>
      <c r="AO241" s="615"/>
    </row>
    <row r="242" spans="1:41" ht="20.100000000000001" customHeight="1">
      <c r="A242" s="183">
        <v>238</v>
      </c>
      <c r="B242" s="342"/>
      <c r="C242" s="342"/>
      <c r="D242" s="142"/>
      <c r="E242" s="142"/>
      <c r="F242" s="142"/>
      <c r="G242" s="142"/>
      <c r="H242" s="142"/>
      <c r="I242" s="142"/>
      <c r="J242" s="143"/>
      <c r="K242" s="142"/>
      <c r="L242" s="142"/>
      <c r="M242" s="144"/>
      <c r="N242" s="145"/>
      <c r="O242" s="142"/>
      <c r="P242" s="147"/>
      <c r="Q242" s="147"/>
      <c r="R242" s="147"/>
      <c r="S242" s="147"/>
      <c r="T242" s="147"/>
      <c r="U242" s="147"/>
      <c r="V242" s="147"/>
      <c r="W242" s="147"/>
      <c r="X242" s="147"/>
      <c r="Y242" s="147"/>
      <c r="Z242" s="147"/>
      <c r="AA242" s="147"/>
      <c r="AB242" s="147"/>
      <c r="AC242" s="148"/>
      <c r="AD242" s="142"/>
      <c r="AE242" s="203">
        <f t="shared" si="20"/>
        <v>0</v>
      </c>
      <c r="AF242" s="150">
        <f t="shared" si="21"/>
        <v>0</v>
      </c>
      <c r="AG242" s="331"/>
      <c r="AJ242" s="185"/>
      <c r="AK242" s="616"/>
      <c r="AL242" s="186">
        <f t="shared" si="17"/>
        <v>0</v>
      </c>
      <c r="AM242" s="186">
        <f t="shared" si="18"/>
        <v>0</v>
      </c>
      <c r="AN242" s="186">
        <f t="shared" si="19"/>
        <v>0</v>
      </c>
      <c r="AO242" s="615"/>
    </row>
    <row r="243" spans="1:41" ht="20.100000000000001" customHeight="1">
      <c r="A243" s="183">
        <v>239</v>
      </c>
      <c r="B243" s="342"/>
      <c r="C243" s="342"/>
      <c r="D243" s="142"/>
      <c r="E243" s="142"/>
      <c r="F243" s="142"/>
      <c r="G243" s="142"/>
      <c r="H243" s="142"/>
      <c r="I243" s="142"/>
      <c r="J243" s="143"/>
      <c r="K243" s="142"/>
      <c r="L243" s="142"/>
      <c r="M243" s="144"/>
      <c r="N243" s="145"/>
      <c r="O243" s="142"/>
      <c r="P243" s="147"/>
      <c r="Q243" s="147"/>
      <c r="R243" s="147"/>
      <c r="S243" s="147"/>
      <c r="T243" s="147"/>
      <c r="U243" s="147"/>
      <c r="V243" s="147"/>
      <c r="W243" s="147"/>
      <c r="X243" s="147"/>
      <c r="Y243" s="147"/>
      <c r="Z243" s="147"/>
      <c r="AA243" s="147"/>
      <c r="AB243" s="147"/>
      <c r="AC243" s="148"/>
      <c r="AD243" s="142"/>
      <c r="AE243" s="203">
        <f t="shared" si="20"/>
        <v>0</v>
      </c>
      <c r="AF243" s="150">
        <f t="shared" si="21"/>
        <v>0</v>
      </c>
      <c r="AG243" s="331"/>
      <c r="AJ243" s="185"/>
      <c r="AK243" s="616"/>
      <c r="AL243" s="186">
        <f t="shared" si="17"/>
        <v>0</v>
      </c>
      <c r="AM243" s="186">
        <f t="shared" si="18"/>
        <v>0</v>
      </c>
      <c r="AN243" s="186">
        <f t="shared" si="19"/>
        <v>0</v>
      </c>
      <c r="AO243" s="615"/>
    </row>
    <row r="244" spans="1:41" ht="20.100000000000001" customHeight="1">
      <c r="A244" s="183">
        <v>240</v>
      </c>
      <c r="B244" s="342"/>
      <c r="C244" s="342"/>
      <c r="D244" s="142"/>
      <c r="E244" s="142"/>
      <c r="F244" s="142"/>
      <c r="G244" s="142"/>
      <c r="H244" s="142"/>
      <c r="I244" s="142"/>
      <c r="J244" s="143"/>
      <c r="K244" s="142"/>
      <c r="L244" s="142"/>
      <c r="M244" s="144"/>
      <c r="N244" s="145"/>
      <c r="O244" s="142"/>
      <c r="P244" s="147"/>
      <c r="Q244" s="147"/>
      <c r="R244" s="147"/>
      <c r="S244" s="147"/>
      <c r="T244" s="147"/>
      <c r="U244" s="147"/>
      <c r="V244" s="147"/>
      <c r="W244" s="147"/>
      <c r="X244" s="147"/>
      <c r="Y244" s="147"/>
      <c r="Z244" s="147"/>
      <c r="AA244" s="147"/>
      <c r="AB244" s="147"/>
      <c r="AC244" s="148"/>
      <c r="AD244" s="142"/>
      <c r="AE244" s="203">
        <f t="shared" si="20"/>
        <v>0</v>
      </c>
      <c r="AF244" s="150">
        <f t="shared" si="21"/>
        <v>0</v>
      </c>
      <c r="AG244" s="331"/>
      <c r="AJ244" s="185"/>
      <c r="AK244" s="616"/>
      <c r="AL244" s="186">
        <f t="shared" si="17"/>
        <v>0</v>
      </c>
      <c r="AM244" s="186">
        <f t="shared" si="18"/>
        <v>0</v>
      </c>
      <c r="AN244" s="186">
        <f t="shared" si="19"/>
        <v>0</v>
      </c>
      <c r="AO244" s="615"/>
    </row>
    <row r="245" spans="1:41" ht="20.100000000000001" customHeight="1">
      <c r="A245" s="183">
        <v>241</v>
      </c>
      <c r="B245" s="342"/>
      <c r="C245" s="342"/>
      <c r="D245" s="142"/>
      <c r="E245" s="142"/>
      <c r="F245" s="142"/>
      <c r="G245" s="142"/>
      <c r="H245" s="142"/>
      <c r="I245" s="142"/>
      <c r="J245" s="143"/>
      <c r="K245" s="142"/>
      <c r="L245" s="142"/>
      <c r="M245" s="144"/>
      <c r="N245" s="145"/>
      <c r="O245" s="142"/>
      <c r="P245" s="147"/>
      <c r="Q245" s="147"/>
      <c r="R245" s="147"/>
      <c r="S245" s="147"/>
      <c r="T245" s="147"/>
      <c r="U245" s="147"/>
      <c r="V245" s="147"/>
      <c r="W245" s="147"/>
      <c r="X245" s="147"/>
      <c r="Y245" s="147"/>
      <c r="Z245" s="147"/>
      <c r="AA245" s="147"/>
      <c r="AB245" s="147"/>
      <c r="AC245" s="148"/>
      <c r="AD245" s="142"/>
      <c r="AE245" s="203">
        <f t="shared" si="20"/>
        <v>0</v>
      </c>
      <c r="AF245" s="150">
        <f t="shared" si="21"/>
        <v>0</v>
      </c>
      <c r="AG245" s="331"/>
      <c r="AJ245" s="185"/>
      <c r="AK245" s="616"/>
      <c r="AL245" s="186">
        <f t="shared" si="17"/>
        <v>0</v>
      </c>
      <c r="AM245" s="186">
        <f t="shared" si="18"/>
        <v>0</v>
      </c>
      <c r="AN245" s="186">
        <f t="shared" si="19"/>
        <v>0</v>
      </c>
      <c r="AO245" s="615"/>
    </row>
    <row r="246" spans="1:41" ht="20.100000000000001" customHeight="1">
      <c r="A246" s="183">
        <v>242</v>
      </c>
      <c r="B246" s="342"/>
      <c r="C246" s="342"/>
      <c r="D246" s="142"/>
      <c r="E246" s="142"/>
      <c r="F246" s="142"/>
      <c r="G246" s="142"/>
      <c r="H246" s="142"/>
      <c r="I246" s="142"/>
      <c r="J246" s="143"/>
      <c r="K246" s="142"/>
      <c r="L246" s="142"/>
      <c r="M246" s="144"/>
      <c r="N246" s="145"/>
      <c r="O246" s="142"/>
      <c r="P246" s="147"/>
      <c r="Q246" s="147"/>
      <c r="R246" s="147"/>
      <c r="S246" s="147"/>
      <c r="T246" s="147"/>
      <c r="U246" s="147"/>
      <c r="V246" s="147"/>
      <c r="W246" s="147"/>
      <c r="X246" s="147"/>
      <c r="Y246" s="147"/>
      <c r="Z246" s="147"/>
      <c r="AA246" s="147"/>
      <c r="AB246" s="147"/>
      <c r="AC246" s="148"/>
      <c r="AD246" s="142"/>
      <c r="AE246" s="203">
        <f t="shared" si="20"/>
        <v>0</v>
      </c>
      <c r="AF246" s="150">
        <f t="shared" si="21"/>
        <v>0</v>
      </c>
      <c r="AG246" s="331"/>
      <c r="AJ246" s="185"/>
      <c r="AK246" s="616"/>
      <c r="AL246" s="186">
        <f t="shared" si="17"/>
        <v>0</v>
      </c>
      <c r="AM246" s="186">
        <f t="shared" si="18"/>
        <v>0</v>
      </c>
      <c r="AN246" s="186">
        <f t="shared" si="19"/>
        <v>0</v>
      </c>
      <c r="AO246" s="615"/>
    </row>
    <row r="247" spans="1:41" ht="20.100000000000001" customHeight="1">
      <c r="A247" s="183">
        <v>243</v>
      </c>
      <c r="B247" s="342"/>
      <c r="C247" s="342"/>
      <c r="D247" s="142"/>
      <c r="E247" s="142"/>
      <c r="F247" s="142"/>
      <c r="G247" s="142"/>
      <c r="H247" s="142"/>
      <c r="I247" s="142"/>
      <c r="J247" s="143"/>
      <c r="K247" s="142"/>
      <c r="L247" s="142"/>
      <c r="M247" s="144"/>
      <c r="N247" s="145"/>
      <c r="O247" s="142"/>
      <c r="P247" s="147"/>
      <c r="Q247" s="147"/>
      <c r="R247" s="147"/>
      <c r="S247" s="147"/>
      <c r="T247" s="147"/>
      <c r="U247" s="147"/>
      <c r="V247" s="147"/>
      <c r="W247" s="147"/>
      <c r="X247" s="147"/>
      <c r="Y247" s="147"/>
      <c r="Z247" s="147"/>
      <c r="AA247" s="147"/>
      <c r="AB247" s="147"/>
      <c r="AC247" s="148"/>
      <c r="AD247" s="142"/>
      <c r="AE247" s="203">
        <f t="shared" si="20"/>
        <v>0</v>
      </c>
      <c r="AF247" s="150">
        <f t="shared" si="21"/>
        <v>0</v>
      </c>
      <c r="AG247" s="331"/>
      <c r="AJ247" s="185"/>
      <c r="AK247" s="616"/>
      <c r="AL247" s="186">
        <f t="shared" si="17"/>
        <v>0</v>
      </c>
      <c r="AM247" s="186">
        <f t="shared" si="18"/>
        <v>0</v>
      </c>
      <c r="AN247" s="186">
        <f t="shared" si="19"/>
        <v>0</v>
      </c>
      <c r="AO247" s="615"/>
    </row>
    <row r="248" spans="1:41" ht="20.100000000000001" customHeight="1">
      <c r="A248" s="183">
        <v>244</v>
      </c>
      <c r="B248" s="342"/>
      <c r="C248" s="342"/>
      <c r="D248" s="142"/>
      <c r="E248" s="142"/>
      <c r="F248" s="142"/>
      <c r="G248" s="142"/>
      <c r="H248" s="142"/>
      <c r="I248" s="142"/>
      <c r="J248" s="143"/>
      <c r="K248" s="142"/>
      <c r="L248" s="142"/>
      <c r="M248" s="144"/>
      <c r="N248" s="145"/>
      <c r="O248" s="142"/>
      <c r="P248" s="147"/>
      <c r="Q248" s="147"/>
      <c r="R248" s="147"/>
      <c r="S248" s="147"/>
      <c r="T248" s="147"/>
      <c r="U248" s="147"/>
      <c r="V248" s="147"/>
      <c r="W248" s="147"/>
      <c r="X248" s="147"/>
      <c r="Y248" s="147"/>
      <c r="Z248" s="147"/>
      <c r="AA248" s="147"/>
      <c r="AB248" s="147"/>
      <c r="AC248" s="148"/>
      <c r="AD248" s="142"/>
      <c r="AE248" s="203">
        <f t="shared" si="20"/>
        <v>0</v>
      </c>
      <c r="AF248" s="150">
        <f t="shared" si="21"/>
        <v>0</v>
      </c>
      <c r="AG248" s="331"/>
      <c r="AJ248" s="185"/>
      <c r="AK248" s="616"/>
      <c r="AL248" s="186">
        <f t="shared" si="17"/>
        <v>0</v>
      </c>
      <c r="AM248" s="186">
        <f t="shared" si="18"/>
        <v>0</v>
      </c>
      <c r="AN248" s="186">
        <f t="shared" si="19"/>
        <v>0</v>
      </c>
      <c r="AO248" s="615"/>
    </row>
    <row r="249" spans="1:41" ht="20.100000000000001" customHeight="1">
      <c r="A249" s="183">
        <v>245</v>
      </c>
      <c r="B249" s="342"/>
      <c r="C249" s="342"/>
      <c r="D249" s="142"/>
      <c r="E249" s="142"/>
      <c r="F249" s="142"/>
      <c r="G249" s="142"/>
      <c r="H249" s="142"/>
      <c r="I249" s="142"/>
      <c r="J249" s="143"/>
      <c r="K249" s="142"/>
      <c r="L249" s="142"/>
      <c r="M249" s="144"/>
      <c r="N249" s="145"/>
      <c r="O249" s="142"/>
      <c r="P249" s="147"/>
      <c r="Q249" s="147"/>
      <c r="R249" s="147"/>
      <c r="S249" s="147"/>
      <c r="T249" s="147"/>
      <c r="U249" s="147"/>
      <c r="V249" s="147"/>
      <c r="W249" s="147"/>
      <c r="X249" s="147"/>
      <c r="Y249" s="147"/>
      <c r="Z249" s="147"/>
      <c r="AA249" s="147"/>
      <c r="AB249" s="147"/>
      <c r="AC249" s="148"/>
      <c r="AD249" s="142"/>
      <c r="AE249" s="203">
        <f t="shared" si="20"/>
        <v>0</v>
      </c>
      <c r="AF249" s="150">
        <f t="shared" si="21"/>
        <v>0</v>
      </c>
      <c r="AG249" s="331"/>
      <c r="AJ249" s="185"/>
      <c r="AK249" s="616"/>
      <c r="AL249" s="186">
        <f t="shared" si="17"/>
        <v>0</v>
      </c>
      <c r="AM249" s="186">
        <f t="shared" si="18"/>
        <v>0</v>
      </c>
      <c r="AN249" s="186">
        <f t="shared" si="19"/>
        <v>0</v>
      </c>
      <c r="AO249" s="615"/>
    </row>
    <row r="250" spans="1:41" ht="20.100000000000001" customHeight="1">
      <c r="A250" s="183">
        <v>246</v>
      </c>
      <c r="B250" s="342"/>
      <c r="C250" s="342"/>
      <c r="D250" s="142"/>
      <c r="E250" s="142"/>
      <c r="F250" s="142"/>
      <c r="G250" s="142"/>
      <c r="H250" s="142"/>
      <c r="I250" s="142"/>
      <c r="J250" s="143"/>
      <c r="K250" s="142"/>
      <c r="L250" s="142"/>
      <c r="M250" s="144"/>
      <c r="N250" s="145"/>
      <c r="O250" s="142"/>
      <c r="P250" s="147"/>
      <c r="Q250" s="147"/>
      <c r="R250" s="147"/>
      <c r="S250" s="147"/>
      <c r="T250" s="147"/>
      <c r="U250" s="147"/>
      <c r="V250" s="147"/>
      <c r="W250" s="147"/>
      <c r="X250" s="147"/>
      <c r="Y250" s="147"/>
      <c r="Z250" s="147"/>
      <c r="AA250" s="147"/>
      <c r="AB250" s="147"/>
      <c r="AC250" s="148"/>
      <c r="AD250" s="142"/>
      <c r="AE250" s="203">
        <f t="shared" si="20"/>
        <v>0</v>
      </c>
      <c r="AF250" s="150">
        <f t="shared" si="21"/>
        <v>0</v>
      </c>
      <c r="AG250" s="331"/>
      <c r="AJ250" s="185"/>
      <c r="AK250" s="616"/>
      <c r="AL250" s="186">
        <f t="shared" si="17"/>
        <v>0</v>
      </c>
      <c r="AM250" s="186">
        <f t="shared" si="18"/>
        <v>0</v>
      </c>
      <c r="AN250" s="186">
        <f t="shared" si="19"/>
        <v>0</v>
      </c>
      <c r="AO250" s="615"/>
    </row>
    <row r="251" spans="1:41" ht="20.100000000000001" customHeight="1">
      <c r="A251" s="183">
        <v>247</v>
      </c>
      <c r="B251" s="342"/>
      <c r="C251" s="342"/>
      <c r="D251" s="142"/>
      <c r="E251" s="142"/>
      <c r="F251" s="142"/>
      <c r="G251" s="142"/>
      <c r="H251" s="142"/>
      <c r="I251" s="142"/>
      <c r="J251" s="143"/>
      <c r="K251" s="142"/>
      <c r="L251" s="142"/>
      <c r="M251" s="144"/>
      <c r="N251" s="145"/>
      <c r="O251" s="142"/>
      <c r="P251" s="147"/>
      <c r="Q251" s="147"/>
      <c r="R251" s="147"/>
      <c r="S251" s="147"/>
      <c r="T251" s="147"/>
      <c r="U251" s="147"/>
      <c r="V251" s="147"/>
      <c r="W251" s="147"/>
      <c r="X251" s="147"/>
      <c r="Y251" s="147"/>
      <c r="Z251" s="147"/>
      <c r="AA251" s="147"/>
      <c r="AB251" s="147"/>
      <c r="AC251" s="148"/>
      <c r="AD251" s="142"/>
      <c r="AE251" s="203">
        <f t="shared" si="20"/>
        <v>0</v>
      </c>
      <c r="AF251" s="150">
        <f t="shared" si="21"/>
        <v>0</v>
      </c>
      <c r="AG251" s="331"/>
      <c r="AJ251" s="185"/>
      <c r="AK251" s="616"/>
      <c r="AL251" s="186">
        <f t="shared" si="17"/>
        <v>0</v>
      </c>
      <c r="AM251" s="186">
        <f t="shared" si="18"/>
        <v>0</v>
      </c>
      <c r="AN251" s="186">
        <f t="shared" si="19"/>
        <v>0</v>
      </c>
      <c r="AO251" s="615"/>
    </row>
    <row r="252" spans="1:41" ht="20.100000000000001" customHeight="1">
      <c r="A252" s="183">
        <v>248</v>
      </c>
      <c r="B252" s="342"/>
      <c r="C252" s="342"/>
      <c r="D252" s="142"/>
      <c r="E252" s="142"/>
      <c r="F252" s="142"/>
      <c r="G252" s="142"/>
      <c r="H252" s="142"/>
      <c r="I252" s="142"/>
      <c r="J252" s="143"/>
      <c r="K252" s="142"/>
      <c r="L252" s="142"/>
      <c r="M252" s="144"/>
      <c r="N252" s="145"/>
      <c r="O252" s="142"/>
      <c r="P252" s="147"/>
      <c r="Q252" s="147"/>
      <c r="R252" s="147"/>
      <c r="S252" s="147"/>
      <c r="T252" s="147"/>
      <c r="U252" s="147"/>
      <c r="V252" s="147"/>
      <c r="W252" s="147"/>
      <c r="X252" s="147"/>
      <c r="Y252" s="147"/>
      <c r="Z252" s="147"/>
      <c r="AA252" s="147"/>
      <c r="AB252" s="147"/>
      <c r="AC252" s="148"/>
      <c r="AD252" s="142"/>
      <c r="AE252" s="203">
        <f t="shared" si="20"/>
        <v>0</v>
      </c>
      <c r="AF252" s="150">
        <f t="shared" si="21"/>
        <v>0</v>
      </c>
      <c r="AG252" s="331"/>
      <c r="AJ252" s="185"/>
      <c r="AK252" s="616"/>
      <c r="AL252" s="186">
        <f t="shared" si="17"/>
        <v>0</v>
      </c>
      <c r="AM252" s="186">
        <f t="shared" si="18"/>
        <v>0</v>
      </c>
      <c r="AN252" s="186">
        <f t="shared" si="19"/>
        <v>0</v>
      </c>
      <c r="AO252" s="615"/>
    </row>
    <row r="253" spans="1:41" ht="20.100000000000001" customHeight="1">
      <c r="A253" s="183">
        <v>249</v>
      </c>
      <c r="B253" s="342"/>
      <c r="C253" s="342"/>
      <c r="D253" s="142"/>
      <c r="E253" s="142"/>
      <c r="F253" s="142"/>
      <c r="G253" s="142"/>
      <c r="H253" s="142"/>
      <c r="I253" s="142"/>
      <c r="J253" s="143"/>
      <c r="K253" s="142"/>
      <c r="L253" s="142"/>
      <c r="M253" s="144"/>
      <c r="N253" s="145"/>
      <c r="O253" s="142"/>
      <c r="P253" s="147"/>
      <c r="Q253" s="147"/>
      <c r="R253" s="147"/>
      <c r="S253" s="147"/>
      <c r="T253" s="147"/>
      <c r="U253" s="147"/>
      <c r="V253" s="147"/>
      <c r="W253" s="147"/>
      <c r="X253" s="147"/>
      <c r="Y253" s="147"/>
      <c r="Z253" s="147"/>
      <c r="AA253" s="147"/>
      <c r="AB253" s="147"/>
      <c r="AC253" s="148"/>
      <c r="AD253" s="142"/>
      <c r="AE253" s="203">
        <f t="shared" si="20"/>
        <v>0</v>
      </c>
      <c r="AF253" s="150">
        <f t="shared" si="21"/>
        <v>0</v>
      </c>
      <c r="AG253" s="331"/>
      <c r="AJ253" s="185"/>
      <c r="AK253" s="616"/>
      <c r="AL253" s="186">
        <f t="shared" si="17"/>
        <v>0</v>
      </c>
      <c r="AM253" s="186">
        <f t="shared" si="18"/>
        <v>0</v>
      </c>
      <c r="AN253" s="186">
        <f t="shared" si="19"/>
        <v>0</v>
      </c>
      <c r="AO253" s="615"/>
    </row>
    <row r="254" spans="1:41" ht="20.100000000000001" customHeight="1">
      <c r="A254" s="183">
        <v>250</v>
      </c>
      <c r="B254" s="342"/>
      <c r="C254" s="342"/>
      <c r="D254" s="142"/>
      <c r="E254" s="142"/>
      <c r="F254" s="142"/>
      <c r="G254" s="142"/>
      <c r="H254" s="142"/>
      <c r="I254" s="142"/>
      <c r="J254" s="143"/>
      <c r="K254" s="142"/>
      <c r="L254" s="142"/>
      <c r="M254" s="144"/>
      <c r="N254" s="145"/>
      <c r="O254" s="142"/>
      <c r="P254" s="147"/>
      <c r="Q254" s="147"/>
      <c r="R254" s="147"/>
      <c r="S254" s="147"/>
      <c r="T254" s="147"/>
      <c r="U254" s="147"/>
      <c r="V254" s="147"/>
      <c r="W254" s="147"/>
      <c r="X254" s="147"/>
      <c r="Y254" s="147"/>
      <c r="Z254" s="147"/>
      <c r="AA254" s="147"/>
      <c r="AB254" s="147"/>
      <c r="AC254" s="148"/>
      <c r="AD254" s="142"/>
      <c r="AE254" s="203">
        <f t="shared" si="20"/>
        <v>0</v>
      </c>
      <c r="AF254" s="150">
        <f t="shared" si="21"/>
        <v>0</v>
      </c>
      <c r="AG254" s="331"/>
      <c r="AJ254" s="185"/>
      <c r="AK254" s="616"/>
      <c r="AL254" s="186">
        <f t="shared" si="17"/>
        <v>0</v>
      </c>
      <c r="AM254" s="186">
        <f t="shared" si="18"/>
        <v>0</v>
      </c>
      <c r="AN254" s="186">
        <f t="shared" si="19"/>
        <v>0</v>
      </c>
      <c r="AO254" s="615"/>
    </row>
    <row r="255" spans="1:41" ht="20.100000000000001" customHeight="1">
      <c r="A255" s="183">
        <v>251</v>
      </c>
      <c r="B255" s="342"/>
      <c r="C255" s="342"/>
      <c r="D255" s="142"/>
      <c r="E255" s="142"/>
      <c r="F255" s="142"/>
      <c r="G255" s="142"/>
      <c r="H255" s="142"/>
      <c r="I255" s="142"/>
      <c r="J255" s="143"/>
      <c r="K255" s="142"/>
      <c r="L255" s="142"/>
      <c r="M255" s="144"/>
      <c r="N255" s="145"/>
      <c r="O255" s="142"/>
      <c r="P255" s="147"/>
      <c r="Q255" s="147"/>
      <c r="R255" s="147"/>
      <c r="S255" s="147"/>
      <c r="T255" s="147"/>
      <c r="U255" s="147"/>
      <c r="V255" s="147"/>
      <c r="W255" s="147"/>
      <c r="X255" s="147"/>
      <c r="Y255" s="147"/>
      <c r="Z255" s="147"/>
      <c r="AA255" s="147"/>
      <c r="AB255" s="147"/>
      <c r="AC255" s="148"/>
      <c r="AD255" s="142"/>
      <c r="AE255" s="203">
        <f t="shared" si="20"/>
        <v>0</v>
      </c>
      <c r="AF255" s="150">
        <f t="shared" si="21"/>
        <v>0</v>
      </c>
      <c r="AG255" s="331"/>
      <c r="AJ255" s="185"/>
      <c r="AK255" s="616"/>
      <c r="AL255" s="186">
        <f t="shared" si="17"/>
        <v>0</v>
      </c>
      <c r="AM255" s="186">
        <f t="shared" si="18"/>
        <v>0</v>
      </c>
      <c r="AN255" s="186">
        <f t="shared" si="19"/>
        <v>0</v>
      </c>
      <c r="AO255" s="615"/>
    </row>
    <row r="256" spans="1:41" ht="20.100000000000001" customHeight="1">
      <c r="A256" s="183">
        <v>252</v>
      </c>
      <c r="B256" s="342"/>
      <c r="C256" s="342"/>
      <c r="D256" s="142"/>
      <c r="E256" s="142"/>
      <c r="F256" s="142"/>
      <c r="G256" s="142"/>
      <c r="H256" s="142"/>
      <c r="I256" s="142"/>
      <c r="J256" s="143"/>
      <c r="K256" s="142"/>
      <c r="L256" s="142"/>
      <c r="M256" s="144"/>
      <c r="N256" s="145"/>
      <c r="O256" s="142"/>
      <c r="P256" s="147"/>
      <c r="Q256" s="147"/>
      <c r="R256" s="147"/>
      <c r="S256" s="147"/>
      <c r="T256" s="147"/>
      <c r="U256" s="147"/>
      <c r="V256" s="147"/>
      <c r="W256" s="147"/>
      <c r="X256" s="147"/>
      <c r="Y256" s="147"/>
      <c r="Z256" s="147"/>
      <c r="AA256" s="147"/>
      <c r="AB256" s="147"/>
      <c r="AC256" s="148"/>
      <c r="AD256" s="142"/>
      <c r="AE256" s="203">
        <f t="shared" si="20"/>
        <v>0</v>
      </c>
      <c r="AF256" s="150">
        <f t="shared" si="21"/>
        <v>0</v>
      </c>
      <c r="AG256" s="331"/>
      <c r="AJ256" s="185"/>
      <c r="AK256" s="616"/>
      <c r="AL256" s="186">
        <f t="shared" si="17"/>
        <v>0</v>
      </c>
      <c r="AM256" s="186">
        <f t="shared" si="18"/>
        <v>0</v>
      </c>
      <c r="AN256" s="186">
        <f t="shared" si="19"/>
        <v>0</v>
      </c>
      <c r="AO256" s="615"/>
    </row>
    <row r="257" spans="1:41" ht="20.100000000000001" customHeight="1">
      <c r="A257" s="183">
        <v>253</v>
      </c>
      <c r="B257" s="342"/>
      <c r="C257" s="342"/>
      <c r="D257" s="142"/>
      <c r="E257" s="142"/>
      <c r="F257" s="142"/>
      <c r="G257" s="142"/>
      <c r="H257" s="142"/>
      <c r="I257" s="142"/>
      <c r="J257" s="143"/>
      <c r="K257" s="142"/>
      <c r="L257" s="142"/>
      <c r="M257" s="144"/>
      <c r="N257" s="145"/>
      <c r="O257" s="142"/>
      <c r="P257" s="147"/>
      <c r="Q257" s="147"/>
      <c r="R257" s="147"/>
      <c r="S257" s="147"/>
      <c r="T257" s="147"/>
      <c r="U257" s="147"/>
      <c r="V257" s="147"/>
      <c r="W257" s="147"/>
      <c r="X257" s="147"/>
      <c r="Y257" s="147"/>
      <c r="Z257" s="147"/>
      <c r="AA257" s="147"/>
      <c r="AB257" s="147"/>
      <c r="AC257" s="148"/>
      <c r="AD257" s="142"/>
      <c r="AE257" s="203">
        <f t="shared" si="20"/>
        <v>0</v>
      </c>
      <c r="AF257" s="150">
        <f t="shared" si="21"/>
        <v>0</v>
      </c>
      <c r="AG257" s="331"/>
      <c r="AJ257" s="185"/>
      <c r="AK257" s="616"/>
      <c r="AL257" s="186">
        <f t="shared" si="17"/>
        <v>0</v>
      </c>
      <c r="AM257" s="186">
        <f t="shared" si="18"/>
        <v>0</v>
      </c>
      <c r="AN257" s="186">
        <f t="shared" si="19"/>
        <v>0</v>
      </c>
      <c r="AO257" s="615"/>
    </row>
    <row r="258" spans="1:41" ht="20.100000000000001" customHeight="1">
      <c r="A258" s="183">
        <v>254</v>
      </c>
      <c r="B258" s="342"/>
      <c r="C258" s="342"/>
      <c r="D258" s="142"/>
      <c r="E258" s="142"/>
      <c r="F258" s="142"/>
      <c r="G258" s="142"/>
      <c r="H258" s="142"/>
      <c r="I258" s="142"/>
      <c r="J258" s="143"/>
      <c r="K258" s="142"/>
      <c r="L258" s="142"/>
      <c r="M258" s="144"/>
      <c r="N258" s="145"/>
      <c r="O258" s="142"/>
      <c r="P258" s="147"/>
      <c r="Q258" s="147"/>
      <c r="R258" s="147"/>
      <c r="S258" s="147"/>
      <c r="T258" s="147"/>
      <c r="U258" s="147"/>
      <c r="V258" s="147"/>
      <c r="W258" s="147"/>
      <c r="X258" s="147"/>
      <c r="Y258" s="147"/>
      <c r="Z258" s="147"/>
      <c r="AA258" s="147"/>
      <c r="AB258" s="147"/>
      <c r="AC258" s="148"/>
      <c r="AD258" s="142"/>
      <c r="AE258" s="203">
        <f t="shared" si="20"/>
        <v>0</v>
      </c>
      <c r="AF258" s="150">
        <f t="shared" si="21"/>
        <v>0</v>
      </c>
      <c r="AG258" s="331"/>
      <c r="AJ258" s="185"/>
      <c r="AK258" s="616"/>
      <c r="AL258" s="186">
        <f t="shared" si="17"/>
        <v>0</v>
      </c>
      <c r="AM258" s="186">
        <f t="shared" si="18"/>
        <v>0</v>
      </c>
      <c r="AN258" s="186">
        <f t="shared" si="19"/>
        <v>0</v>
      </c>
      <c r="AO258" s="615"/>
    </row>
    <row r="259" spans="1:41" ht="20.100000000000001" customHeight="1">
      <c r="A259" s="183">
        <v>255</v>
      </c>
      <c r="B259" s="342"/>
      <c r="C259" s="342"/>
      <c r="D259" s="142"/>
      <c r="E259" s="142"/>
      <c r="F259" s="142"/>
      <c r="G259" s="142"/>
      <c r="H259" s="142"/>
      <c r="I259" s="142"/>
      <c r="J259" s="143"/>
      <c r="K259" s="142"/>
      <c r="L259" s="142"/>
      <c r="M259" s="144"/>
      <c r="N259" s="145"/>
      <c r="O259" s="142"/>
      <c r="P259" s="147"/>
      <c r="Q259" s="147"/>
      <c r="R259" s="147"/>
      <c r="S259" s="147"/>
      <c r="T259" s="147"/>
      <c r="U259" s="147"/>
      <c r="V259" s="147"/>
      <c r="W259" s="147"/>
      <c r="X259" s="147"/>
      <c r="Y259" s="147"/>
      <c r="Z259" s="147"/>
      <c r="AA259" s="147"/>
      <c r="AB259" s="147"/>
      <c r="AC259" s="148"/>
      <c r="AD259" s="142"/>
      <c r="AE259" s="203">
        <f t="shared" si="20"/>
        <v>0</v>
      </c>
      <c r="AF259" s="150">
        <f t="shared" si="21"/>
        <v>0</v>
      </c>
      <c r="AG259" s="331"/>
      <c r="AJ259" s="185"/>
      <c r="AK259" s="616"/>
      <c r="AL259" s="186">
        <f t="shared" si="17"/>
        <v>0</v>
      </c>
      <c r="AM259" s="186">
        <f t="shared" si="18"/>
        <v>0</v>
      </c>
      <c r="AN259" s="186">
        <f t="shared" si="19"/>
        <v>0</v>
      </c>
      <c r="AO259" s="615"/>
    </row>
    <row r="260" spans="1:41" ht="20.100000000000001" customHeight="1">
      <c r="A260" s="183">
        <v>256</v>
      </c>
      <c r="B260" s="342"/>
      <c r="C260" s="342"/>
      <c r="D260" s="142"/>
      <c r="E260" s="142"/>
      <c r="F260" s="142"/>
      <c r="G260" s="142"/>
      <c r="H260" s="142"/>
      <c r="I260" s="142"/>
      <c r="J260" s="143"/>
      <c r="K260" s="142"/>
      <c r="L260" s="142"/>
      <c r="M260" s="144"/>
      <c r="N260" s="145"/>
      <c r="O260" s="142"/>
      <c r="P260" s="147"/>
      <c r="Q260" s="147"/>
      <c r="R260" s="147"/>
      <c r="S260" s="147"/>
      <c r="T260" s="147"/>
      <c r="U260" s="147"/>
      <c r="V260" s="147"/>
      <c r="W260" s="147"/>
      <c r="X260" s="147"/>
      <c r="Y260" s="147"/>
      <c r="Z260" s="147"/>
      <c r="AA260" s="147"/>
      <c r="AB260" s="147"/>
      <c r="AC260" s="148"/>
      <c r="AD260" s="142"/>
      <c r="AE260" s="203">
        <f t="shared" si="20"/>
        <v>0</v>
      </c>
      <c r="AF260" s="150">
        <f t="shared" si="21"/>
        <v>0</v>
      </c>
      <c r="AG260" s="331"/>
      <c r="AJ260" s="185"/>
      <c r="AK260" s="616"/>
      <c r="AL260" s="186">
        <f t="shared" si="17"/>
        <v>0</v>
      </c>
      <c r="AM260" s="186">
        <f t="shared" si="18"/>
        <v>0</v>
      </c>
      <c r="AN260" s="186">
        <f t="shared" si="19"/>
        <v>0</v>
      </c>
      <c r="AO260" s="615"/>
    </row>
    <row r="261" spans="1:41" ht="20.100000000000001" customHeight="1">
      <c r="A261" s="183">
        <v>257</v>
      </c>
      <c r="B261" s="342"/>
      <c r="C261" s="342"/>
      <c r="D261" s="142"/>
      <c r="E261" s="142"/>
      <c r="F261" s="142"/>
      <c r="G261" s="142"/>
      <c r="H261" s="142"/>
      <c r="I261" s="142"/>
      <c r="J261" s="143"/>
      <c r="K261" s="142"/>
      <c r="L261" s="142"/>
      <c r="M261" s="144"/>
      <c r="N261" s="145"/>
      <c r="O261" s="142"/>
      <c r="P261" s="147"/>
      <c r="Q261" s="147"/>
      <c r="R261" s="147"/>
      <c r="S261" s="147"/>
      <c r="T261" s="147"/>
      <c r="U261" s="147"/>
      <c r="V261" s="147"/>
      <c r="W261" s="147"/>
      <c r="X261" s="147"/>
      <c r="Y261" s="147"/>
      <c r="Z261" s="147"/>
      <c r="AA261" s="147"/>
      <c r="AB261" s="147"/>
      <c r="AC261" s="148"/>
      <c r="AD261" s="142"/>
      <c r="AE261" s="203">
        <f t="shared" si="20"/>
        <v>0</v>
      </c>
      <c r="AF261" s="150">
        <f t="shared" si="21"/>
        <v>0</v>
      </c>
      <c r="AG261" s="331"/>
      <c r="AJ261" s="185"/>
      <c r="AK261" s="616"/>
      <c r="AL261" s="186">
        <f t="shared" si="17"/>
        <v>0</v>
      </c>
      <c r="AM261" s="186">
        <f t="shared" si="18"/>
        <v>0</v>
      </c>
      <c r="AN261" s="186">
        <f t="shared" si="19"/>
        <v>0</v>
      </c>
      <c r="AO261" s="615"/>
    </row>
    <row r="262" spans="1:41" ht="20.100000000000001" customHeight="1">
      <c r="A262" s="183">
        <v>258</v>
      </c>
      <c r="B262" s="342"/>
      <c r="C262" s="342"/>
      <c r="D262" s="142"/>
      <c r="E262" s="142"/>
      <c r="F262" s="142"/>
      <c r="G262" s="142"/>
      <c r="H262" s="142"/>
      <c r="I262" s="142"/>
      <c r="J262" s="143"/>
      <c r="K262" s="142"/>
      <c r="L262" s="142"/>
      <c r="M262" s="144"/>
      <c r="N262" s="145"/>
      <c r="O262" s="142"/>
      <c r="P262" s="147"/>
      <c r="Q262" s="147"/>
      <c r="R262" s="147"/>
      <c r="S262" s="147"/>
      <c r="T262" s="147"/>
      <c r="U262" s="147"/>
      <c r="V262" s="147"/>
      <c r="W262" s="147"/>
      <c r="X262" s="147"/>
      <c r="Y262" s="147"/>
      <c r="Z262" s="147"/>
      <c r="AA262" s="147"/>
      <c r="AB262" s="147"/>
      <c r="AC262" s="148"/>
      <c r="AD262" s="142"/>
      <c r="AE262" s="203">
        <f t="shared" si="20"/>
        <v>0</v>
      </c>
      <c r="AF262" s="150">
        <f t="shared" si="21"/>
        <v>0</v>
      </c>
      <c r="AG262" s="331"/>
      <c r="AJ262" s="185"/>
      <c r="AK262" s="616"/>
      <c r="AL262" s="186">
        <f t="shared" ref="AL262:AL325" si="22">SUM(AH$4*B262)</f>
        <v>0</v>
      </c>
      <c r="AM262" s="186">
        <f t="shared" ref="AM262:AM325" si="23">SUM(AI$4*C262)</f>
        <v>0</v>
      </c>
      <c r="AN262" s="186">
        <f t="shared" ref="AN262:AN325" si="24">SUM((AE262*AJ$4)+AK262)</f>
        <v>0</v>
      </c>
      <c r="AO262" s="615"/>
    </row>
    <row r="263" spans="1:41" ht="20.100000000000001" customHeight="1">
      <c r="A263" s="183">
        <v>259</v>
      </c>
      <c r="B263" s="342"/>
      <c r="C263" s="342"/>
      <c r="D263" s="142"/>
      <c r="E263" s="142"/>
      <c r="F263" s="142"/>
      <c r="G263" s="142"/>
      <c r="H263" s="142"/>
      <c r="I263" s="142"/>
      <c r="J263" s="143"/>
      <c r="K263" s="142"/>
      <c r="L263" s="142"/>
      <c r="M263" s="144"/>
      <c r="N263" s="145"/>
      <c r="O263" s="142"/>
      <c r="P263" s="147"/>
      <c r="Q263" s="147"/>
      <c r="R263" s="147"/>
      <c r="S263" s="147"/>
      <c r="T263" s="147"/>
      <c r="U263" s="147"/>
      <c r="V263" s="147"/>
      <c r="W263" s="147"/>
      <c r="X263" s="147"/>
      <c r="Y263" s="147"/>
      <c r="Z263" s="147"/>
      <c r="AA263" s="147"/>
      <c r="AB263" s="147"/>
      <c r="AC263" s="148"/>
      <c r="AD263" s="142"/>
      <c r="AE263" s="203">
        <f t="shared" ref="AE263:AE326" si="25">SUM(P263:AB263)</f>
        <v>0</v>
      </c>
      <c r="AF263" s="150">
        <f t="shared" ref="AF263:AF326" si="26">SUM(AE263+B263+C263)</f>
        <v>0</v>
      </c>
      <c r="AG263" s="331"/>
      <c r="AJ263" s="185"/>
      <c r="AK263" s="616"/>
      <c r="AL263" s="186">
        <f t="shared" si="22"/>
        <v>0</v>
      </c>
      <c r="AM263" s="186">
        <f t="shared" si="23"/>
        <v>0</v>
      </c>
      <c r="AN263" s="186">
        <f t="shared" si="24"/>
        <v>0</v>
      </c>
      <c r="AO263" s="615"/>
    </row>
    <row r="264" spans="1:41" ht="20.100000000000001" customHeight="1">
      <c r="A264" s="183">
        <v>260</v>
      </c>
      <c r="B264" s="342"/>
      <c r="C264" s="342"/>
      <c r="D264" s="142"/>
      <c r="E264" s="142"/>
      <c r="F264" s="142"/>
      <c r="G264" s="142"/>
      <c r="H264" s="142"/>
      <c r="I264" s="142"/>
      <c r="J264" s="143"/>
      <c r="K264" s="142"/>
      <c r="L264" s="142"/>
      <c r="M264" s="144"/>
      <c r="N264" s="145"/>
      <c r="O264" s="142"/>
      <c r="P264" s="147"/>
      <c r="Q264" s="147"/>
      <c r="R264" s="147"/>
      <c r="S264" s="147"/>
      <c r="T264" s="147"/>
      <c r="U264" s="147"/>
      <c r="V264" s="147"/>
      <c r="W264" s="147"/>
      <c r="X264" s="147"/>
      <c r="Y264" s="147"/>
      <c r="Z264" s="147"/>
      <c r="AA264" s="147"/>
      <c r="AB264" s="147"/>
      <c r="AC264" s="148"/>
      <c r="AD264" s="142"/>
      <c r="AE264" s="203">
        <f t="shared" si="25"/>
        <v>0</v>
      </c>
      <c r="AF264" s="150">
        <f t="shared" si="26"/>
        <v>0</v>
      </c>
      <c r="AG264" s="331"/>
      <c r="AJ264" s="185"/>
      <c r="AK264" s="616"/>
      <c r="AL264" s="186">
        <f t="shared" si="22"/>
        <v>0</v>
      </c>
      <c r="AM264" s="186">
        <f t="shared" si="23"/>
        <v>0</v>
      </c>
      <c r="AN264" s="186">
        <f t="shared" si="24"/>
        <v>0</v>
      </c>
      <c r="AO264" s="615"/>
    </row>
    <row r="265" spans="1:41" ht="20.100000000000001" customHeight="1">
      <c r="A265" s="183">
        <v>261</v>
      </c>
      <c r="B265" s="342"/>
      <c r="C265" s="342"/>
      <c r="D265" s="142"/>
      <c r="E265" s="142"/>
      <c r="F265" s="142"/>
      <c r="G265" s="142"/>
      <c r="H265" s="142"/>
      <c r="I265" s="142"/>
      <c r="J265" s="143"/>
      <c r="K265" s="142"/>
      <c r="L265" s="142"/>
      <c r="M265" s="144"/>
      <c r="N265" s="145"/>
      <c r="O265" s="142"/>
      <c r="P265" s="147"/>
      <c r="Q265" s="147"/>
      <c r="R265" s="147"/>
      <c r="S265" s="147"/>
      <c r="T265" s="147"/>
      <c r="U265" s="147"/>
      <c r="V265" s="147"/>
      <c r="W265" s="147"/>
      <c r="X265" s="147"/>
      <c r="Y265" s="147"/>
      <c r="Z265" s="147"/>
      <c r="AA265" s="147"/>
      <c r="AB265" s="147"/>
      <c r="AC265" s="148"/>
      <c r="AD265" s="142"/>
      <c r="AE265" s="203">
        <f t="shared" si="25"/>
        <v>0</v>
      </c>
      <c r="AF265" s="150">
        <f t="shared" si="26"/>
        <v>0</v>
      </c>
      <c r="AG265" s="331"/>
      <c r="AJ265" s="185"/>
      <c r="AK265" s="616"/>
      <c r="AL265" s="186">
        <f t="shared" si="22"/>
        <v>0</v>
      </c>
      <c r="AM265" s="186">
        <f t="shared" si="23"/>
        <v>0</v>
      </c>
      <c r="AN265" s="186">
        <f t="shared" si="24"/>
        <v>0</v>
      </c>
      <c r="AO265" s="615"/>
    </row>
    <row r="266" spans="1:41" ht="20.100000000000001" customHeight="1">
      <c r="A266" s="183">
        <v>262</v>
      </c>
      <c r="B266" s="342"/>
      <c r="C266" s="342"/>
      <c r="D266" s="142"/>
      <c r="E266" s="142"/>
      <c r="F266" s="142"/>
      <c r="G266" s="142"/>
      <c r="H266" s="142"/>
      <c r="I266" s="142"/>
      <c r="J266" s="143"/>
      <c r="K266" s="142"/>
      <c r="L266" s="142"/>
      <c r="M266" s="144"/>
      <c r="N266" s="145"/>
      <c r="O266" s="142"/>
      <c r="P266" s="147"/>
      <c r="Q266" s="147"/>
      <c r="R266" s="147"/>
      <c r="S266" s="147"/>
      <c r="T266" s="147"/>
      <c r="U266" s="147"/>
      <c r="V266" s="147"/>
      <c r="W266" s="147"/>
      <c r="X266" s="147"/>
      <c r="Y266" s="147"/>
      <c r="Z266" s="147"/>
      <c r="AA266" s="147"/>
      <c r="AB266" s="147"/>
      <c r="AC266" s="148"/>
      <c r="AD266" s="142"/>
      <c r="AE266" s="203">
        <f t="shared" si="25"/>
        <v>0</v>
      </c>
      <c r="AF266" s="150">
        <f t="shared" si="26"/>
        <v>0</v>
      </c>
      <c r="AG266" s="331"/>
      <c r="AJ266" s="185"/>
      <c r="AK266" s="616"/>
      <c r="AL266" s="186">
        <f t="shared" si="22"/>
        <v>0</v>
      </c>
      <c r="AM266" s="186">
        <f t="shared" si="23"/>
        <v>0</v>
      </c>
      <c r="AN266" s="186">
        <f t="shared" si="24"/>
        <v>0</v>
      </c>
      <c r="AO266" s="615"/>
    </row>
    <row r="267" spans="1:41" ht="20.100000000000001" customHeight="1">
      <c r="A267" s="183">
        <v>263</v>
      </c>
      <c r="B267" s="342"/>
      <c r="C267" s="342"/>
      <c r="D267" s="142"/>
      <c r="E267" s="142"/>
      <c r="F267" s="142"/>
      <c r="G267" s="142"/>
      <c r="H267" s="142"/>
      <c r="I267" s="142"/>
      <c r="J267" s="143"/>
      <c r="K267" s="142"/>
      <c r="L267" s="142"/>
      <c r="M267" s="144"/>
      <c r="N267" s="145"/>
      <c r="O267" s="142"/>
      <c r="P267" s="147"/>
      <c r="Q267" s="147"/>
      <c r="R267" s="147"/>
      <c r="S267" s="147"/>
      <c r="T267" s="147"/>
      <c r="U267" s="147"/>
      <c r="V267" s="147"/>
      <c r="W267" s="147"/>
      <c r="X267" s="147"/>
      <c r="Y267" s="147"/>
      <c r="Z267" s="147"/>
      <c r="AA267" s="147"/>
      <c r="AB267" s="147"/>
      <c r="AC267" s="148"/>
      <c r="AD267" s="142"/>
      <c r="AE267" s="203">
        <f t="shared" si="25"/>
        <v>0</v>
      </c>
      <c r="AF267" s="150">
        <f t="shared" si="26"/>
        <v>0</v>
      </c>
      <c r="AG267" s="331"/>
      <c r="AJ267" s="185"/>
      <c r="AK267" s="616"/>
      <c r="AL267" s="186">
        <f t="shared" si="22"/>
        <v>0</v>
      </c>
      <c r="AM267" s="186">
        <f t="shared" si="23"/>
        <v>0</v>
      </c>
      <c r="AN267" s="186">
        <f t="shared" si="24"/>
        <v>0</v>
      </c>
      <c r="AO267" s="615"/>
    </row>
    <row r="268" spans="1:41" ht="20.100000000000001" customHeight="1">
      <c r="A268" s="183">
        <v>264</v>
      </c>
      <c r="B268" s="342"/>
      <c r="C268" s="342"/>
      <c r="D268" s="142"/>
      <c r="E268" s="142"/>
      <c r="F268" s="142"/>
      <c r="G268" s="142"/>
      <c r="H268" s="142"/>
      <c r="I268" s="142"/>
      <c r="J268" s="143"/>
      <c r="K268" s="142"/>
      <c r="L268" s="142"/>
      <c r="M268" s="144"/>
      <c r="N268" s="145"/>
      <c r="O268" s="142"/>
      <c r="P268" s="147"/>
      <c r="Q268" s="147"/>
      <c r="R268" s="147"/>
      <c r="S268" s="147"/>
      <c r="T268" s="147"/>
      <c r="U268" s="147"/>
      <c r="V268" s="147"/>
      <c r="W268" s="147"/>
      <c r="X268" s="147"/>
      <c r="Y268" s="147"/>
      <c r="Z268" s="147"/>
      <c r="AA268" s="147"/>
      <c r="AB268" s="147"/>
      <c r="AC268" s="148"/>
      <c r="AD268" s="142"/>
      <c r="AE268" s="203">
        <f t="shared" si="25"/>
        <v>0</v>
      </c>
      <c r="AF268" s="150">
        <f t="shared" si="26"/>
        <v>0</v>
      </c>
      <c r="AG268" s="331"/>
      <c r="AJ268" s="185"/>
      <c r="AK268" s="616"/>
      <c r="AL268" s="186">
        <f t="shared" si="22"/>
        <v>0</v>
      </c>
      <c r="AM268" s="186">
        <f t="shared" si="23"/>
        <v>0</v>
      </c>
      <c r="AN268" s="186">
        <f t="shared" si="24"/>
        <v>0</v>
      </c>
      <c r="AO268" s="615"/>
    </row>
    <row r="269" spans="1:41" ht="20.100000000000001" customHeight="1">
      <c r="A269" s="183">
        <v>265</v>
      </c>
      <c r="B269" s="342"/>
      <c r="C269" s="342"/>
      <c r="D269" s="142"/>
      <c r="E269" s="142"/>
      <c r="F269" s="142"/>
      <c r="G269" s="142"/>
      <c r="H269" s="142"/>
      <c r="I269" s="142"/>
      <c r="J269" s="143"/>
      <c r="K269" s="142"/>
      <c r="L269" s="142"/>
      <c r="M269" s="144"/>
      <c r="N269" s="145"/>
      <c r="O269" s="142"/>
      <c r="P269" s="147"/>
      <c r="Q269" s="147"/>
      <c r="R269" s="147"/>
      <c r="S269" s="147"/>
      <c r="T269" s="147"/>
      <c r="U269" s="147"/>
      <c r="V269" s="147"/>
      <c r="W269" s="147"/>
      <c r="X269" s="147"/>
      <c r="Y269" s="147"/>
      <c r="Z269" s="147"/>
      <c r="AA269" s="147"/>
      <c r="AB269" s="147"/>
      <c r="AC269" s="148"/>
      <c r="AD269" s="142"/>
      <c r="AE269" s="203">
        <f t="shared" si="25"/>
        <v>0</v>
      </c>
      <c r="AF269" s="150">
        <f t="shared" si="26"/>
        <v>0</v>
      </c>
      <c r="AG269" s="331"/>
      <c r="AJ269" s="185"/>
      <c r="AK269" s="616"/>
      <c r="AL269" s="186">
        <f t="shared" si="22"/>
        <v>0</v>
      </c>
      <c r="AM269" s="186">
        <f t="shared" si="23"/>
        <v>0</v>
      </c>
      <c r="AN269" s="186">
        <f t="shared" si="24"/>
        <v>0</v>
      </c>
      <c r="AO269" s="615"/>
    </row>
    <row r="270" spans="1:41" ht="20.100000000000001" customHeight="1">
      <c r="A270" s="183">
        <v>266</v>
      </c>
      <c r="B270" s="342"/>
      <c r="C270" s="342"/>
      <c r="D270" s="142"/>
      <c r="E270" s="142"/>
      <c r="F270" s="142"/>
      <c r="G270" s="142"/>
      <c r="H270" s="142"/>
      <c r="I270" s="142"/>
      <c r="J270" s="143"/>
      <c r="K270" s="142"/>
      <c r="L270" s="142"/>
      <c r="M270" s="144"/>
      <c r="N270" s="145"/>
      <c r="O270" s="142"/>
      <c r="P270" s="147"/>
      <c r="Q270" s="147"/>
      <c r="R270" s="147"/>
      <c r="S270" s="147"/>
      <c r="T270" s="147"/>
      <c r="U270" s="147"/>
      <c r="V270" s="147"/>
      <c r="W270" s="147"/>
      <c r="X270" s="147"/>
      <c r="Y270" s="147"/>
      <c r="Z270" s="147"/>
      <c r="AA270" s="147"/>
      <c r="AB270" s="147"/>
      <c r="AC270" s="148"/>
      <c r="AD270" s="142"/>
      <c r="AE270" s="203">
        <f t="shared" si="25"/>
        <v>0</v>
      </c>
      <c r="AF270" s="150">
        <f t="shared" si="26"/>
        <v>0</v>
      </c>
      <c r="AG270" s="331"/>
      <c r="AJ270" s="185"/>
      <c r="AK270" s="616"/>
      <c r="AL270" s="186">
        <f t="shared" si="22"/>
        <v>0</v>
      </c>
      <c r="AM270" s="186">
        <f t="shared" si="23"/>
        <v>0</v>
      </c>
      <c r="AN270" s="186">
        <f t="shared" si="24"/>
        <v>0</v>
      </c>
      <c r="AO270" s="615"/>
    </row>
    <row r="271" spans="1:41" ht="20.100000000000001" customHeight="1">
      <c r="A271" s="183">
        <v>267</v>
      </c>
      <c r="B271" s="342"/>
      <c r="C271" s="342"/>
      <c r="D271" s="142"/>
      <c r="E271" s="142"/>
      <c r="F271" s="142"/>
      <c r="G271" s="142"/>
      <c r="H271" s="142"/>
      <c r="I271" s="142"/>
      <c r="J271" s="143"/>
      <c r="K271" s="142"/>
      <c r="L271" s="142"/>
      <c r="M271" s="144"/>
      <c r="N271" s="145"/>
      <c r="O271" s="142"/>
      <c r="P271" s="147"/>
      <c r="Q271" s="147"/>
      <c r="R271" s="147"/>
      <c r="S271" s="147"/>
      <c r="T271" s="147"/>
      <c r="U271" s="147"/>
      <c r="V271" s="147"/>
      <c r="W271" s="147"/>
      <c r="X271" s="147"/>
      <c r="Y271" s="147"/>
      <c r="Z271" s="147"/>
      <c r="AA271" s="147"/>
      <c r="AB271" s="147"/>
      <c r="AC271" s="148"/>
      <c r="AD271" s="142"/>
      <c r="AE271" s="203">
        <f t="shared" si="25"/>
        <v>0</v>
      </c>
      <c r="AF271" s="150">
        <f t="shared" si="26"/>
        <v>0</v>
      </c>
      <c r="AG271" s="331"/>
      <c r="AJ271" s="185"/>
      <c r="AK271" s="616"/>
      <c r="AL271" s="186">
        <f t="shared" si="22"/>
        <v>0</v>
      </c>
      <c r="AM271" s="186">
        <f t="shared" si="23"/>
        <v>0</v>
      </c>
      <c r="AN271" s="186">
        <f t="shared" si="24"/>
        <v>0</v>
      </c>
      <c r="AO271" s="615"/>
    </row>
    <row r="272" spans="1:41" ht="20.100000000000001" customHeight="1">
      <c r="A272" s="183">
        <v>268</v>
      </c>
      <c r="B272" s="342"/>
      <c r="C272" s="342"/>
      <c r="D272" s="142"/>
      <c r="E272" s="142"/>
      <c r="F272" s="142"/>
      <c r="G272" s="142"/>
      <c r="H272" s="142"/>
      <c r="I272" s="142"/>
      <c r="J272" s="143"/>
      <c r="K272" s="142"/>
      <c r="L272" s="142"/>
      <c r="M272" s="144"/>
      <c r="N272" s="145"/>
      <c r="O272" s="142"/>
      <c r="P272" s="147"/>
      <c r="Q272" s="147"/>
      <c r="R272" s="147"/>
      <c r="S272" s="147"/>
      <c r="T272" s="147"/>
      <c r="U272" s="147"/>
      <c r="V272" s="147"/>
      <c r="W272" s="147"/>
      <c r="X272" s="147"/>
      <c r="Y272" s="147"/>
      <c r="Z272" s="147"/>
      <c r="AA272" s="147"/>
      <c r="AB272" s="147"/>
      <c r="AC272" s="148"/>
      <c r="AD272" s="142"/>
      <c r="AE272" s="203">
        <f t="shared" si="25"/>
        <v>0</v>
      </c>
      <c r="AF272" s="150">
        <f t="shared" si="26"/>
        <v>0</v>
      </c>
      <c r="AG272" s="331"/>
      <c r="AJ272" s="185"/>
      <c r="AK272" s="616"/>
      <c r="AL272" s="186">
        <f t="shared" si="22"/>
        <v>0</v>
      </c>
      <c r="AM272" s="186">
        <f t="shared" si="23"/>
        <v>0</v>
      </c>
      <c r="AN272" s="186">
        <f t="shared" si="24"/>
        <v>0</v>
      </c>
      <c r="AO272" s="615"/>
    </row>
    <row r="273" spans="1:41" ht="20.100000000000001" customHeight="1">
      <c r="A273" s="183">
        <v>269</v>
      </c>
      <c r="B273" s="342"/>
      <c r="C273" s="342"/>
      <c r="D273" s="142"/>
      <c r="E273" s="142"/>
      <c r="F273" s="142"/>
      <c r="G273" s="142"/>
      <c r="H273" s="142"/>
      <c r="I273" s="142"/>
      <c r="J273" s="143"/>
      <c r="K273" s="142"/>
      <c r="L273" s="142"/>
      <c r="M273" s="144"/>
      <c r="N273" s="145"/>
      <c r="O273" s="142"/>
      <c r="P273" s="147"/>
      <c r="Q273" s="147"/>
      <c r="R273" s="147"/>
      <c r="S273" s="147"/>
      <c r="T273" s="147"/>
      <c r="U273" s="147"/>
      <c r="V273" s="147"/>
      <c r="W273" s="147"/>
      <c r="X273" s="147"/>
      <c r="Y273" s="147"/>
      <c r="Z273" s="147"/>
      <c r="AA273" s="147"/>
      <c r="AB273" s="147"/>
      <c r="AC273" s="148"/>
      <c r="AD273" s="142"/>
      <c r="AE273" s="203">
        <f t="shared" si="25"/>
        <v>0</v>
      </c>
      <c r="AF273" s="150">
        <f t="shared" si="26"/>
        <v>0</v>
      </c>
      <c r="AG273" s="331"/>
      <c r="AJ273" s="185"/>
      <c r="AK273" s="616"/>
      <c r="AL273" s="186">
        <f t="shared" si="22"/>
        <v>0</v>
      </c>
      <c r="AM273" s="186">
        <f t="shared" si="23"/>
        <v>0</v>
      </c>
      <c r="AN273" s="186">
        <f t="shared" si="24"/>
        <v>0</v>
      </c>
      <c r="AO273" s="615"/>
    </row>
    <row r="274" spans="1:41" ht="20.100000000000001" customHeight="1">
      <c r="A274" s="183">
        <v>270</v>
      </c>
      <c r="B274" s="342"/>
      <c r="C274" s="342"/>
      <c r="D274" s="142"/>
      <c r="E274" s="142"/>
      <c r="F274" s="142"/>
      <c r="G274" s="142"/>
      <c r="H274" s="142"/>
      <c r="I274" s="142"/>
      <c r="J274" s="143"/>
      <c r="K274" s="142"/>
      <c r="L274" s="142"/>
      <c r="M274" s="144"/>
      <c r="N274" s="145"/>
      <c r="O274" s="142"/>
      <c r="P274" s="147"/>
      <c r="Q274" s="147"/>
      <c r="R274" s="147"/>
      <c r="S274" s="147"/>
      <c r="T274" s="147"/>
      <c r="U274" s="147"/>
      <c r="V274" s="147"/>
      <c r="W274" s="147"/>
      <c r="X274" s="147"/>
      <c r="Y274" s="147"/>
      <c r="Z274" s="147"/>
      <c r="AA274" s="147"/>
      <c r="AB274" s="147"/>
      <c r="AC274" s="148"/>
      <c r="AD274" s="142"/>
      <c r="AE274" s="203">
        <f t="shared" si="25"/>
        <v>0</v>
      </c>
      <c r="AF274" s="150">
        <f t="shared" si="26"/>
        <v>0</v>
      </c>
      <c r="AG274" s="331"/>
      <c r="AJ274" s="185"/>
      <c r="AK274" s="616"/>
      <c r="AL274" s="186">
        <f t="shared" si="22"/>
        <v>0</v>
      </c>
      <c r="AM274" s="186">
        <f t="shared" si="23"/>
        <v>0</v>
      </c>
      <c r="AN274" s="186">
        <f t="shared" si="24"/>
        <v>0</v>
      </c>
      <c r="AO274" s="615"/>
    </row>
    <row r="275" spans="1:41" ht="20.100000000000001" customHeight="1">
      <c r="A275" s="183">
        <v>271</v>
      </c>
      <c r="B275" s="342"/>
      <c r="C275" s="342"/>
      <c r="D275" s="142"/>
      <c r="E275" s="142"/>
      <c r="F275" s="142"/>
      <c r="G275" s="142"/>
      <c r="H275" s="142"/>
      <c r="I275" s="142"/>
      <c r="J275" s="143"/>
      <c r="K275" s="142"/>
      <c r="L275" s="142"/>
      <c r="M275" s="144"/>
      <c r="N275" s="145"/>
      <c r="O275" s="142"/>
      <c r="P275" s="147"/>
      <c r="Q275" s="147"/>
      <c r="R275" s="147"/>
      <c r="S275" s="147"/>
      <c r="T275" s="147"/>
      <c r="U275" s="147"/>
      <c r="V275" s="147"/>
      <c r="W275" s="147"/>
      <c r="X275" s="147"/>
      <c r="Y275" s="147"/>
      <c r="Z275" s="147"/>
      <c r="AA275" s="147"/>
      <c r="AB275" s="147"/>
      <c r="AC275" s="148"/>
      <c r="AD275" s="142"/>
      <c r="AE275" s="203">
        <f t="shared" si="25"/>
        <v>0</v>
      </c>
      <c r="AF275" s="150">
        <f t="shared" si="26"/>
        <v>0</v>
      </c>
      <c r="AG275" s="331"/>
      <c r="AJ275" s="185"/>
      <c r="AK275" s="616"/>
      <c r="AL275" s="186">
        <f t="shared" si="22"/>
        <v>0</v>
      </c>
      <c r="AM275" s="186">
        <f t="shared" si="23"/>
        <v>0</v>
      </c>
      <c r="AN275" s="186">
        <f t="shared" si="24"/>
        <v>0</v>
      </c>
      <c r="AO275" s="615"/>
    </row>
    <row r="276" spans="1:41" ht="20.100000000000001" customHeight="1">
      <c r="A276" s="183">
        <v>272</v>
      </c>
      <c r="B276" s="342"/>
      <c r="C276" s="342"/>
      <c r="D276" s="142"/>
      <c r="E276" s="142"/>
      <c r="F276" s="142"/>
      <c r="G276" s="142"/>
      <c r="H276" s="142"/>
      <c r="I276" s="142"/>
      <c r="J276" s="143"/>
      <c r="K276" s="142"/>
      <c r="L276" s="142"/>
      <c r="M276" s="144"/>
      <c r="N276" s="145"/>
      <c r="O276" s="142"/>
      <c r="P276" s="147"/>
      <c r="Q276" s="147"/>
      <c r="R276" s="147"/>
      <c r="S276" s="147"/>
      <c r="T276" s="147"/>
      <c r="U276" s="147"/>
      <c r="V276" s="147"/>
      <c r="W276" s="147"/>
      <c r="X276" s="147"/>
      <c r="Y276" s="147"/>
      <c r="Z276" s="147"/>
      <c r="AA276" s="147"/>
      <c r="AB276" s="147"/>
      <c r="AC276" s="148"/>
      <c r="AD276" s="142"/>
      <c r="AE276" s="203">
        <f t="shared" si="25"/>
        <v>0</v>
      </c>
      <c r="AF276" s="150">
        <f t="shared" si="26"/>
        <v>0</v>
      </c>
      <c r="AG276" s="331"/>
      <c r="AJ276" s="185"/>
      <c r="AK276" s="616"/>
      <c r="AL276" s="186">
        <f t="shared" si="22"/>
        <v>0</v>
      </c>
      <c r="AM276" s="186">
        <f t="shared" si="23"/>
        <v>0</v>
      </c>
      <c r="AN276" s="186">
        <f t="shared" si="24"/>
        <v>0</v>
      </c>
      <c r="AO276" s="615"/>
    </row>
    <row r="277" spans="1:41" ht="20.100000000000001" customHeight="1">
      <c r="A277" s="183">
        <v>273</v>
      </c>
      <c r="B277" s="342"/>
      <c r="C277" s="342"/>
      <c r="D277" s="142"/>
      <c r="E277" s="142"/>
      <c r="F277" s="142"/>
      <c r="G277" s="142"/>
      <c r="H277" s="142"/>
      <c r="I277" s="142"/>
      <c r="J277" s="143"/>
      <c r="K277" s="142"/>
      <c r="L277" s="142"/>
      <c r="M277" s="144"/>
      <c r="N277" s="145"/>
      <c r="O277" s="142"/>
      <c r="P277" s="147"/>
      <c r="Q277" s="147"/>
      <c r="R277" s="147"/>
      <c r="S277" s="147"/>
      <c r="T277" s="147"/>
      <c r="U277" s="147"/>
      <c r="V277" s="147"/>
      <c r="W277" s="147"/>
      <c r="X277" s="147"/>
      <c r="Y277" s="147"/>
      <c r="Z277" s="147"/>
      <c r="AA277" s="147"/>
      <c r="AB277" s="147"/>
      <c r="AC277" s="148"/>
      <c r="AD277" s="142"/>
      <c r="AE277" s="203">
        <f t="shared" si="25"/>
        <v>0</v>
      </c>
      <c r="AF277" s="150">
        <f t="shared" si="26"/>
        <v>0</v>
      </c>
      <c r="AG277" s="331"/>
      <c r="AJ277" s="185"/>
      <c r="AK277" s="616"/>
      <c r="AL277" s="186">
        <f t="shared" si="22"/>
        <v>0</v>
      </c>
      <c r="AM277" s="186">
        <f t="shared" si="23"/>
        <v>0</v>
      </c>
      <c r="AN277" s="186">
        <f t="shared" si="24"/>
        <v>0</v>
      </c>
      <c r="AO277" s="615"/>
    </row>
    <row r="278" spans="1:41" ht="20.100000000000001" customHeight="1">
      <c r="A278" s="183">
        <v>274</v>
      </c>
      <c r="B278" s="342"/>
      <c r="C278" s="342"/>
      <c r="D278" s="142"/>
      <c r="E278" s="142"/>
      <c r="F278" s="142"/>
      <c r="G278" s="142"/>
      <c r="H278" s="142"/>
      <c r="I278" s="142"/>
      <c r="J278" s="143"/>
      <c r="K278" s="142"/>
      <c r="L278" s="142"/>
      <c r="M278" s="144"/>
      <c r="N278" s="145"/>
      <c r="O278" s="142"/>
      <c r="P278" s="147"/>
      <c r="Q278" s="147"/>
      <c r="R278" s="147"/>
      <c r="S278" s="147"/>
      <c r="T278" s="147"/>
      <c r="U278" s="147"/>
      <c r="V278" s="147"/>
      <c r="W278" s="147"/>
      <c r="X278" s="147"/>
      <c r="Y278" s="147"/>
      <c r="Z278" s="147"/>
      <c r="AA278" s="147"/>
      <c r="AB278" s="147"/>
      <c r="AC278" s="148"/>
      <c r="AD278" s="142"/>
      <c r="AE278" s="203">
        <f t="shared" si="25"/>
        <v>0</v>
      </c>
      <c r="AF278" s="150">
        <f t="shared" si="26"/>
        <v>0</v>
      </c>
      <c r="AG278" s="331"/>
      <c r="AJ278" s="185"/>
      <c r="AK278" s="616"/>
      <c r="AL278" s="186">
        <f t="shared" si="22"/>
        <v>0</v>
      </c>
      <c r="AM278" s="186">
        <f t="shared" si="23"/>
        <v>0</v>
      </c>
      <c r="AN278" s="186">
        <f t="shared" si="24"/>
        <v>0</v>
      </c>
      <c r="AO278" s="615"/>
    </row>
    <row r="279" spans="1:41" ht="20.100000000000001" customHeight="1">
      <c r="A279" s="183">
        <v>275</v>
      </c>
      <c r="B279" s="342"/>
      <c r="C279" s="342"/>
      <c r="D279" s="142"/>
      <c r="E279" s="142"/>
      <c r="F279" s="142"/>
      <c r="G279" s="142"/>
      <c r="H279" s="142"/>
      <c r="I279" s="142"/>
      <c r="J279" s="143"/>
      <c r="K279" s="142"/>
      <c r="L279" s="142"/>
      <c r="M279" s="144"/>
      <c r="N279" s="145"/>
      <c r="O279" s="142"/>
      <c r="P279" s="147"/>
      <c r="Q279" s="147"/>
      <c r="R279" s="147"/>
      <c r="S279" s="147"/>
      <c r="T279" s="147"/>
      <c r="U279" s="147"/>
      <c r="V279" s="147"/>
      <c r="W279" s="147"/>
      <c r="X279" s="147"/>
      <c r="Y279" s="147"/>
      <c r="Z279" s="147"/>
      <c r="AA279" s="147"/>
      <c r="AB279" s="147"/>
      <c r="AC279" s="148"/>
      <c r="AD279" s="142"/>
      <c r="AE279" s="203">
        <f t="shared" si="25"/>
        <v>0</v>
      </c>
      <c r="AF279" s="150">
        <f t="shared" si="26"/>
        <v>0</v>
      </c>
      <c r="AG279" s="331"/>
      <c r="AJ279" s="185"/>
      <c r="AK279" s="616"/>
      <c r="AL279" s="186">
        <f t="shared" si="22"/>
        <v>0</v>
      </c>
      <c r="AM279" s="186">
        <f t="shared" si="23"/>
        <v>0</v>
      </c>
      <c r="AN279" s="186">
        <f t="shared" si="24"/>
        <v>0</v>
      </c>
      <c r="AO279" s="615"/>
    </row>
    <row r="280" spans="1:41" ht="20.100000000000001" customHeight="1">
      <c r="A280" s="183">
        <v>276</v>
      </c>
      <c r="B280" s="342"/>
      <c r="C280" s="342"/>
      <c r="D280" s="142"/>
      <c r="E280" s="142"/>
      <c r="F280" s="142"/>
      <c r="G280" s="142"/>
      <c r="H280" s="142"/>
      <c r="I280" s="142"/>
      <c r="J280" s="143"/>
      <c r="K280" s="142"/>
      <c r="L280" s="142"/>
      <c r="M280" s="144"/>
      <c r="N280" s="145"/>
      <c r="O280" s="142"/>
      <c r="P280" s="147"/>
      <c r="Q280" s="147"/>
      <c r="R280" s="147"/>
      <c r="S280" s="147"/>
      <c r="T280" s="147"/>
      <c r="U280" s="147"/>
      <c r="V280" s="147"/>
      <c r="W280" s="147"/>
      <c r="X280" s="147"/>
      <c r="Y280" s="147"/>
      <c r="Z280" s="147"/>
      <c r="AA280" s="147"/>
      <c r="AB280" s="147"/>
      <c r="AC280" s="148"/>
      <c r="AD280" s="142"/>
      <c r="AE280" s="203">
        <f t="shared" si="25"/>
        <v>0</v>
      </c>
      <c r="AF280" s="150">
        <f t="shared" si="26"/>
        <v>0</v>
      </c>
      <c r="AG280" s="331"/>
      <c r="AJ280" s="185"/>
      <c r="AK280" s="616"/>
      <c r="AL280" s="186">
        <f t="shared" si="22"/>
        <v>0</v>
      </c>
      <c r="AM280" s="186">
        <f t="shared" si="23"/>
        <v>0</v>
      </c>
      <c r="AN280" s="186">
        <f t="shared" si="24"/>
        <v>0</v>
      </c>
      <c r="AO280" s="615"/>
    </row>
    <row r="281" spans="1:41" ht="20.100000000000001" customHeight="1">
      <c r="A281" s="183">
        <v>277</v>
      </c>
      <c r="B281" s="342"/>
      <c r="C281" s="342"/>
      <c r="D281" s="142"/>
      <c r="E281" s="142"/>
      <c r="F281" s="142"/>
      <c r="G281" s="142"/>
      <c r="H281" s="142"/>
      <c r="I281" s="142"/>
      <c r="J281" s="143"/>
      <c r="K281" s="142"/>
      <c r="L281" s="142"/>
      <c r="M281" s="144"/>
      <c r="N281" s="145"/>
      <c r="O281" s="142"/>
      <c r="P281" s="147"/>
      <c r="Q281" s="147"/>
      <c r="R281" s="147"/>
      <c r="S281" s="147"/>
      <c r="T281" s="147"/>
      <c r="U281" s="147"/>
      <c r="V281" s="147"/>
      <c r="W281" s="147"/>
      <c r="X281" s="147"/>
      <c r="Y281" s="147"/>
      <c r="Z281" s="147"/>
      <c r="AA281" s="147"/>
      <c r="AB281" s="147"/>
      <c r="AC281" s="148"/>
      <c r="AD281" s="142"/>
      <c r="AE281" s="203">
        <f t="shared" si="25"/>
        <v>0</v>
      </c>
      <c r="AF281" s="150">
        <f t="shared" si="26"/>
        <v>0</v>
      </c>
      <c r="AG281" s="331"/>
      <c r="AJ281" s="185"/>
      <c r="AK281" s="616"/>
      <c r="AL281" s="186">
        <f t="shared" si="22"/>
        <v>0</v>
      </c>
      <c r="AM281" s="186">
        <f t="shared" si="23"/>
        <v>0</v>
      </c>
      <c r="AN281" s="186">
        <f t="shared" si="24"/>
        <v>0</v>
      </c>
      <c r="AO281" s="615"/>
    </row>
    <row r="282" spans="1:41" ht="20.100000000000001" customHeight="1">
      <c r="A282" s="183">
        <v>278</v>
      </c>
      <c r="B282" s="342"/>
      <c r="C282" s="342"/>
      <c r="D282" s="142"/>
      <c r="E282" s="142"/>
      <c r="F282" s="142"/>
      <c r="G282" s="142"/>
      <c r="H282" s="142"/>
      <c r="I282" s="142"/>
      <c r="J282" s="143"/>
      <c r="K282" s="142"/>
      <c r="L282" s="142"/>
      <c r="M282" s="144"/>
      <c r="N282" s="145"/>
      <c r="O282" s="142"/>
      <c r="P282" s="147"/>
      <c r="Q282" s="147"/>
      <c r="R282" s="147"/>
      <c r="S282" s="147"/>
      <c r="T282" s="147"/>
      <c r="U282" s="147"/>
      <c r="V282" s="147"/>
      <c r="W282" s="147"/>
      <c r="X282" s="147"/>
      <c r="Y282" s="147"/>
      <c r="Z282" s="147"/>
      <c r="AA282" s="147"/>
      <c r="AB282" s="147"/>
      <c r="AC282" s="148"/>
      <c r="AD282" s="142"/>
      <c r="AE282" s="203">
        <f t="shared" si="25"/>
        <v>0</v>
      </c>
      <c r="AF282" s="150">
        <f t="shared" si="26"/>
        <v>0</v>
      </c>
      <c r="AG282" s="331"/>
      <c r="AJ282" s="185"/>
      <c r="AK282" s="616"/>
      <c r="AL282" s="186">
        <f t="shared" si="22"/>
        <v>0</v>
      </c>
      <c r="AM282" s="186">
        <f t="shared" si="23"/>
        <v>0</v>
      </c>
      <c r="AN282" s="186">
        <f t="shared" si="24"/>
        <v>0</v>
      </c>
      <c r="AO282" s="615"/>
    </row>
    <row r="283" spans="1:41" ht="20.100000000000001" customHeight="1">
      <c r="A283" s="183">
        <v>279</v>
      </c>
      <c r="B283" s="342"/>
      <c r="C283" s="342"/>
      <c r="D283" s="142"/>
      <c r="E283" s="142"/>
      <c r="F283" s="142"/>
      <c r="G283" s="142"/>
      <c r="H283" s="142"/>
      <c r="I283" s="142"/>
      <c r="J283" s="143"/>
      <c r="K283" s="142"/>
      <c r="L283" s="142"/>
      <c r="M283" s="144"/>
      <c r="N283" s="145"/>
      <c r="O283" s="142"/>
      <c r="P283" s="147"/>
      <c r="Q283" s="147"/>
      <c r="R283" s="147"/>
      <c r="S283" s="147"/>
      <c r="T283" s="147"/>
      <c r="U283" s="147"/>
      <c r="V283" s="147"/>
      <c r="W283" s="147"/>
      <c r="X283" s="147"/>
      <c r="Y283" s="147"/>
      <c r="Z283" s="147"/>
      <c r="AA283" s="147"/>
      <c r="AB283" s="147"/>
      <c r="AC283" s="148"/>
      <c r="AD283" s="142"/>
      <c r="AE283" s="203">
        <f t="shared" si="25"/>
        <v>0</v>
      </c>
      <c r="AF283" s="150">
        <f t="shared" si="26"/>
        <v>0</v>
      </c>
      <c r="AG283" s="331"/>
      <c r="AJ283" s="185"/>
      <c r="AK283" s="616"/>
      <c r="AL283" s="186">
        <f t="shared" si="22"/>
        <v>0</v>
      </c>
      <c r="AM283" s="186">
        <f t="shared" si="23"/>
        <v>0</v>
      </c>
      <c r="AN283" s="186">
        <f t="shared" si="24"/>
        <v>0</v>
      </c>
      <c r="AO283" s="615"/>
    </row>
    <row r="284" spans="1:41" ht="20.100000000000001" customHeight="1">
      <c r="A284" s="183">
        <v>280</v>
      </c>
      <c r="B284" s="342"/>
      <c r="C284" s="342"/>
      <c r="D284" s="142"/>
      <c r="E284" s="142"/>
      <c r="F284" s="142"/>
      <c r="G284" s="142"/>
      <c r="H284" s="142"/>
      <c r="I284" s="142"/>
      <c r="J284" s="143"/>
      <c r="K284" s="142"/>
      <c r="L284" s="142"/>
      <c r="M284" s="144"/>
      <c r="N284" s="145"/>
      <c r="O284" s="142"/>
      <c r="P284" s="147"/>
      <c r="Q284" s="147"/>
      <c r="R284" s="147"/>
      <c r="S284" s="147"/>
      <c r="T284" s="147"/>
      <c r="U284" s="147"/>
      <c r="V284" s="147"/>
      <c r="W284" s="147"/>
      <c r="X284" s="147"/>
      <c r="Y284" s="147"/>
      <c r="Z284" s="147"/>
      <c r="AA284" s="147"/>
      <c r="AB284" s="147"/>
      <c r="AC284" s="148"/>
      <c r="AD284" s="142"/>
      <c r="AE284" s="203">
        <f t="shared" si="25"/>
        <v>0</v>
      </c>
      <c r="AF284" s="150">
        <f t="shared" si="26"/>
        <v>0</v>
      </c>
      <c r="AG284" s="331"/>
      <c r="AJ284" s="185"/>
      <c r="AK284" s="616"/>
      <c r="AL284" s="186">
        <f t="shared" si="22"/>
        <v>0</v>
      </c>
      <c r="AM284" s="186">
        <f t="shared" si="23"/>
        <v>0</v>
      </c>
      <c r="AN284" s="186">
        <f t="shared" si="24"/>
        <v>0</v>
      </c>
      <c r="AO284" s="615"/>
    </row>
    <row r="285" spans="1:41" ht="20.100000000000001" customHeight="1">
      <c r="A285" s="183">
        <v>281</v>
      </c>
      <c r="B285" s="342"/>
      <c r="C285" s="342"/>
      <c r="D285" s="142"/>
      <c r="E285" s="142"/>
      <c r="F285" s="142"/>
      <c r="G285" s="142"/>
      <c r="H285" s="142"/>
      <c r="I285" s="142"/>
      <c r="J285" s="143"/>
      <c r="K285" s="142"/>
      <c r="L285" s="142"/>
      <c r="M285" s="144"/>
      <c r="N285" s="145"/>
      <c r="O285" s="142"/>
      <c r="P285" s="147"/>
      <c r="Q285" s="147"/>
      <c r="R285" s="147"/>
      <c r="S285" s="147"/>
      <c r="T285" s="147"/>
      <c r="U285" s="147"/>
      <c r="V285" s="147"/>
      <c r="W285" s="147"/>
      <c r="X285" s="147"/>
      <c r="Y285" s="147"/>
      <c r="Z285" s="147"/>
      <c r="AA285" s="147"/>
      <c r="AB285" s="147"/>
      <c r="AC285" s="148"/>
      <c r="AD285" s="142"/>
      <c r="AE285" s="203">
        <f t="shared" si="25"/>
        <v>0</v>
      </c>
      <c r="AF285" s="150">
        <f t="shared" si="26"/>
        <v>0</v>
      </c>
      <c r="AG285" s="331"/>
      <c r="AJ285" s="185"/>
      <c r="AK285" s="616"/>
      <c r="AL285" s="186">
        <f t="shared" si="22"/>
        <v>0</v>
      </c>
      <c r="AM285" s="186">
        <f t="shared" si="23"/>
        <v>0</v>
      </c>
      <c r="AN285" s="186">
        <f t="shared" si="24"/>
        <v>0</v>
      </c>
      <c r="AO285" s="615"/>
    </row>
    <row r="286" spans="1:41" ht="20.100000000000001" customHeight="1">
      <c r="A286" s="183">
        <v>282</v>
      </c>
      <c r="B286" s="342"/>
      <c r="C286" s="342"/>
      <c r="D286" s="142"/>
      <c r="E286" s="142"/>
      <c r="F286" s="142"/>
      <c r="G286" s="142"/>
      <c r="H286" s="142"/>
      <c r="I286" s="142"/>
      <c r="J286" s="143"/>
      <c r="K286" s="142"/>
      <c r="L286" s="142"/>
      <c r="M286" s="144"/>
      <c r="N286" s="145"/>
      <c r="O286" s="142"/>
      <c r="P286" s="147"/>
      <c r="Q286" s="147"/>
      <c r="R286" s="147"/>
      <c r="S286" s="147"/>
      <c r="T286" s="147"/>
      <c r="U286" s="147"/>
      <c r="V286" s="147"/>
      <c r="W286" s="147"/>
      <c r="X286" s="147"/>
      <c r="Y286" s="147"/>
      <c r="Z286" s="147"/>
      <c r="AA286" s="147"/>
      <c r="AB286" s="147"/>
      <c r="AC286" s="148"/>
      <c r="AD286" s="142"/>
      <c r="AE286" s="203">
        <f t="shared" si="25"/>
        <v>0</v>
      </c>
      <c r="AF286" s="150">
        <f t="shared" si="26"/>
        <v>0</v>
      </c>
      <c r="AG286" s="331"/>
      <c r="AJ286" s="185"/>
      <c r="AK286" s="616"/>
      <c r="AL286" s="186">
        <f t="shared" si="22"/>
        <v>0</v>
      </c>
      <c r="AM286" s="186">
        <f t="shared" si="23"/>
        <v>0</v>
      </c>
      <c r="AN286" s="186">
        <f t="shared" si="24"/>
        <v>0</v>
      </c>
      <c r="AO286" s="615"/>
    </row>
    <row r="287" spans="1:41" ht="20.100000000000001" customHeight="1">
      <c r="A287" s="183">
        <v>283</v>
      </c>
      <c r="B287" s="342"/>
      <c r="C287" s="342"/>
      <c r="D287" s="142"/>
      <c r="E287" s="142"/>
      <c r="F287" s="142"/>
      <c r="G287" s="142"/>
      <c r="H287" s="142"/>
      <c r="I287" s="142"/>
      <c r="J287" s="143"/>
      <c r="K287" s="142"/>
      <c r="L287" s="142"/>
      <c r="M287" s="144"/>
      <c r="N287" s="145"/>
      <c r="O287" s="142"/>
      <c r="P287" s="147"/>
      <c r="Q287" s="147"/>
      <c r="R287" s="147"/>
      <c r="S287" s="147"/>
      <c r="T287" s="147"/>
      <c r="U287" s="147"/>
      <c r="V287" s="147"/>
      <c r="W287" s="147"/>
      <c r="X287" s="147"/>
      <c r="Y287" s="147"/>
      <c r="Z287" s="147"/>
      <c r="AA287" s="147"/>
      <c r="AB287" s="147"/>
      <c r="AC287" s="148"/>
      <c r="AD287" s="142"/>
      <c r="AE287" s="203">
        <f t="shared" si="25"/>
        <v>0</v>
      </c>
      <c r="AF287" s="150">
        <f t="shared" si="26"/>
        <v>0</v>
      </c>
      <c r="AG287" s="331"/>
      <c r="AJ287" s="185"/>
      <c r="AK287" s="616"/>
      <c r="AL287" s="186">
        <f t="shared" si="22"/>
        <v>0</v>
      </c>
      <c r="AM287" s="186">
        <f t="shared" si="23"/>
        <v>0</v>
      </c>
      <c r="AN287" s="186">
        <f t="shared" si="24"/>
        <v>0</v>
      </c>
      <c r="AO287" s="615"/>
    </row>
    <row r="288" spans="1:41" ht="20.100000000000001" customHeight="1">
      <c r="A288" s="183">
        <v>284</v>
      </c>
      <c r="B288" s="342"/>
      <c r="C288" s="342"/>
      <c r="D288" s="142"/>
      <c r="E288" s="142"/>
      <c r="F288" s="142"/>
      <c r="G288" s="142"/>
      <c r="H288" s="142"/>
      <c r="I288" s="142"/>
      <c r="J288" s="143"/>
      <c r="K288" s="142"/>
      <c r="L288" s="142"/>
      <c r="M288" s="144"/>
      <c r="N288" s="145"/>
      <c r="O288" s="142"/>
      <c r="P288" s="147"/>
      <c r="Q288" s="147"/>
      <c r="R288" s="147"/>
      <c r="S288" s="147"/>
      <c r="T288" s="147"/>
      <c r="U288" s="147"/>
      <c r="V288" s="147"/>
      <c r="W288" s="147"/>
      <c r="X288" s="147"/>
      <c r="Y288" s="147"/>
      <c r="Z288" s="147"/>
      <c r="AA288" s="147"/>
      <c r="AB288" s="147"/>
      <c r="AC288" s="148"/>
      <c r="AD288" s="142"/>
      <c r="AE288" s="203">
        <f t="shared" si="25"/>
        <v>0</v>
      </c>
      <c r="AF288" s="150">
        <f t="shared" si="26"/>
        <v>0</v>
      </c>
      <c r="AG288" s="331"/>
      <c r="AJ288" s="185"/>
      <c r="AK288" s="616"/>
      <c r="AL288" s="186">
        <f t="shared" si="22"/>
        <v>0</v>
      </c>
      <c r="AM288" s="186">
        <f t="shared" si="23"/>
        <v>0</v>
      </c>
      <c r="AN288" s="186">
        <f t="shared" si="24"/>
        <v>0</v>
      </c>
      <c r="AO288" s="615"/>
    </row>
    <row r="289" spans="1:41" ht="20.100000000000001" customHeight="1">
      <c r="A289" s="183">
        <v>285</v>
      </c>
      <c r="B289" s="342"/>
      <c r="C289" s="342"/>
      <c r="D289" s="142"/>
      <c r="E289" s="142"/>
      <c r="F289" s="142"/>
      <c r="G289" s="142"/>
      <c r="H289" s="142"/>
      <c r="I289" s="142"/>
      <c r="J289" s="143"/>
      <c r="K289" s="142"/>
      <c r="L289" s="142"/>
      <c r="M289" s="144"/>
      <c r="N289" s="145"/>
      <c r="O289" s="142"/>
      <c r="P289" s="147"/>
      <c r="Q289" s="147"/>
      <c r="R289" s="147"/>
      <c r="S289" s="147"/>
      <c r="T289" s="147"/>
      <c r="U289" s="147"/>
      <c r="V289" s="147"/>
      <c r="W289" s="147"/>
      <c r="X289" s="147"/>
      <c r="Y289" s="147"/>
      <c r="Z289" s="147"/>
      <c r="AA289" s="147"/>
      <c r="AB289" s="147"/>
      <c r="AC289" s="148"/>
      <c r="AD289" s="142"/>
      <c r="AE289" s="203">
        <f t="shared" si="25"/>
        <v>0</v>
      </c>
      <c r="AF289" s="150">
        <f t="shared" si="26"/>
        <v>0</v>
      </c>
      <c r="AG289" s="331"/>
      <c r="AJ289" s="185"/>
      <c r="AK289" s="616"/>
      <c r="AL289" s="186">
        <f t="shared" si="22"/>
        <v>0</v>
      </c>
      <c r="AM289" s="186">
        <f t="shared" si="23"/>
        <v>0</v>
      </c>
      <c r="AN289" s="186">
        <f t="shared" si="24"/>
        <v>0</v>
      </c>
      <c r="AO289" s="615"/>
    </row>
    <row r="290" spans="1:41" ht="20.100000000000001" customHeight="1">
      <c r="A290" s="183">
        <v>286</v>
      </c>
      <c r="B290" s="342"/>
      <c r="C290" s="342"/>
      <c r="D290" s="142"/>
      <c r="E290" s="142"/>
      <c r="F290" s="142"/>
      <c r="G290" s="142"/>
      <c r="H290" s="142"/>
      <c r="I290" s="142"/>
      <c r="J290" s="143"/>
      <c r="K290" s="142"/>
      <c r="L290" s="142"/>
      <c r="M290" s="144"/>
      <c r="N290" s="145"/>
      <c r="O290" s="142"/>
      <c r="P290" s="147"/>
      <c r="Q290" s="147"/>
      <c r="R290" s="147"/>
      <c r="S290" s="147"/>
      <c r="T290" s="147"/>
      <c r="U290" s="147"/>
      <c r="V290" s="147"/>
      <c r="W290" s="147"/>
      <c r="X290" s="147"/>
      <c r="Y290" s="147"/>
      <c r="Z290" s="147"/>
      <c r="AA290" s="147"/>
      <c r="AB290" s="147"/>
      <c r="AC290" s="148"/>
      <c r="AD290" s="142"/>
      <c r="AE290" s="203">
        <f t="shared" si="25"/>
        <v>0</v>
      </c>
      <c r="AF290" s="150">
        <f t="shared" si="26"/>
        <v>0</v>
      </c>
      <c r="AG290" s="331"/>
      <c r="AJ290" s="185"/>
      <c r="AK290" s="616"/>
      <c r="AL290" s="186">
        <f t="shared" si="22"/>
        <v>0</v>
      </c>
      <c r="AM290" s="186">
        <f t="shared" si="23"/>
        <v>0</v>
      </c>
      <c r="AN290" s="186">
        <f t="shared" si="24"/>
        <v>0</v>
      </c>
      <c r="AO290" s="615"/>
    </row>
    <row r="291" spans="1:41" ht="20.100000000000001" customHeight="1">
      <c r="A291" s="183">
        <v>287</v>
      </c>
      <c r="B291" s="342"/>
      <c r="C291" s="342"/>
      <c r="D291" s="142"/>
      <c r="E291" s="142"/>
      <c r="F291" s="142"/>
      <c r="G291" s="142"/>
      <c r="H291" s="142"/>
      <c r="I291" s="142"/>
      <c r="J291" s="143"/>
      <c r="K291" s="142"/>
      <c r="L291" s="142"/>
      <c r="M291" s="144"/>
      <c r="N291" s="145"/>
      <c r="O291" s="142"/>
      <c r="P291" s="147"/>
      <c r="Q291" s="147"/>
      <c r="R291" s="147"/>
      <c r="S291" s="147"/>
      <c r="T291" s="147"/>
      <c r="U291" s="147"/>
      <c r="V291" s="147"/>
      <c r="W291" s="147"/>
      <c r="X291" s="147"/>
      <c r="Y291" s="147"/>
      <c r="Z291" s="147"/>
      <c r="AA291" s="147"/>
      <c r="AB291" s="147"/>
      <c r="AC291" s="148"/>
      <c r="AD291" s="142"/>
      <c r="AE291" s="203">
        <f t="shared" si="25"/>
        <v>0</v>
      </c>
      <c r="AF291" s="150">
        <f t="shared" si="26"/>
        <v>0</v>
      </c>
      <c r="AG291" s="331"/>
      <c r="AJ291" s="185"/>
      <c r="AK291" s="616"/>
      <c r="AL291" s="186">
        <f t="shared" si="22"/>
        <v>0</v>
      </c>
      <c r="AM291" s="186">
        <f t="shared" si="23"/>
        <v>0</v>
      </c>
      <c r="AN291" s="186">
        <f t="shared" si="24"/>
        <v>0</v>
      </c>
      <c r="AO291" s="615"/>
    </row>
    <row r="292" spans="1:41" ht="20.100000000000001" customHeight="1">
      <c r="A292" s="183">
        <v>288</v>
      </c>
      <c r="B292" s="342"/>
      <c r="C292" s="342"/>
      <c r="D292" s="142"/>
      <c r="E292" s="142"/>
      <c r="F292" s="142"/>
      <c r="G292" s="142"/>
      <c r="H292" s="142"/>
      <c r="I292" s="142"/>
      <c r="J292" s="143"/>
      <c r="K292" s="142"/>
      <c r="L292" s="142"/>
      <c r="M292" s="144"/>
      <c r="N292" s="145"/>
      <c r="O292" s="142"/>
      <c r="P292" s="147"/>
      <c r="Q292" s="147"/>
      <c r="R292" s="147"/>
      <c r="S292" s="147"/>
      <c r="T292" s="147"/>
      <c r="U292" s="147"/>
      <c r="V292" s="147"/>
      <c r="W292" s="147"/>
      <c r="X292" s="147"/>
      <c r="Y292" s="147"/>
      <c r="Z292" s="147"/>
      <c r="AA292" s="147"/>
      <c r="AB292" s="147"/>
      <c r="AC292" s="148"/>
      <c r="AD292" s="142"/>
      <c r="AE292" s="203">
        <f t="shared" si="25"/>
        <v>0</v>
      </c>
      <c r="AF292" s="150">
        <f t="shared" si="26"/>
        <v>0</v>
      </c>
      <c r="AG292" s="331"/>
      <c r="AJ292" s="185"/>
      <c r="AK292" s="616"/>
      <c r="AL292" s="186">
        <f t="shared" si="22"/>
        <v>0</v>
      </c>
      <c r="AM292" s="186">
        <f t="shared" si="23"/>
        <v>0</v>
      </c>
      <c r="AN292" s="186">
        <f t="shared" si="24"/>
        <v>0</v>
      </c>
      <c r="AO292" s="615"/>
    </row>
    <row r="293" spans="1:41" ht="20.100000000000001" customHeight="1">
      <c r="A293" s="183">
        <v>289</v>
      </c>
      <c r="B293" s="342"/>
      <c r="C293" s="342"/>
      <c r="D293" s="142"/>
      <c r="E293" s="142"/>
      <c r="F293" s="142"/>
      <c r="G293" s="142"/>
      <c r="H293" s="142"/>
      <c r="I293" s="142"/>
      <c r="J293" s="143"/>
      <c r="K293" s="142"/>
      <c r="L293" s="142"/>
      <c r="M293" s="144"/>
      <c r="N293" s="145"/>
      <c r="O293" s="142"/>
      <c r="P293" s="147"/>
      <c r="Q293" s="147"/>
      <c r="R293" s="147"/>
      <c r="S293" s="147"/>
      <c r="T293" s="147"/>
      <c r="U293" s="147"/>
      <c r="V293" s="147"/>
      <c r="W293" s="147"/>
      <c r="X293" s="147"/>
      <c r="Y293" s="147"/>
      <c r="Z293" s="147"/>
      <c r="AA293" s="147"/>
      <c r="AB293" s="147"/>
      <c r="AC293" s="148"/>
      <c r="AD293" s="142"/>
      <c r="AE293" s="203">
        <f t="shared" si="25"/>
        <v>0</v>
      </c>
      <c r="AF293" s="150">
        <f t="shared" si="26"/>
        <v>0</v>
      </c>
      <c r="AG293" s="331"/>
      <c r="AJ293" s="185"/>
      <c r="AK293" s="616"/>
      <c r="AL293" s="186">
        <f t="shared" si="22"/>
        <v>0</v>
      </c>
      <c r="AM293" s="186">
        <f t="shared" si="23"/>
        <v>0</v>
      </c>
      <c r="AN293" s="186">
        <f t="shared" si="24"/>
        <v>0</v>
      </c>
      <c r="AO293" s="615"/>
    </row>
    <row r="294" spans="1:41" ht="20.100000000000001" customHeight="1">
      <c r="A294" s="183">
        <v>290</v>
      </c>
      <c r="B294" s="342"/>
      <c r="C294" s="342"/>
      <c r="D294" s="142"/>
      <c r="E294" s="142"/>
      <c r="F294" s="142"/>
      <c r="G294" s="142"/>
      <c r="H294" s="142"/>
      <c r="I294" s="142"/>
      <c r="J294" s="143"/>
      <c r="K294" s="142"/>
      <c r="L294" s="142"/>
      <c r="M294" s="144"/>
      <c r="N294" s="145"/>
      <c r="O294" s="142"/>
      <c r="P294" s="147"/>
      <c r="Q294" s="147"/>
      <c r="R294" s="147"/>
      <c r="S294" s="147"/>
      <c r="T294" s="147"/>
      <c r="U294" s="147"/>
      <c r="V294" s="147"/>
      <c r="W294" s="147"/>
      <c r="X294" s="147"/>
      <c r="Y294" s="147"/>
      <c r="Z294" s="147"/>
      <c r="AA294" s="147"/>
      <c r="AB294" s="147"/>
      <c r="AC294" s="148"/>
      <c r="AD294" s="142"/>
      <c r="AE294" s="203">
        <f t="shared" si="25"/>
        <v>0</v>
      </c>
      <c r="AF294" s="150">
        <f t="shared" si="26"/>
        <v>0</v>
      </c>
      <c r="AG294" s="331"/>
      <c r="AJ294" s="185"/>
      <c r="AK294" s="616"/>
      <c r="AL294" s="186">
        <f t="shared" si="22"/>
        <v>0</v>
      </c>
      <c r="AM294" s="186">
        <f t="shared" si="23"/>
        <v>0</v>
      </c>
      <c r="AN294" s="186">
        <f t="shared" si="24"/>
        <v>0</v>
      </c>
      <c r="AO294" s="615"/>
    </row>
    <row r="295" spans="1:41" ht="20.100000000000001" customHeight="1">
      <c r="A295" s="183">
        <v>291</v>
      </c>
      <c r="B295" s="342"/>
      <c r="C295" s="342"/>
      <c r="D295" s="142"/>
      <c r="E295" s="142"/>
      <c r="F295" s="142"/>
      <c r="G295" s="142"/>
      <c r="H295" s="142"/>
      <c r="I295" s="142"/>
      <c r="J295" s="143"/>
      <c r="K295" s="142"/>
      <c r="L295" s="142"/>
      <c r="M295" s="144"/>
      <c r="N295" s="145"/>
      <c r="O295" s="142"/>
      <c r="P295" s="147"/>
      <c r="Q295" s="147"/>
      <c r="R295" s="147"/>
      <c r="S295" s="147"/>
      <c r="T295" s="147"/>
      <c r="U295" s="147"/>
      <c r="V295" s="147"/>
      <c r="W295" s="147"/>
      <c r="X295" s="147"/>
      <c r="Y295" s="147"/>
      <c r="Z295" s="147"/>
      <c r="AA295" s="147"/>
      <c r="AB295" s="147"/>
      <c r="AC295" s="148"/>
      <c r="AD295" s="142"/>
      <c r="AE295" s="203">
        <f t="shared" si="25"/>
        <v>0</v>
      </c>
      <c r="AF295" s="150">
        <f t="shared" si="26"/>
        <v>0</v>
      </c>
      <c r="AG295" s="331"/>
      <c r="AJ295" s="185"/>
      <c r="AK295" s="616"/>
      <c r="AL295" s="186">
        <f t="shared" si="22"/>
        <v>0</v>
      </c>
      <c r="AM295" s="186">
        <f t="shared" si="23"/>
        <v>0</v>
      </c>
      <c r="AN295" s="186">
        <f t="shared" si="24"/>
        <v>0</v>
      </c>
      <c r="AO295" s="615"/>
    </row>
    <row r="296" spans="1:41" ht="20.100000000000001" customHeight="1">
      <c r="A296" s="183">
        <v>292</v>
      </c>
      <c r="B296" s="342"/>
      <c r="C296" s="342"/>
      <c r="D296" s="142"/>
      <c r="E296" s="142"/>
      <c r="F296" s="142"/>
      <c r="G296" s="142"/>
      <c r="H296" s="142"/>
      <c r="I296" s="142"/>
      <c r="J296" s="143"/>
      <c r="K296" s="142"/>
      <c r="L296" s="142"/>
      <c r="M296" s="144"/>
      <c r="N296" s="145"/>
      <c r="O296" s="142"/>
      <c r="P296" s="147"/>
      <c r="Q296" s="147"/>
      <c r="R296" s="147"/>
      <c r="S296" s="147"/>
      <c r="T296" s="147"/>
      <c r="U296" s="147"/>
      <c r="V296" s="147"/>
      <c r="W296" s="147"/>
      <c r="X296" s="147"/>
      <c r="Y296" s="147"/>
      <c r="Z296" s="147"/>
      <c r="AA296" s="147"/>
      <c r="AB296" s="147"/>
      <c r="AC296" s="148"/>
      <c r="AD296" s="142"/>
      <c r="AE296" s="203">
        <f t="shared" si="25"/>
        <v>0</v>
      </c>
      <c r="AF296" s="150">
        <f t="shared" si="26"/>
        <v>0</v>
      </c>
      <c r="AG296" s="331"/>
      <c r="AJ296" s="185"/>
      <c r="AK296" s="616"/>
      <c r="AL296" s="186">
        <f t="shared" si="22"/>
        <v>0</v>
      </c>
      <c r="AM296" s="186">
        <f t="shared" si="23"/>
        <v>0</v>
      </c>
      <c r="AN296" s="186">
        <f t="shared" si="24"/>
        <v>0</v>
      </c>
      <c r="AO296" s="615"/>
    </row>
    <row r="297" spans="1:41" ht="20.100000000000001" customHeight="1">
      <c r="A297" s="183">
        <v>293</v>
      </c>
      <c r="B297" s="342"/>
      <c r="C297" s="342"/>
      <c r="D297" s="142"/>
      <c r="E297" s="142"/>
      <c r="F297" s="142"/>
      <c r="G297" s="142"/>
      <c r="H297" s="142"/>
      <c r="I297" s="142"/>
      <c r="J297" s="143"/>
      <c r="K297" s="142"/>
      <c r="L297" s="142"/>
      <c r="M297" s="144"/>
      <c r="N297" s="145"/>
      <c r="O297" s="142"/>
      <c r="P297" s="147"/>
      <c r="Q297" s="147"/>
      <c r="R297" s="147"/>
      <c r="S297" s="147"/>
      <c r="T297" s="147"/>
      <c r="U297" s="147"/>
      <c r="V297" s="147"/>
      <c r="W297" s="147"/>
      <c r="X297" s="147"/>
      <c r="Y297" s="147"/>
      <c r="Z297" s="147"/>
      <c r="AA297" s="147"/>
      <c r="AB297" s="147"/>
      <c r="AC297" s="148"/>
      <c r="AD297" s="142"/>
      <c r="AE297" s="203">
        <f t="shared" si="25"/>
        <v>0</v>
      </c>
      <c r="AF297" s="150">
        <f t="shared" si="26"/>
        <v>0</v>
      </c>
      <c r="AG297" s="331"/>
      <c r="AJ297" s="185"/>
      <c r="AK297" s="616"/>
      <c r="AL297" s="186">
        <f t="shared" si="22"/>
        <v>0</v>
      </c>
      <c r="AM297" s="186">
        <f t="shared" si="23"/>
        <v>0</v>
      </c>
      <c r="AN297" s="186">
        <f t="shared" si="24"/>
        <v>0</v>
      </c>
      <c r="AO297" s="615"/>
    </row>
    <row r="298" spans="1:41" ht="20.100000000000001" customHeight="1">
      <c r="A298" s="183">
        <v>294</v>
      </c>
      <c r="B298" s="342"/>
      <c r="C298" s="342"/>
      <c r="D298" s="142"/>
      <c r="E298" s="142"/>
      <c r="F298" s="142"/>
      <c r="G298" s="142"/>
      <c r="H298" s="142"/>
      <c r="I298" s="142"/>
      <c r="J298" s="143"/>
      <c r="K298" s="142"/>
      <c r="L298" s="142"/>
      <c r="M298" s="144"/>
      <c r="N298" s="145"/>
      <c r="O298" s="142"/>
      <c r="P298" s="147"/>
      <c r="Q298" s="147"/>
      <c r="R298" s="147"/>
      <c r="S298" s="147"/>
      <c r="T298" s="147"/>
      <c r="U298" s="147"/>
      <c r="V298" s="147"/>
      <c r="W298" s="147"/>
      <c r="X298" s="147"/>
      <c r="Y298" s="147"/>
      <c r="Z298" s="147"/>
      <c r="AA298" s="147"/>
      <c r="AB298" s="147"/>
      <c r="AC298" s="148"/>
      <c r="AD298" s="142"/>
      <c r="AE298" s="203">
        <f t="shared" si="25"/>
        <v>0</v>
      </c>
      <c r="AF298" s="150">
        <f t="shared" si="26"/>
        <v>0</v>
      </c>
      <c r="AG298" s="331"/>
      <c r="AJ298" s="185"/>
      <c r="AK298" s="616"/>
      <c r="AL298" s="186">
        <f t="shared" si="22"/>
        <v>0</v>
      </c>
      <c r="AM298" s="186">
        <f t="shared" si="23"/>
        <v>0</v>
      </c>
      <c r="AN298" s="186">
        <f t="shared" si="24"/>
        <v>0</v>
      </c>
      <c r="AO298" s="615"/>
    </row>
    <row r="299" spans="1:41" ht="20.100000000000001" customHeight="1">
      <c r="A299" s="183">
        <v>295</v>
      </c>
      <c r="B299" s="342"/>
      <c r="C299" s="342"/>
      <c r="D299" s="142"/>
      <c r="E299" s="142"/>
      <c r="F299" s="142"/>
      <c r="G299" s="142"/>
      <c r="H299" s="142"/>
      <c r="I299" s="142"/>
      <c r="J299" s="143"/>
      <c r="K299" s="142"/>
      <c r="L299" s="142"/>
      <c r="M299" s="144"/>
      <c r="N299" s="145"/>
      <c r="O299" s="142"/>
      <c r="P299" s="147"/>
      <c r="Q299" s="147"/>
      <c r="R299" s="147"/>
      <c r="S299" s="147"/>
      <c r="T299" s="147"/>
      <c r="U299" s="147"/>
      <c r="V299" s="147"/>
      <c r="W299" s="147"/>
      <c r="X299" s="147"/>
      <c r="Y299" s="147"/>
      <c r="Z299" s="147"/>
      <c r="AA299" s="147"/>
      <c r="AB299" s="147"/>
      <c r="AC299" s="148"/>
      <c r="AD299" s="142"/>
      <c r="AE299" s="203">
        <f t="shared" si="25"/>
        <v>0</v>
      </c>
      <c r="AF299" s="150">
        <f t="shared" si="26"/>
        <v>0</v>
      </c>
      <c r="AG299" s="331"/>
      <c r="AJ299" s="185"/>
      <c r="AK299" s="616"/>
      <c r="AL299" s="186">
        <f t="shared" si="22"/>
        <v>0</v>
      </c>
      <c r="AM299" s="186">
        <f t="shared" si="23"/>
        <v>0</v>
      </c>
      <c r="AN299" s="186">
        <f t="shared" si="24"/>
        <v>0</v>
      </c>
      <c r="AO299" s="615"/>
    </row>
    <row r="300" spans="1:41" ht="20.100000000000001" customHeight="1">
      <c r="A300" s="183">
        <v>296</v>
      </c>
      <c r="B300" s="342"/>
      <c r="C300" s="342"/>
      <c r="D300" s="142"/>
      <c r="E300" s="142"/>
      <c r="F300" s="142"/>
      <c r="G300" s="142"/>
      <c r="H300" s="142"/>
      <c r="I300" s="142"/>
      <c r="J300" s="143"/>
      <c r="K300" s="142"/>
      <c r="L300" s="142"/>
      <c r="M300" s="144"/>
      <c r="N300" s="145"/>
      <c r="O300" s="142"/>
      <c r="P300" s="147"/>
      <c r="Q300" s="147"/>
      <c r="R300" s="147"/>
      <c r="S300" s="147"/>
      <c r="T300" s="147"/>
      <c r="U300" s="147"/>
      <c r="V300" s="147"/>
      <c r="W300" s="147"/>
      <c r="X300" s="147"/>
      <c r="Y300" s="147"/>
      <c r="Z300" s="147"/>
      <c r="AA300" s="147"/>
      <c r="AB300" s="147"/>
      <c r="AC300" s="148"/>
      <c r="AD300" s="142"/>
      <c r="AE300" s="203">
        <f t="shared" si="25"/>
        <v>0</v>
      </c>
      <c r="AF300" s="150">
        <f t="shared" si="26"/>
        <v>0</v>
      </c>
      <c r="AG300" s="331"/>
      <c r="AJ300" s="185"/>
      <c r="AK300" s="616"/>
      <c r="AL300" s="186">
        <f t="shared" si="22"/>
        <v>0</v>
      </c>
      <c r="AM300" s="186">
        <f t="shared" si="23"/>
        <v>0</v>
      </c>
      <c r="AN300" s="186">
        <f t="shared" si="24"/>
        <v>0</v>
      </c>
      <c r="AO300" s="615"/>
    </row>
    <row r="301" spans="1:41" ht="20.100000000000001" customHeight="1">
      <c r="A301" s="183">
        <v>297</v>
      </c>
      <c r="B301" s="342"/>
      <c r="C301" s="342"/>
      <c r="D301" s="142"/>
      <c r="E301" s="142"/>
      <c r="F301" s="142"/>
      <c r="G301" s="142"/>
      <c r="H301" s="142"/>
      <c r="I301" s="142"/>
      <c r="J301" s="143"/>
      <c r="K301" s="142"/>
      <c r="L301" s="142"/>
      <c r="M301" s="144"/>
      <c r="N301" s="145"/>
      <c r="O301" s="142"/>
      <c r="P301" s="147"/>
      <c r="Q301" s="147"/>
      <c r="R301" s="147"/>
      <c r="S301" s="147"/>
      <c r="T301" s="147"/>
      <c r="U301" s="147"/>
      <c r="V301" s="147"/>
      <c r="W301" s="147"/>
      <c r="X301" s="147"/>
      <c r="Y301" s="147"/>
      <c r="Z301" s="147"/>
      <c r="AA301" s="147"/>
      <c r="AB301" s="147"/>
      <c r="AC301" s="148"/>
      <c r="AD301" s="142"/>
      <c r="AE301" s="203">
        <f t="shared" si="25"/>
        <v>0</v>
      </c>
      <c r="AF301" s="150">
        <f t="shared" si="26"/>
        <v>0</v>
      </c>
      <c r="AG301" s="331"/>
      <c r="AJ301" s="185"/>
      <c r="AK301" s="616"/>
      <c r="AL301" s="186">
        <f t="shared" si="22"/>
        <v>0</v>
      </c>
      <c r="AM301" s="186">
        <f t="shared" si="23"/>
        <v>0</v>
      </c>
      <c r="AN301" s="186">
        <f t="shared" si="24"/>
        <v>0</v>
      </c>
      <c r="AO301" s="615"/>
    </row>
    <row r="302" spans="1:41" ht="20.100000000000001" customHeight="1">
      <c r="A302" s="183">
        <v>298</v>
      </c>
      <c r="B302" s="342"/>
      <c r="C302" s="342"/>
      <c r="D302" s="142"/>
      <c r="E302" s="142"/>
      <c r="F302" s="142"/>
      <c r="G302" s="142"/>
      <c r="H302" s="142"/>
      <c r="I302" s="142"/>
      <c r="J302" s="143"/>
      <c r="K302" s="142"/>
      <c r="L302" s="142"/>
      <c r="M302" s="144"/>
      <c r="N302" s="145"/>
      <c r="O302" s="142"/>
      <c r="P302" s="147"/>
      <c r="Q302" s="147"/>
      <c r="R302" s="147"/>
      <c r="S302" s="147"/>
      <c r="T302" s="147"/>
      <c r="U302" s="147"/>
      <c r="V302" s="147"/>
      <c r="W302" s="147"/>
      <c r="X302" s="147"/>
      <c r="Y302" s="147"/>
      <c r="Z302" s="147"/>
      <c r="AA302" s="147"/>
      <c r="AB302" s="147"/>
      <c r="AC302" s="148"/>
      <c r="AD302" s="142"/>
      <c r="AE302" s="203">
        <f t="shared" si="25"/>
        <v>0</v>
      </c>
      <c r="AF302" s="150">
        <f t="shared" si="26"/>
        <v>0</v>
      </c>
      <c r="AG302" s="331"/>
      <c r="AJ302" s="185"/>
      <c r="AK302" s="616"/>
      <c r="AL302" s="186">
        <f t="shared" si="22"/>
        <v>0</v>
      </c>
      <c r="AM302" s="186">
        <f t="shared" si="23"/>
        <v>0</v>
      </c>
      <c r="AN302" s="186">
        <f t="shared" si="24"/>
        <v>0</v>
      </c>
      <c r="AO302" s="615"/>
    </row>
    <row r="303" spans="1:41" ht="20.100000000000001" customHeight="1">
      <c r="A303" s="183">
        <v>299</v>
      </c>
      <c r="B303" s="342"/>
      <c r="C303" s="342"/>
      <c r="D303" s="142"/>
      <c r="E303" s="142"/>
      <c r="F303" s="142"/>
      <c r="G303" s="142"/>
      <c r="H303" s="142"/>
      <c r="I303" s="142"/>
      <c r="J303" s="143"/>
      <c r="K303" s="142"/>
      <c r="L303" s="142"/>
      <c r="M303" s="144"/>
      <c r="N303" s="145"/>
      <c r="O303" s="142"/>
      <c r="P303" s="147"/>
      <c r="Q303" s="147"/>
      <c r="R303" s="147"/>
      <c r="S303" s="147"/>
      <c r="T303" s="147"/>
      <c r="U303" s="147"/>
      <c r="V303" s="147"/>
      <c r="W303" s="147"/>
      <c r="X303" s="147"/>
      <c r="Y303" s="147"/>
      <c r="Z303" s="147"/>
      <c r="AA303" s="147"/>
      <c r="AB303" s="147"/>
      <c r="AC303" s="148"/>
      <c r="AD303" s="142"/>
      <c r="AE303" s="203">
        <f t="shared" si="25"/>
        <v>0</v>
      </c>
      <c r="AF303" s="150">
        <f t="shared" si="26"/>
        <v>0</v>
      </c>
      <c r="AG303" s="331"/>
      <c r="AJ303" s="185"/>
      <c r="AK303" s="616"/>
      <c r="AL303" s="186">
        <f t="shared" si="22"/>
        <v>0</v>
      </c>
      <c r="AM303" s="186">
        <f t="shared" si="23"/>
        <v>0</v>
      </c>
      <c r="AN303" s="186">
        <f t="shared" si="24"/>
        <v>0</v>
      </c>
      <c r="AO303" s="615"/>
    </row>
    <row r="304" spans="1:41" ht="20.100000000000001" customHeight="1">
      <c r="A304" s="183">
        <v>300</v>
      </c>
      <c r="B304" s="342"/>
      <c r="C304" s="342"/>
      <c r="D304" s="142"/>
      <c r="E304" s="142"/>
      <c r="F304" s="142"/>
      <c r="G304" s="142"/>
      <c r="H304" s="142"/>
      <c r="I304" s="142"/>
      <c r="J304" s="143"/>
      <c r="K304" s="142"/>
      <c r="L304" s="142"/>
      <c r="M304" s="144"/>
      <c r="N304" s="145"/>
      <c r="O304" s="142"/>
      <c r="P304" s="147"/>
      <c r="Q304" s="147"/>
      <c r="R304" s="147"/>
      <c r="S304" s="147"/>
      <c r="T304" s="147"/>
      <c r="U304" s="147"/>
      <c r="V304" s="147"/>
      <c r="W304" s="147"/>
      <c r="X304" s="147"/>
      <c r="Y304" s="147"/>
      <c r="Z304" s="147"/>
      <c r="AA304" s="147"/>
      <c r="AB304" s="147"/>
      <c r="AC304" s="148"/>
      <c r="AD304" s="142"/>
      <c r="AE304" s="203">
        <f t="shared" si="25"/>
        <v>0</v>
      </c>
      <c r="AF304" s="150">
        <f t="shared" si="26"/>
        <v>0</v>
      </c>
      <c r="AG304" s="331"/>
      <c r="AJ304" s="185"/>
      <c r="AK304" s="616"/>
      <c r="AL304" s="186">
        <f t="shared" si="22"/>
        <v>0</v>
      </c>
      <c r="AM304" s="186">
        <f t="shared" si="23"/>
        <v>0</v>
      </c>
      <c r="AN304" s="186">
        <f t="shared" si="24"/>
        <v>0</v>
      </c>
      <c r="AO304" s="615"/>
    </row>
    <row r="305" spans="1:41" ht="20.100000000000001" customHeight="1">
      <c r="A305" s="183">
        <v>301</v>
      </c>
      <c r="B305" s="342"/>
      <c r="C305" s="342"/>
      <c r="D305" s="142"/>
      <c r="E305" s="142"/>
      <c r="F305" s="142"/>
      <c r="G305" s="142"/>
      <c r="H305" s="142"/>
      <c r="I305" s="142"/>
      <c r="J305" s="143"/>
      <c r="K305" s="142"/>
      <c r="L305" s="142"/>
      <c r="M305" s="144"/>
      <c r="N305" s="145"/>
      <c r="O305" s="142"/>
      <c r="P305" s="147"/>
      <c r="Q305" s="147"/>
      <c r="R305" s="147"/>
      <c r="S305" s="147"/>
      <c r="T305" s="147"/>
      <c r="U305" s="147"/>
      <c r="V305" s="147"/>
      <c r="W305" s="147"/>
      <c r="X305" s="147"/>
      <c r="Y305" s="147"/>
      <c r="Z305" s="147"/>
      <c r="AA305" s="147"/>
      <c r="AB305" s="147"/>
      <c r="AC305" s="148"/>
      <c r="AD305" s="142"/>
      <c r="AE305" s="203">
        <f t="shared" si="25"/>
        <v>0</v>
      </c>
      <c r="AF305" s="150">
        <f t="shared" si="26"/>
        <v>0</v>
      </c>
      <c r="AG305" s="331"/>
      <c r="AJ305" s="185"/>
      <c r="AK305" s="616"/>
      <c r="AL305" s="186">
        <f t="shared" si="22"/>
        <v>0</v>
      </c>
      <c r="AM305" s="186">
        <f t="shared" si="23"/>
        <v>0</v>
      </c>
      <c r="AN305" s="186">
        <f t="shared" si="24"/>
        <v>0</v>
      </c>
      <c r="AO305" s="615"/>
    </row>
    <row r="306" spans="1:41" ht="20.100000000000001" customHeight="1">
      <c r="A306" s="183">
        <v>302</v>
      </c>
      <c r="B306" s="342"/>
      <c r="C306" s="342"/>
      <c r="D306" s="142"/>
      <c r="E306" s="142"/>
      <c r="F306" s="142"/>
      <c r="G306" s="142"/>
      <c r="H306" s="142"/>
      <c r="I306" s="142"/>
      <c r="J306" s="143"/>
      <c r="K306" s="142"/>
      <c r="L306" s="142"/>
      <c r="M306" s="144"/>
      <c r="N306" s="145"/>
      <c r="O306" s="142"/>
      <c r="P306" s="147"/>
      <c r="Q306" s="147"/>
      <c r="R306" s="147"/>
      <c r="S306" s="147"/>
      <c r="T306" s="147"/>
      <c r="U306" s="147"/>
      <c r="V306" s="147"/>
      <c r="W306" s="147"/>
      <c r="X306" s="147"/>
      <c r="Y306" s="147"/>
      <c r="Z306" s="147"/>
      <c r="AA306" s="147"/>
      <c r="AB306" s="147"/>
      <c r="AC306" s="148"/>
      <c r="AD306" s="142"/>
      <c r="AE306" s="203">
        <f t="shared" si="25"/>
        <v>0</v>
      </c>
      <c r="AF306" s="150">
        <f t="shared" si="26"/>
        <v>0</v>
      </c>
      <c r="AG306" s="331"/>
      <c r="AJ306" s="185"/>
      <c r="AK306" s="616"/>
      <c r="AL306" s="186">
        <f t="shared" si="22"/>
        <v>0</v>
      </c>
      <c r="AM306" s="186">
        <f t="shared" si="23"/>
        <v>0</v>
      </c>
      <c r="AN306" s="186">
        <f t="shared" si="24"/>
        <v>0</v>
      </c>
      <c r="AO306" s="615"/>
    </row>
    <row r="307" spans="1:41" ht="20.100000000000001" customHeight="1">
      <c r="A307" s="183">
        <v>303</v>
      </c>
      <c r="B307" s="342"/>
      <c r="C307" s="342"/>
      <c r="D307" s="142"/>
      <c r="E307" s="142"/>
      <c r="F307" s="142"/>
      <c r="G307" s="142"/>
      <c r="H307" s="142"/>
      <c r="I307" s="142"/>
      <c r="J307" s="143"/>
      <c r="K307" s="142"/>
      <c r="L307" s="142"/>
      <c r="M307" s="144"/>
      <c r="N307" s="145"/>
      <c r="O307" s="142"/>
      <c r="P307" s="147"/>
      <c r="Q307" s="147"/>
      <c r="R307" s="147"/>
      <c r="S307" s="147"/>
      <c r="T307" s="147"/>
      <c r="U307" s="147"/>
      <c r="V307" s="147"/>
      <c r="W307" s="147"/>
      <c r="X307" s="147"/>
      <c r="Y307" s="147"/>
      <c r="Z307" s="147"/>
      <c r="AA307" s="147"/>
      <c r="AB307" s="147"/>
      <c r="AC307" s="148"/>
      <c r="AD307" s="142"/>
      <c r="AE307" s="203">
        <f t="shared" si="25"/>
        <v>0</v>
      </c>
      <c r="AF307" s="150">
        <f t="shared" si="26"/>
        <v>0</v>
      </c>
      <c r="AG307" s="331"/>
      <c r="AJ307" s="185"/>
      <c r="AK307" s="616"/>
      <c r="AL307" s="186">
        <f t="shared" si="22"/>
        <v>0</v>
      </c>
      <c r="AM307" s="186">
        <f t="shared" si="23"/>
        <v>0</v>
      </c>
      <c r="AN307" s="186">
        <f t="shared" si="24"/>
        <v>0</v>
      </c>
      <c r="AO307" s="615"/>
    </row>
    <row r="308" spans="1:41" ht="20.100000000000001" customHeight="1">
      <c r="A308" s="183">
        <v>304</v>
      </c>
      <c r="B308" s="342"/>
      <c r="C308" s="342"/>
      <c r="D308" s="142"/>
      <c r="E308" s="142"/>
      <c r="F308" s="142"/>
      <c r="G308" s="142"/>
      <c r="H308" s="142"/>
      <c r="I308" s="142"/>
      <c r="J308" s="143"/>
      <c r="K308" s="142"/>
      <c r="L308" s="142"/>
      <c r="M308" s="144"/>
      <c r="N308" s="145"/>
      <c r="O308" s="142"/>
      <c r="P308" s="147"/>
      <c r="Q308" s="147"/>
      <c r="R308" s="147"/>
      <c r="S308" s="147"/>
      <c r="T308" s="147"/>
      <c r="U308" s="147"/>
      <c r="V308" s="147"/>
      <c r="W308" s="147"/>
      <c r="X308" s="147"/>
      <c r="Y308" s="147"/>
      <c r="Z308" s="147"/>
      <c r="AA308" s="147"/>
      <c r="AB308" s="147"/>
      <c r="AC308" s="148"/>
      <c r="AD308" s="142"/>
      <c r="AE308" s="203">
        <f t="shared" si="25"/>
        <v>0</v>
      </c>
      <c r="AF308" s="150">
        <f t="shared" si="26"/>
        <v>0</v>
      </c>
      <c r="AG308" s="331"/>
      <c r="AJ308" s="185"/>
      <c r="AK308" s="616"/>
      <c r="AL308" s="186">
        <f t="shared" si="22"/>
        <v>0</v>
      </c>
      <c r="AM308" s="186">
        <f t="shared" si="23"/>
        <v>0</v>
      </c>
      <c r="AN308" s="186">
        <f t="shared" si="24"/>
        <v>0</v>
      </c>
      <c r="AO308" s="615"/>
    </row>
    <row r="309" spans="1:41" ht="20.100000000000001" customHeight="1">
      <c r="A309" s="183">
        <v>305</v>
      </c>
      <c r="B309" s="342"/>
      <c r="C309" s="342"/>
      <c r="D309" s="142"/>
      <c r="E309" s="142"/>
      <c r="F309" s="142"/>
      <c r="G309" s="142"/>
      <c r="H309" s="142"/>
      <c r="I309" s="142"/>
      <c r="J309" s="143"/>
      <c r="K309" s="142"/>
      <c r="L309" s="142"/>
      <c r="M309" s="144"/>
      <c r="N309" s="145"/>
      <c r="O309" s="142"/>
      <c r="P309" s="147"/>
      <c r="Q309" s="147"/>
      <c r="R309" s="147"/>
      <c r="S309" s="147"/>
      <c r="T309" s="147"/>
      <c r="U309" s="147"/>
      <c r="V309" s="147"/>
      <c r="W309" s="147"/>
      <c r="X309" s="147"/>
      <c r="Y309" s="147"/>
      <c r="Z309" s="147"/>
      <c r="AA309" s="147"/>
      <c r="AB309" s="147"/>
      <c r="AC309" s="148"/>
      <c r="AD309" s="142"/>
      <c r="AE309" s="203">
        <f t="shared" si="25"/>
        <v>0</v>
      </c>
      <c r="AF309" s="150">
        <f t="shared" si="26"/>
        <v>0</v>
      </c>
      <c r="AG309" s="331"/>
      <c r="AJ309" s="185"/>
      <c r="AK309" s="616"/>
      <c r="AL309" s="186">
        <f t="shared" si="22"/>
        <v>0</v>
      </c>
      <c r="AM309" s="186">
        <f t="shared" si="23"/>
        <v>0</v>
      </c>
      <c r="AN309" s="186">
        <f t="shared" si="24"/>
        <v>0</v>
      </c>
      <c r="AO309" s="615"/>
    </row>
    <row r="310" spans="1:41" ht="20.100000000000001" customHeight="1">
      <c r="A310" s="183">
        <v>306</v>
      </c>
      <c r="B310" s="342"/>
      <c r="C310" s="342"/>
      <c r="D310" s="142"/>
      <c r="E310" s="142"/>
      <c r="F310" s="142"/>
      <c r="G310" s="142"/>
      <c r="H310" s="142"/>
      <c r="I310" s="142"/>
      <c r="J310" s="143"/>
      <c r="K310" s="142"/>
      <c r="L310" s="142"/>
      <c r="M310" s="144"/>
      <c r="N310" s="145"/>
      <c r="O310" s="142"/>
      <c r="P310" s="147"/>
      <c r="Q310" s="147"/>
      <c r="R310" s="147"/>
      <c r="S310" s="147"/>
      <c r="T310" s="147"/>
      <c r="U310" s="147"/>
      <c r="V310" s="147"/>
      <c r="W310" s="147"/>
      <c r="X310" s="147"/>
      <c r="Y310" s="147"/>
      <c r="Z310" s="147"/>
      <c r="AA310" s="147"/>
      <c r="AB310" s="147"/>
      <c r="AC310" s="148"/>
      <c r="AD310" s="142"/>
      <c r="AE310" s="203">
        <f t="shared" si="25"/>
        <v>0</v>
      </c>
      <c r="AF310" s="150">
        <f t="shared" si="26"/>
        <v>0</v>
      </c>
      <c r="AG310" s="331"/>
      <c r="AJ310" s="185"/>
      <c r="AK310" s="616"/>
      <c r="AL310" s="186">
        <f t="shared" si="22"/>
        <v>0</v>
      </c>
      <c r="AM310" s="186">
        <f t="shared" si="23"/>
        <v>0</v>
      </c>
      <c r="AN310" s="186">
        <f t="shared" si="24"/>
        <v>0</v>
      </c>
      <c r="AO310" s="615"/>
    </row>
    <row r="311" spans="1:41" ht="20.100000000000001" customHeight="1">
      <c r="A311" s="183">
        <v>307</v>
      </c>
      <c r="B311" s="342"/>
      <c r="C311" s="342"/>
      <c r="D311" s="142"/>
      <c r="E311" s="142"/>
      <c r="F311" s="142"/>
      <c r="G311" s="142"/>
      <c r="H311" s="142"/>
      <c r="I311" s="142"/>
      <c r="J311" s="143"/>
      <c r="K311" s="142"/>
      <c r="L311" s="142"/>
      <c r="M311" s="144"/>
      <c r="N311" s="145"/>
      <c r="O311" s="142"/>
      <c r="P311" s="147"/>
      <c r="Q311" s="147"/>
      <c r="R311" s="147"/>
      <c r="S311" s="147"/>
      <c r="T311" s="147"/>
      <c r="U311" s="147"/>
      <c r="V311" s="147"/>
      <c r="W311" s="147"/>
      <c r="X311" s="147"/>
      <c r="Y311" s="147"/>
      <c r="Z311" s="147"/>
      <c r="AA311" s="147"/>
      <c r="AB311" s="147"/>
      <c r="AC311" s="148"/>
      <c r="AD311" s="142"/>
      <c r="AE311" s="203">
        <f t="shared" si="25"/>
        <v>0</v>
      </c>
      <c r="AF311" s="150">
        <f t="shared" si="26"/>
        <v>0</v>
      </c>
      <c r="AG311" s="331"/>
      <c r="AJ311" s="185"/>
      <c r="AK311" s="616"/>
      <c r="AL311" s="186">
        <f t="shared" si="22"/>
        <v>0</v>
      </c>
      <c r="AM311" s="186">
        <f t="shared" si="23"/>
        <v>0</v>
      </c>
      <c r="AN311" s="186">
        <f t="shared" si="24"/>
        <v>0</v>
      </c>
      <c r="AO311" s="615"/>
    </row>
    <row r="312" spans="1:41" ht="20.100000000000001" customHeight="1">
      <c r="A312" s="183">
        <v>308</v>
      </c>
      <c r="B312" s="342"/>
      <c r="C312" s="342"/>
      <c r="D312" s="142"/>
      <c r="E312" s="142"/>
      <c r="F312" s="142"/>
      <c r="G312" s="142"/>
      <c r="H312" s="142"/>
      <c r="I312" s="142"/>
      <c r="J312" s="143"/>
      <c r="K312" s="142"/>
      <c r="L312" s="142"/>
      <c r="M312" s="144"/>
      <c r="N312" s="145"/>
      <c r="O312" s="142"/>
      <c r="P312" s="147"/>
      <c r="Q312" s="147"/>
      <c r="R312" s="147"/>
      <c r="S312" s="147"/>
      <c r="T312" s="147"/>
      <c r="U312" s="147"/>
      <c r="V312" s="147"/>
      <c r="W312" s="147"/>
      <c r="X312" s="147"/>
      <c r="Y312" s="147"/>
      <c r="Z312" s="147"/>
      <c r="AA312" s="147"/>
      <c r="AB312" s="147"/>
      <c r="AC312" s="148"/>
      <c r="AD312" s="142"/>
      <c r="AE312" s="203">
        <f t="shared" si="25"/>
        <v>0</v>
      </c>
      <c r="AF312" s="150">
        <f t="shared" si="26"/>
        <v>0</v>
      </c>
      <c r="AG312" s="331"/>
      <c r="AJ312" s="185"/>
      <c r="AK312" s="616"/>
      <c r="AL312" s="186">
        <f t="shared" si="22"/>
        <v>0</v>
      </c>
      <c r="AM312" s="186">
        <f t="shared" si="23"/>
        <v>0</v>
      </c>
      <c r="AN312" s="186">
        <f t="shared" si="24"/>
        <v>0</v>
      </c>
      <c r="AO312" s="615"/>
    </row>
    <row r="313" spans="1:41" ht="20.100000000000001" customHeight="1">
      <c r="A313" s="183">
        <v>309</v>
      </c>
      <c r="B313" s="342"/>
      <c r="C313" s="342"/>
      <c r="D313" s="142"/>
      <c r="E313" s="142"/>
      <c r="F313" s="142"/>
      <c r="G313" s="142"/>
      <c r="H313" s="142"/>
      <c r="I313" s="142"/>
      <c r="J313" s="143"/>
      <c r="K313" s="142"/>
      <c r="L313" s="142"/>
      <c r="M313" s="144"/>
      <c r="N313" s="145"/>
      <c r="O313" s="142"/>
      <c r="P313" s="147"/>
      <c r="Q313" s="147"/>
      <c r="R313" s="147"/>
      <c r="S313" s="147"/>
      <c r="T313" s="147"/>
      <c r="U313" s="147"/>
      <c r="V313" s="147"/>
      <c r="W313" s="147"/>
      <c r="X313" s="147"/>
      <c r="Y313" s="147"/>
      <c r="Z313" s="147"/>
      <c r="AA313" s="147"/>
      <c r="AB313" s="147"/>
      <c r="AC313" s="148"/>
      <c r="AD313" s="142"/>
      <c r="AE313" s="203">
        <f t="shared" si="25"/>
        <v>0</v>
      </c>
      <c r="AF313" s="150">
        <f t="shared" si="26"/>
        <v>0</v>
      </c>
      <c r="AG313" s="331"/>
      <c r="AJ313" s="185"/>
      <c r="AK313" s="616"/>
      <c r="AL313" s="186">
        <f t="shared" si="22"/>
        <v>0</v>
      </c>
      <c r="AM313" s="186">
        <f t="shared" si="23"/>
        <v>0</v>
      </c>
      <c r="AN313" s="186">
        <f t="shared" si="24"/>
        <v>0</v>
      </c>
      <c r="AO313" s="615"/>
    </row>
    <row r="314" spans="1:41" ht="20.100000000000001" customHeight="1">
      <c r="A314" s="183">
        <v>310</v>
      </c>
      <c r="B314" s="342"/>
      <c r="C314" s="342"/>
      <c r="D314" s="142"/>
      <c r="E314" s="142"/>
      <c r="F314" s="142"/>
      <c r="G314" s="142"/>
      <c r="H314" s="142"/>
      <c r="I314" s="142"/>
      <c r="J314" s="143"/>
      <c r="K314" s="142"/>
      <c r="L314" s="142"/>
      <c r="M314" s="144"/>
      <c r="N314" s="145"/>
      <c r="O314" s="142"/>
      <c r="P314" s="147"/>
      <c r="Q314" s="147"/>
      <c r="R314" s="147"/>
      <c r="S314" s="147"/>
      <c r="T314" s="147"/>
      <c r="U314" s="147"/>
      <c r="V314" s="147"/>
      <c r="W314" s="147"/>
      <c r="X314" s="147"/>
      <c r="Y314" s="147"/>
      <c r="Z314" s="147"/>
      <c r="AA314" s="147"/>
      <c r="AB314" s="147"/>
      <c r="AC314" s="148"/>
      <c r="AD314" s="142"/>
      <c r="AE314" s="203">
        <f t="shared" si="25"/>
        <v>0</v>
      </c>
      <c r="AF314" s="150">
        <f t="shared" si="26"/>
        <v>0</v>
      </c>
      <c r="AG314" s="331"/>
      <c r="AJ314" s="185"/>
      <c r="AK314" s="616"/>
      <c r="AL314" s="186">
        <f t="shared" si="22"/>
        <v>0</v>
      </c>
      <c r="AM314" s="186">
        <f t="shared" si="23"/>
        <v>0</v>
      </c>
      <c r="AN314" s="186">
        <f t="shared" si="24"/>
        <v>0</v>
      </c>
      <c r="AO314" s="615"/>
    </row>
    <row r="315" spans="1:41" ht="20.100000000000001" customHeight="1">
      <c r="A315" s="183">
        <v>311</v>
      </c>
      <c r="B315" s="342"/>
      <c r="C315" s="342"/>
      <c r="D315" s="142"/>
      <c r="E315" s="142"/>
      <c r="F315" s="142"/>
      <c r="G315" s="142"/>
      <c r="H315" s="142"/>
      <c r="I315" s="142"/>
      <c r="J315" s="143"/>
      <c r="K315" s="142"/>
      <c r="L315" s="142"/>
      <c r="M315" s="144"/>
      <c r="N315" s="145"/>
      <c r="O315" s="142"/>
      <c r="P315" s="147"/>
      <c r="Q315" s="147"/>
      <c r="R315" s="147"/>
      <c r="S315" s="147"/>
      <c r="T315" s="147"/>
      <c r="U315" s="147"/>
      <c r="V315" s="147"/>
      <c r="W315" s="147"/>
      <c r="X315" s="147"/>
      <c r="Y315" s="147"/>
      <c r="Z315" s="147"/>
      <c r="AA315" s="147"/>
      <c r="AB315" s="147"/>
      <c r="AC315" s="148"/>
      <c r="AD315" s="142"/>
      <c r="AE315" s="203">
        <f t="shared" si="25"/>
        <v>0</v>
      </c>
      <c r="AF315" s="150">
        <f t="shared" si="26"/>
        <v>0</v>
      </c>
      <c r="AG315" s="331"/>
      <c r="AJ315" s="185"/>
      <c r="AK315" s="616"/>
      <c r="AL315" s="186">
        <f t="shared" si="22"/>
        <v>0</v>
      </c>
      <c r="AM315" s="186">
        <f t="shared" si="23"/>
        <v>0</v>
      </c>
      <c r="AN315" s="186">
        <f t="shared" si="24"/>
        <v>0</v>
      </c>
      <c r="AO315" s="615"/>
    </row>
    <row r="316" spans="1:41" ht="20.100000000000001" customHeight="1">
      <c r="A316" s="183">
        <v>312</v>
      </c>
      <c r="B316" s="342"/>
      <c r="C316" s="342"/>
      <c r="D316" s="142"/>
      <c r="E316" s="142"/>
      <c r="F316" s="142"/>
      <c r="G316" s="142"/>
      <c r="H316" s="142"/>
      <c r="I316" s="142"/>
      <c r="J316" s="143"/>
      <c r="K316" s="142"/>
      <c r="L316" s="142"/>
      <c r="M316" s="144"/>
      <c r="N316" s="145"/>
      <c r="O316" s="142"/>
      <c r="P316" s="147"/>
      <c r="Q316" s="147"/>
      <c r="R316" s="147"/>
      <c r="S316" s="147"/>
      <c r="T316" s="147"/>
      <c r="U316" s="147"/>
      <c r="V316" s="147"/>
      <c r="W316" s="147"/>
      <c r="X316" s="147"/>
      <c r="Y316" s="147"/>
      <c r="Z316" s="147"/>
      <c r="AA316" s="147"/>
      <c r="AB316" s="147"/>
      <c r="AC316" s="148"/>
      <c r="AD316" s="142"/>
      <c r="AE316" s="203">
        <f t="shared" si="25"/>
        <v>0</v>
      </c>
      <c r="AF316" s="150">
        <f t="shared" si="26"/>
        <v>0</v>
      </c>
      <c r="AG316" s="331"/>
      <c r="AJ316" s="185"/>
      <c r="AK316" s="616"/>
      <c r="AL316" s="186">
        <f t="shared" si="22"/>
        <v>0</v>
      </c>
      <c r="AM316" s="186">
        <f t="shared" si="23"/>
        <v>0</v>
      </c>
      <c r="AN316" s="186">
        <f t="shared" si="24"/>
        <v>0</v>
      </c>
      <c r="AO316" s="615"/>
    </row>
    <row r="317" spans="1:41" ht="20.100000000000001" customHeight="1">
      <c r="A317" s="183">
        <v>313</v>
      </c>
      <c r="B317" s="342"/>
      <c r="C317" s="342"/>
      <c r="D317" s="142"/>
      <c r="E317" s="142"/>
      <c r="F317" s="142"/>
      <c r="G317" s="142"/>
      <c r="H317" s="142"/>
      <c r="I317" s="142"/>
      <c r="J317" s="143"/>
      <c r="K317" s="142"/>
      <c r="L317" s="142"/>
      <c r="M317" s="144"/>
      <c r="N317" s="145"/>
      <c r="O317" s="142"/>
      <c r="P317" s="147"/>
      <c r="Q317" s="147"/>
      <c r="R317" s="147"/>
      <c r="S317" s="147"/>
      <c r="T317" s="147"/>
      <c r="U317" s="147"/>
      <c r="V317" s="147"/>
      <c r="W317" s="147"/>
      <c r="X317" s="147"/>
      <c r="Y317" s="147"/>
      <c r="Z317" s="147"/>
      <c r="AA317" s="147"/>
      <c r="AB317" s="147"/>
      <c r="AC317" s="148"/>
      <c r="AD317" s="142"/>
      <c r="AE317" s="203">
        <f t="shared" si="25"/>
        <v>0</v>
      </c>
      <c r="AF317" s="150">
        <f t="shared" si="26"/>
        <v>0</v>
      </c>
      <c r="AG317" s="331"/>
      <c r="AJ317" s="185"/>
      <c r="AK317" s="616"/>
      <c r="AL317" s="186">
        <f t="shared" si="22"/>
        <v>0</v>
      </c>
      <c r="AM317" s="186">
        <f t="shared" si="23"/>
        <v>0</v>
      </c>
      <c r="AN317" s="186">
        <f t="shared" si="24"/>
        <v>0</v>
      </c>
      <c r="AO317" s="615"/>
    </row>
    <row r="318" spans="1:41" ht="20.100000000000001" customHeight="1">
      <c r="A318" s="183">
        <v>314</v>
      </c>
      <c r="B318" s="342"/>
      <c r="C318" s="342"/>
      <c r="D318" s="142"/>
      <c r="E318" s="142"/>
      <c r="F318" s="142"/>
      <c r="G318" s="142"/>
      <c r="H318" s="142"/>
      <c r="I318" s="142"/>
      <c r="J318" s="143"/>
      <c r="K318" s="142"/>
      <c r="L318" s="142"/>
      <c r="M318" s="144"/>
      <c r="N318" s="145"/>
      <c r="O318" s="142"/>
      <c r="P318" s="147"/>
      <c r="Q318" s="147"/>
      <c r="R318" s="147"/>
      <c r="S318" s="147"/>
      <c r="T318" s="147"/>
      <c r="U318" s="147"/>
      <c r="V318" s="147"/>
      <c r="W318" s="147"/>
      <c r="X318" s="147"/>
      <c r="Y318" s="147"/>
      <c r="Z318" s="147"/>
      <c r="AA318" s="147"/>
      <c r="AB318" s="147"/>
      <c r="AC318" s="148"/>
      <c r="AD318" s="142"/>
      <c r="AE318" s="203">
        <f t="shared" si="25"/>
        <v>0</v>
      </c>
      <c r="AF318" s="150">
        <f t="shared" si="26"/>
        <v>0</v>
      </c>
      <c r="AG318" s="331"/>
      <c r="AJ318" s="185"/>
      <c r="AK318" s="616"/>
      <c r="AL318" s="186">
        <f t="shared" si="22"/>
        <v>0</v>
      </c>
      <c r="AM318" s="186">
        <f t="shared" si="23"/>
        <v>0</v>
      </c>
      <c r="AN318" s="186">
        <f t="shared" si="24"/>
        <v>0</v>
      </c>
      <c r="AO318" s="615"/>
    </row>
    <row r="319" spans="1:41" ht="20.100000000000001" customHeight="1">
      <c r="A319" s="183">
        <v>315</v>
      </c>
      <c r="B319" s="342"/>
      <c r="C319" s="342"/>
      <c r="D319" s="142"/>
      <c r="E319" s="142"/>
      <c r="F319" s="142"/>
      <c r="G319" s="142"/>
      <c r="H319" s="142"/>
      <c r="I319" s="142"/>
      <c r="J319" s="143"/>
      <c r="K319" s="142"/>
      <c r="L319" s="142"/>
      <c r="M319" s="144"/>
      <c r="N319" s="145"/>
      <c r="O319" s="142"/>
      <c r="P319" s="147"/>
      <c r="Q319" s="147"/>
      <c r="R319" s="147"/>
      <c r="S319" s="147"/>
      <c r="T319" s="147"/>
      <c r="U319" s="147"/>
      <c r="V319" s="147"/>
      <c r="W319" s="147"/>
      <c r="X319" s="147"/>
      <c r="Y319" s="147"/>
      <c r="Z319" s="147"/>
      <c r="AA319" s="147"/>
      <c r="AB319" s="147"/>
      <c r="AC319" s="148"/>
      <c r="AD319" s="142"/>
      <c r="AE319" s="203">
        <f t="shared" si="25"/>
        <v>0</v>
      </c>
      <c r="AF319" s="150">
        <f t="shared" si="26"/>
        <v>0</v>
      </c>
      <c r="AG319" s="331"/>
      <c r="AJ319" s="185"/>
      <c r="AK319" s="616"/>
      <c r="AL319" s="186">
        <f t="shared" si="22"/>
        <v>0</v>
      </c>
      <c r="AM319" s="186">
        <f t="shared" si="23"/>
        <v>0</v>
      </c>
      <c r="AN319" s="186">
        <f t="shared" si="24"/>
        <v>0</v>
      </c>
      <c r="AO319" s="615"/>
    </row>
    <row r="320" spans="1:41" ht="20.100000000000001" customHeight="1">
      <c r="A320" s="183">
        <v>316</v>
      </c>
      <c r="B320" s="342"/>
      <c r="C320" s="342"/>
      <c r="D320" s="142"/>
      <c r="E320" s="142"/>
      <c r="F320" s="142"/>
      <c r="G320" s="142"/>
      <c r="H320" s="142"/>
      <c r="I320" s="142"/>
      <c r="J320" s="143"/>
      <c r="K320" s="142"/>
      <c r="L320" s="142"/>
      <c r="M320" s="144"/>
      <c r="N320" s="145"/>
      <c r="O320" s="142"/>
      <c r="P320" s="147"/>
      <c r="Q320" s="147"/>
      <c r="R320" s="147"/>
      <c r="S320" s="147"/>
      <c r="T320" s="147"/>
      <c r="U320" s="147"/>
      <c r="V320" s="147"/>
      <c r="W320" s="147"/>
      <c r="X320" s="147"/>
      <c r="Y320" s="147"/>
      <c r="Z320" s="147"/>
      <c r="AA320" s="147"/>
      <c r="AB320" s="147"/>
      <c r="AC320" s="148"/>
      <c r="AD320" s="142"/>
      <c r="AE320" s="203">
        <f t="shared" si="25"/>
        <v>0</v>
      </c>
      <c r="AF320" s="150">
        <f t="shared" si="26"/>
        <v>0</v>
      </c>
      <c r="AG320" s="331"/>
      <c r="AJ320" s="185"/>
      <c r="AK320" s="616"/>
      <c r="AL320" s="186">
        <f t="shared" si="22"/>
        <v>0</v>
      </c>
      <c r="AM320" s="186">
        <f t="shared" si="23"/>
        <v>0</v>
      </c>
      <c r="AN320" s="186">
        <f t="shared" si="24"/>
        <v>0</v>
      </c>
      <c r="AO320" s="615"/>
    </row>
    <row r="321" spans="1:41" ht="20.100000000000001" customHeight="1">
      <c r="A321" s="183">
        <v>317</v>
      </c>
      <c r="B321" s="342"/>
      <c r="C321" s="342"/>
      <c r="D321" s="142"/>
      <c r="E321" s="142"/>
      <c r="F321" s="142"/>
      <c r="G321" s="142"/>
      <c r="H321" s="142"/>
      <c r="I321" s="142"/>
      <c r="J321" s="143"/>
      <c r="K321" s="142"/>
      <c r="L321" s="142"/>
      <c r="M321" s="144"/>
      <c r="N321" s="145"/>
      <c r="O321" s="142"/>
      <c r="P321" s="147"/>
      <c r="Q321" s="147"/>
      <c r="R321" s="147"/>
      <c r="S321" s="147"/>
      <c r="T321" s="147"/>
      <c r="U321" s="147"/>
      <c r="V321" s="147"/>
      <c r="W321" s="147"/>
      <c r="X321" s="147"/>
      <c r="Y321" s="147"/>
      <c r="Z321" s="147"/>
      <c r="AA321" s="147"/>
      <c r="AB321" s="147"/>
      <c r="AC321" s="148"/>
      <c r="AD321" s="142"/>
      <c r="AE321" s="203">
        <f t="shared" si="25"/>
        <v>0</v>
      </c>
      <c r="AF321" s="150">
        <f t="shared" si="26"/>
        <v>0</v>
      </c>
      <c r="AG321" s="331"/>
      <c r="AJ321" s="185"/>
      <c r="AK321" s="616"/>
      <c r="AL321" s="186">
        <f t="shared" si="22"/>
        <v>0</v>
      </c>
      <c r="AM321" s="186">
        <f t="shared" si="23"/>
        <v>0</v>
      </c>
      <c r="AN321" s="186">
        <f t="shared" si="24"/>
        <v>0</v>
      </c>
      <c r="AO321" s="615"/>
    </row>
    <row r="322" spans="1:41" ht="20.100000000000001" customHeight="1">
      <c r="A322" s="183">
        <v>318</v>
      </c>
      <c r="B322" s="342"/>
      <c r="C322" s="342"/>
      <c r="D322" s="142"/>
      <c r="E322" s="142"/>
      <c r="F322" s="142"/>
      <c r="G322" s="142"/>
      <c r="H322" s="142"/>
      <c r="I322" s="142"/>
      <c r="J322" s="143"/>
      <c r="K322" s="142"/>
      <c r="L322" s="142"/>
      <c r="M322" s="144"/>
      <c r="N322" s="145"/>
      <c r="O322" s="142"/>
      <c r="P322" s="147"/>
      <c r="Q322" s="147"/>
      <c r="R322" s="147"/>
      <c r="S322" s="147"/>
      <c r="T322" s="147"/>
      <c r="U322" s="147"/>
      <c r="V322" s="147"/>
      <c r="W322" s="147"/>
      <c r="X322" s="147"/>
      <c r="Y322" s="147"/>
      <c r="Z322" s="147"/>
      <c r="AA322" s="147"/>
      <c r="AB322" s="147"/>
      <c r="AC322" s="148"/>
      <c r="AD322" s="142"/>
      <c r="AE322" s="203">
        <f t="shared" si="25"/>
        <v>0</v>
      </c>
      <c r="AF322" s="150">
        <f t="shared" si="26"/>
        <v>0</v>
      </c>
      <c r="AG322" s="331"/>
      <c r="AJ322" s="185"/>
      <c r="AK322" s="616"/>
      <c r="AL322" s="186">
        <f t="shared" si="22"/>
        <v>0</v>
      </c>
      <c r="AM322" s="186">
        <f t="shared" si="23"/>
        <v>0</v>
      </c>
      <c r="AN322" s="186">
        <f t="shared" si="24"/>
        <v>0</v>
      </c>
      <c r="AO322" s="615"/>
    </row>
    <row r="323" spans="1:41" ht="20.100000000000001" customHeight="1">
      <c r="A323" s="183">
        <v>319</v>
      </c>
      <c r="B323" s="342"/>
      <c r="C323" s="342"/>
      <c r="D323" s="142"/>
      <c r="E323" s="142"/>
      <c r="F323" s="142"/>
      <c r="G323" s="142"/>
      <c r="H323" s="142"/>
      <c r="I323" s="142"/>
      <c r="J323" s="143"/>
      <c r="K323" s="142"/>
      <c r="L323" s="142"/>
      <c r="M323" s="144"/>
      <c r="N323" s="145"/>
      <c r="O323" s="142"/>
      <c r="P323" s="147"/>
      <c r="Q323" s="147"/>
      <c r="R323" s="147"/>
      <c r="S323" s="147"/>
      <c r="T323" s="147"/>
      <c r="U323" s="147"/>
      <c r="V323" s="147"/>
      <c r="W323" s="147"/>
      <c r="X323" s="147"/>
      <c r="Y323" s="147"/>
      <c r="Z323" s="147"/>
      <c r="AA323" s="147"/>
      <c r="AB323" s="147"/>
      <c r="AC323" s="148"/>
      <c r="AD323" s="142"/>
      <c r="AE323" s="203">
        <f t="shared" si="25"/>
        <v>0</v>
      </c>
      <c r="AF323" s="150">
        <f t="shared" si="26"/>
        <v>0</v>
      </c>
      <c r="AG323" s="331"/>
      <c r="AJ323" s="185"/>
      <c r="AK323" s="616"/>
      <c r="AL323" s="186">
        <f t="shared" si="22"/>
        <v>0</v>
      </c>
      <c r="AM323" s="186">
        <f t="shared" si="23"/>
        <v>0</v>
      </c>
      <c r="AN323" s="186">
        <f t="shared" si="24"/>
        <v>0</v>
      </c>
      <c r="AO323" s="615"/>
    </row>
    <row r="324" spans="1:41" ht="20.100000000000001" customHeight="1">
      <c r="A324" s="183">
        <v>320</v>
      </c>
      <c r="B324" s="342"/>
      <c r="C324" s="342"/>
      <c r="D324" s="142"/>
      <c r="E324" s="142"/>
      <c r="F324" s="142"/>
      <c r="G324" s="142"/>
      <c r="H324" s="142"/>
      <c r="I324" s="142"/>
      <c r="J324" s="143"/>
      <c r="K324" s="142"/>
      <c r="L324" s="142"/>
      <c r="M324" s="144"/>
      <c r="N324" s="145"/>
      <c r="O324" s="142"/>
      <c r="P324" s="147"/>
      <c r="Q324" s="147"/>
      <c r="R324" s="147"/>
      <c r="S324" s="147"/>
      <c r="T324" s="147"/>
      <c r="U324" s="147"/>
      <c r="V324" s="147"/>
      <c r="W324" s="147"/>
      <c r="X324" s="147"/>
      <c r="Y324" s="147"/>
      <c r="Z324" s="147"/>
      <c r="AA324" s="147"/>
      <c r="AB324" s="147"/>
      <c r="AC324" s="148"/>
      <c r="AD324" s="142"/>
      <c r="AE324" s="203">
        <f t="shared" si="25"/>
        <v>0</v>
      </c>
      <c r="AF324" s="150">
        <f t="shared" si="26"/>
        <v>0</v>
      </c>
      <c r="AG324" s="331"/>
      <c r="AJ324" s="185"/>
      <c r="AK324" s="616"/>
      <c r="AL324" s="186">
        <f t="shared" si="22"/>
        <v>0</v>
      </c>
      <c r="AM324" s="186">
        <f t="shared" si="23"/>
        <v>0</v>
      </c>
      <c r="AN324" s="186">
        <f t="shared" si="24"/>
        <v>0</v>
      </c>
      <c r="AO324" s="615"/>
    </row>
    <row r="325" spans="1:41" ht="20.100000000000001" customHeight="1">
      <c r="A325" s="183">
        <v>321</v>
      </c>
      <c r="B325" s="342"/>
      <c r="C325" s="342"/>
      <c r="D325" s="142"/>
      <c r="E325" s="142"/>
      <c r="F325" s="142"/>
      <c r="G325" s="142"/>
      <c r="H325" s="142"/>
      <c r="I325" s="142"/>
      <c r="J325" s="143"/>
      <c r="K325" s="142"/>
      <c r="L325" s="142"/>
      <c r="M325" s="144"/>
      <c r="N325" s="145"/>
      <c r="O325" s="142"/>
      <c r="P325" s="147"/>
      <c r="Q325" s="147"/>
      <c r="R325" s="147"/>
      <c r="S325" s="147"/>
      <c r="T325" s="147"/>
      <c r="U325" s="147"/>
      <c r="V325" s="147"/>
      <c r="W325" s="147"/>
      <c r="X325" s="147"/>
      <c r="Y325" s="147"/>
      <c r="Z325" s="147"/>
      <c r="AA325" s="147"/>
      <c r="AB325" s="147"/>
      <c r="AC325" s="148"/>
      <c r="AD325" s="142"/>
      <c r="AE325" s="203">
        <f t="shared" si="25"/>
        <v>0</v>
      </c>
      <c r="AF325" s="150">
        <f t="shared" si="26"/>
        <v>0</v>
      </c>
      <c r="AG325" s="331"/>
      <c r="AJ325" s="185"/>
      <c r="AK325" s="616"/>
      <c r="AL325" s="186">
        <f t="shared" si="22"/>
        <v>0</v>
      </c>
      <c r="AM325" s="186">
        <f t="shared" si="23"/>
        <v>0</v>
      </c>
      <c r="AN325" s="186">
        <f t="shared" si="24"/>
        <v>0</v>
      </c>
      <c r="AO325" s="615"/>
    </row>
    <row r="326" spans="1:41" ht="20.100000000000001" customHeight="1">
      <c r="A326" s="183">
        <v>322</v>
      </c>
      <c r="B326" s="342"/>
      <c r="C326" s="342"/>
      <c r="D326" s="142"/>
      <c r="E326" s="142"/>
      <c r="F326" s="142"/>
      <c r="G326" s="142"/>
      <c r="H326" s="142"/>
      <c r="I326" s="142"/>
      <c r="J326" s="143"/>
      <c r="K326" s="142"/>
      <c r="L326" s="142"/>
      <c r="M326" s="144"/>
      <c r="N326" s="145"/>
      <c r="O326" s="142"/>
      <c r="P326" s="147"/>
      <c r="Q326" s="147"/>
      <c r="R326" s="147"/>
      <c r="S326" s="147"/>
      <c r="T326" s="147"/>
      <c r="U326" s="147"/>
      <c r="V326" s="147"/>
      <c r="W326" s="147"/>
      <c r="X326" s="147"/>
      <c r="Y326" s="147"/>
      <c r="Z326" s="147"/>
      <c r="AA326" s="147"/>
      <c r="AB326" s="147"/>
      <c r="AC326" s="148"/>
      <c r="AD326" s="142"/>
      <c r="AE326" s="203">
        <f t="shared" si="25"/>
        <v>0</v>
      </c>
      <c r="AF326" s="150">
        <f t="shared" si="26"/>
        <v>0</v>
      </c>
      <c r="AG326" s="331"/>
      <c r="AJ326" s="185"/>
      <c r="AK326" s="616"/>
      <c r="AL326" s="186">
        <f t="shared" ref="AL326:AL389" si="27">SUM(AH$4*B326)</f>
        <v>0</v>
      </c>
      <c r="AM326" s="186">
        <f t="shared" ref="AM326:AM389" si="28">SUM(AI$4*C326)</f>
        <v>0</v>
      </c>
      <c r="AN326" s="186">
        <f t="shared" ref="AN326:AN389" si="29">SUM((AE326*AJ$4)+AK326)</f>
        <v>0</v>
      </c>
      <c r="AO326" s="615"/>
    </row>
    <row r="327" spans="1:41" ht="20.100000000000001" customHeight="1">
      <c r="A327" s="183">
        <v>323</v>
      </c>
      <c r="B327" s="342"/>
      <c r="C327" s="342"/>
      <c r="D327" s="142"/>
      <c r="E327" s="142"/>
      <c r="F327" s="142"/>
      <c r="G327" s="142"/>
      <c r="H327" s="142"/>
      <c r="I327" s="142"/>
      <c r="J327" s="143"/>
      <c r="K327" s="142"/>
      <c r="L327" s="142"/>
      <c r="M327" s="144"/>
      <c r="N327" s="145"/>
      <c r="O327" s="142"/>
      <c r="P327" s="147"/>
      <c r="Q327" s="147"/>
      <c r="R327" s="147"/>
      <c r="S327" s="147"/>
      <c r="T327" s="147"/>
      <c r="U327" s="147"/>
      <c r="V327" s="147"/>
      <c r="W327" s="147"/>
      <c r="X327" s="147"/>
      <c r="Y327" s="147"/>
      <c r="Z327" s="147"/>
      <c r="AA327" s="147"/>
      <c r="AB327" s="147"/>
      <c r="AC327" s="148"/>
      <c r="AD327" s="142"/>
      <c r="AE327" s="203">
        <f t="shared" ref="AE327:AE390" si="30">SUM(P327:AB327)</f>
        <v>0</v>
      </c>
      <c r="AF327" s="150">
        <f t="shared" ref="AF327:AF390" si="31">SUM(AE327+B327+C327)</f>
        <v>0</v>
      </c>
      <c r="AG327" s="331"/>
      <c r="AJ327" s="185"/>
      <c r="AK327" s="616"/>
      <c r="AL327" s="186">
        <f t="shared" si="27"/>
        <v>0</v>
      </c>
      <c r="AM327" s="186">
        <f t="shared" si="28"/>
        <v>0</v>
      </c>
      <c r="AN327" s="186">
        <f t="shared" si="29"/>
        <v>0</v>
      </c>
      <c r="AO327" s="615"/>
    </row>
    <row r="328" spans="1:41" ht="20.100000000000001" customHeight="1">
      <c r="A328" s="183">
        <v>324</v>
      </c>
      <c r="B328" s="342"/>
      <c r="C328" s="342"/>
      <c r="D328" s="142"/>
      <c r="E328" s="142"/>
      <c r="F328" s="142"/>
      <c r="G328" s="142"/>
      <c r="H328" s="142"/>
      <c r="I328" s="142"/>
      <c r="J328" s="143"/>
      <c r="K328" s="142"/>
      <c r="L328" s="142"/>
      <c r="M328" s="144"/>
      <c r="N328" s="145"/>
      <c r="O328" s="142"/>
      <c r="P328" s="147"/>
      <c r="Q328" s="147"/>
      <c r="R328" s="147"/>
      <c r="S328" s="147"/>
      <c r="T328" s="147"/>
      <c r="U328" s="147"/>
      <c r="V328" s="147"/>
      <c r="W328" s="147"/>
      <c r="X328" s="147"/>
      <c r="Y328" s="147"/>
      <c r="Z328" s="147"/>
      <c r="AA328" s="147"/>
      <c r="AB328" s="147"/>
      <c r="AC328" s="148"/>
      <c r="AD328" s="142"/>
      <c r="AE328" s="203">
        <f t="shared" si="30"/>
        <v>0</v>
      </c>
      <c r="AF328" s="150">
        <f t="shared" si="31"/>
        <v>0</v>
      </c>
      <c r="AG328" s="331"/>
      <c r="AJ328" s="185"/>
      <c r="AK328" s="616"/>
      <c r="AL328" s="186">
        <f t="shared" si="27"/>
        <v>0</v>
      </c>
      <c r="AM328" s="186">
        <f t="shared" si="28"/>
        <v>0</v>
      </c>
      <c r="AN328" s="186">
        <f t="shared" si="29"/>
        <v>0</v>
      </c>
      <c r="AO328" s="615"/>
    </row>
    <row r="329" spans="1:41" ht="20.100000000000001" customHeight="1">
      <c r="A329" s="183">
        <v>325</v>
      </c>
      <c r="B329" s="342"/>
      <c r="C329" s="342"/>
      <c r="D329" s="142"/>
      <c r="E329" s="142"/>
      <c r="F329" s="142"/>
      <c r="G329" s="142"/>
      <c r="H329" s="142"/>
      <c r="I329" s="142"/>
      <c r="J329" s="143"/>
      <c r="K329" s="142"/>
      <c r="L329" s="142"/>
      <c r="M329" s="144"/>
      <c r="N329" s="145"/>
      <c r="O329" s="142"/>
      <c r="P329" s="147"/>
      <c r="Q329" s="147"/>
      <c r="R329" s="147"/>
      <c r="S329" s="147"/>
      <c r="T329" s="147"/>
      <c r="U329" s="147"/>
      <c r="V329" s="147"/>
      <c r="W329" s="147"/>
      <c r="X329" s="147"/>
      <c r="Y329" s="147"/>
      <c r="Z329" s="147"/>
      <c r="AA329" s="147"/>
      <c r="AB329" s="147"/>
      <c r="AC329" s="148"/>
      <c r="AD329" s="142"/>
      <c r="AE329" s="203">
        <f t="shared" si="30"/>
        <v>0</v>
      </c>
      <c r="AF329" s="150">
        <f t="shared" si="31"/>
        <v>0</v>
      </c>
      <c r="AG329" s="331"/>
      <c r="AJ329" s="185"/>
      <c r="AK329" s="616"/>
      <c r="AL329" s="186">
        <f t="shared" si="27"/>
        <v>0</v>
      </c>
      <c r="AM329" s="186">
        <f t="shared" si="28"/>
        <v>0</v>
      </c>
      <c r="AN329" s="186">
        <f t="shared" si="29"/>
        <v>0</v>
      </c>
      <c r="AO329" s="615"/>
    </row>
    <row r="330" spans="1:41" ht="20.100000000000001" customHeight="1">
      <c r="A330" s="183">
        <v>326</v>
      </c>
      <c r="B330" s="342"/>
      <c r="C330" s="342"/>
      <c r="D330" s="142"/>
      <c r="E330" s="142"/>
      <c r="F330" s="142"/>
      <c r="G330" s="142"/>
      <c r="H330" s="142"/>
      <c r="I330" s="142"/>
      <c r="J330" s="143"/>
      <c r="K330" s="142"/>
      <c r="L330" s="142"/>
      <c r="M330" s="144"/>
      <c r="N330" s="145"/>
      <c r="O330" s="142"/>
      <c r="P330" s="147"/>
      <c r="Q330" s="147"/>
      <c r="R330" s="147"/>
      <c r="S330" s="147"/>
      <c r="T330" s="147"/>
      <c r="U330" s="147"/>
      <c r="V330" s="147"/>
      <c r="W330" s="147"/>
      <c r="X330" s="147"/>
      <c r="Y330" s="147"/>
      <c r="Z330" s="147"/>
      <c r="AA330" s="147"/>
      <c r="AB330" s="147"/>
      <c r="AC330" s="148"/>
      <c r="AD330" s="142"/>
      <c r="AE330" s="203">
        <f t="shared" si="30"/>
        <v>0</v>
      </c>
      <c r="AF330" s="150">
        <f t="shared" si="31"/>
        <v>0</v>
      </c>
      <c r="AG330" s="331"/>
      <c r="AJ330" s="185"/>
      <c r="AK330" s="616"/>
      <c r="AL330" s="186">
        <f t="shared" si="27"/>
        <v>0</v>
      </c>
      <c r="AM330" s="186">
        <f t="shared" si="28"/>
        <v>0</v>
      </c>
      <c r="AN330" s="186">
        <f t="shared" si="29"/>
        <v>0</v>
      </c>
      <c r="AO330" s="615"/>
    </row>
    <row r="331" spans="1:41" ht="20.100000000000001" customHeight="1">
      <c r="A331" s="183">
        <v>327</v>
      </c>
      <c r="B331" s="342"/>
      <c r="C331" s="342"/>
      <c r="D331" s="142"/>
      <c r="E331" s="142"/>
      <c r="F331" s="142"/>
      <c r="G331" s="142"/>
      <c r="H331" s="142"/>
      <c r="I331" s="142"/>
      <c r="J331" s="143"/>
      <c r="K331" s="142"/>
      <c r="L331" s="142"/>
      <c r="M331" s="144"/>
      <c r="N331" s="145"/>
      <c r="O331" s="142"/>
      <c r="P331" s="147"/>
      <c r="Q331" s="147"/>
      <c r="R331" s="147"/>
      <c r="S331" s="147"/>
      <c r="T331" s="147"/>
      <c r="U331" s="147"/>
      <c r="V331" s="147"/>
      <c r="W331" s="147"/>
      <c r="X331" s="147"/>
      <c r="Y331" s="147"/>
      <c r="Z331" s="147"/>
      <c r="AA331" s="147"/>
      <c r="AB331" s="147"/>
      <c r="AC331" s="148"/>
      <c r="AD331" s="142"/>
      <c r="AE331" s="203">
        <f t="shared" si="30"/>
        <v>0</v>
      </c>
      <c r="AF331" s="150">
        <f t="shared" si="31"/>
        <v>0</v>
      </c>
      <c r="AG331" s="331"/>
      <c r="AJ331" s="185"/>
      <c r="AK331" s="616"/>
      <c r="AL331" s="186">
        <f t="shared" si="27"/>
        <v>0</v>
      </c>
      <c r="AM331" s="186">
        <f t="shared" si="28"/>
        <v>0</v>
      </c>
      <c r="AN331" s="186">
        <f t="shared" si="29"/>
        <v>0</v>
      </c>
      <c r="AO331" s="615"/>
    </row>
    <row r="332" spans="1:41" ht="20.100000000000001" customHeight="1">
      <c r="A332" s="183">
        <v>328</v>
      </c>
      <c r="B332" s="342"/>
      <c r="C332" s="342"/>
      <c r="D332" s="142"/>
      <c r="E332" s="142"/>
      <c r="F332" s="142"/>
      <c r="G332" s="142"/>
      <c r="H332" s="142"/>
      <c r="I332" s="142"/>
      <c r="J332" s="143"/>
      <c r="K332" s="142"/>
      <c r="L332" s="142"/>
      <c r="M332" s="144"/>
      <c r="N332" s="145"/>
      <c r="O332" s="142"/>
      <c r="P332" s="147"/>
      <c r="Q332" s="147"/>
      <c r="R332" s="147"/>
      <c r="S332" s="147"/>
      <c r="T332" s="147"/>
      <c r="U332" s="147"/>
      <c r="V332" s="147"/>
      <c r="W332" s="147"/>
      <c r="X332" s="147"/>
      <c r="Y332" s="147"/>
      <c r="Z332" s="147"/>
      <c r="AA332" s="147"/>
      <c r="AB332" s="147"/>
      <c r="AC332" s="148"/>
      <c r="AD332" s="142"/>
      <c r="AE332" s="203">
        <f t="shared" si="30"/>
        <v>0</v>
      </c>
      <c r="AF332" s="150">
        <f t="shared" si="31"/>
        <v>0</v>
      </c>
      <c r="AG332" s="331"/>
      <c r="AJ332" s="185"/>
      <c r="AK332" s="616"/>
      <c r="AL332" s="186">
        <f t="shared" si="27"/>
        <v>0</v>
      </c>
      <c r="AM332" s="186">
        <f t="shared" si="28"/>
        <v>0</v>
      </c>
      <c r="AN332" s="186">
        <f t="shared" si="29"/>
        <v>0</v>
      </c>
      <c r="AO332" s="615"/>
    </row>
    <row r="333" spans="1:41" ht="20.100000000000001" customHeight="1">
      <c r="A333" s="183">
        <v>329</v>
      </c>
      <c r="B333" s="342"/>
      <c r="C333" s="342"/>
      <c r="D333" s="142"/>
      <c r="E333" s="142"/>
      <c r="F333" s="142"/>
      <c r="G333" s="142"/>
      <c r="H333" s="142"/>
      <c r="I333" s="142"/>
      <c r="J333" s="143"/>
      <c r="K333" s="142"/>
      <c r="L333" s="142"/>
      <c r="M333" s="144"/>
      <c r="N333" s="145"/>
      <c r="O333" s="142"/>
      <c r="P333" s="147"/>
      <c r="Q333" s="147"/>
      <c r="R333" s="147"/>
      <c r="S333" s="147"/>
      <c r="T333" s="147"/>
      <c r="U333" s="147"/>
      <c r="V333" s="147"/>
      <c r="W333" s="147"/>
      <c r="X333" s="147"/>
      <c r="Y333" s="147"/>
      <c r="Z333" s="147"/>
      <c r="AA333" s="147"/>
      <c r="AB333" s="147"/>
      <c r="AC333" s="148"/>
      <c r="AD333" s="142"/>
      <c r="AE333" s="203">
        <f t="shared" si="30"/>
        <v>0</v>
      </c>
      <c r="AF333" s="150">
        <f t="shared" si="31"/>
        <v>0</v>
      </c>
      <c r="AG333" s="331"/>
      <c r="AJ333" s="185"/>
      <c r="AK333" s="616"/>
      <c r="AL333" s="186">
        <f t="shared" si="27"/>
        <v>0</v>
      </c>
      <c r="AM333" s="186">
        <f t="shared" si="28"/>
        <v>0</v>
      </c>
      <c r="AN333" s="186">
        <f t="shared" si="29"/>
        <v>0</v>
      </c>
      <c r="AO333" s="615"/>
    </row>
    <row r="334" spans="1:41" ht="20.100000000000001" customHeight="1">
      <c r="A334" s="183">
        <v>330</v>
      </c>
      <c r="B334" s="342"/>
      <c r="C334" s="342"/>
      <c r="D334" s="142"/>
      <c r="E334" s="142"/>
      <c r="F334" s="142"/>
      <c r="G334" s="142"/>
      <c r="H334" s="142"/>
      <c r="I334" s="142"/>
      <c r="J334" s="143"/>
      <c r="K334" s="142"/>
      <c r="L334" s="142"/>
      <c r="M334" s="144"/>
      <c r="N334" s="145"/>
      <c r="O334" s="142"/>
      <c r="P334" s="147"/>
      <c r="Q334" s="147"/>
      <c r="R334" s="147"/>
      <c r="S334" s="147"/>
      <c r="T334" s="147"/>
      <c r="U334" s="147"/>
      <c r="V334" s="147"/>
      <c r="W334" s="147"/>
      <c r="X334" s="147"/>
      <c r="Y334" s="147"/>
      <c r="Z334" s="147"/>
      <c r="AA334" s="147"/>
      <c r="AB334" s="147"/>
      <c r="AC334" s="148"/>
      <c r="AD334" s="142"/>
      <c r="AE334" s="203">
        <f t="shared" si="30"/>
        <v>0</v>
      </c>
      <c r="AF334" s="150">
        <f t="shared" si="31"/>
        <v>0</v>
      </c>
      <c r="AG334" s="331"/>
      <c r="AJ334" s="185"/>
      <c r="AK334" s="616"/>
      <c r="AL334" s="186">
        <f t="shared" si="27"/>
        <v>0</v>
      </c>
      <c r="AM334" s="186">
        <f t="shared" si="28"/>
        <v>0</v>
      </c>
      <c r="AN334" s="186">
        <f t="shared" si="29"/>
        <v>0</v>
      </c>
      <c r="AO334" s="615"/>
    </row>
    <row r="335" spans="1:41" ht="20.100000000000001" customHeight="1">
      <c r="A335" s="183">
        <v>331</v>
      </c>
      <c r="B335" s="342"/>
      <c r="C335" s="342"/>
      <c r="D335" s="142"/>
      <c r="E335" s="142"/>
      <c r="F335" s="142"/>
      <c r="G335" s="142"/>
      <c r="H335" s="142"/>
      <c r="I335" s="142"/>
      <c r="J335" s="143"/>
      <c r="K335" s="142"/>
      <c r="L335" s="142"/>
      <c r="M335" s="144"/>
      <c r="N335" s="145"/>
      <c r="O335" s="142"/>
      <c r="P335" s="147"/>
      <c r="Q335" s="147"/>
      <c r="R335" s="147"/>
      <c r="S335" s="147"/>
      <c r="T335" s="147"/>
      <c r="U335" s="147"/>
      <c r="V335" s="147"/>
      <c r="W335" s="147"/>
      <c r="X335" s="147"/>
      <c r="Y335" s="147"/>
      <c r="Z335" s="147"/>
      <c r="AA335" s="147"/>
      <c r="AB335" s="147"/>
      <c r="AC335" s="148"/>
      <c r="AD335" s="142"/>
      <c r="AE335" s="203">
        <f t="shared" si="30"/>
        <v>0</v>
      </c>
      <c r="AF335" s="150">
        <f t="shared" si="31"/>
        <v>0</v>
      </c>
      <c r="AG335" s="331"/>
      <c r="AJ335" s="185"/>
      <c r="AK335" s="616"/>
      <c r="AL335" s="186">
        <f t="shared" si="27"/>
        <v>0</v>
      </c>
      <c r="AM335" s="186">
        <f t="shared" si="28"/>
        <v>0</v>
      </c>
      <c r="AN335" s="186">
        <f t="shared" si="29"/>
        <v>0</v>
      </c>
      <c r="AO335" s="615"/>
    </row>
    <row r="336" spans="1:41" ht="20.100000000000001" customHeight="1">
      <c r="A336" s="183">
        <v>332</v>
      </c>
      <c r="B336" s="342"/>
      <c r="C336" s="342"/>
      <c r="D336" s="142"/>
      <c r="E336" s="142"/>
      <c r="F336" s="142"/>
      <c r="G336" s="142"/>
      <c r="H336" s="142"/>
      <c r="I336" s="142"/>
      <c r="J336" s="143"/>
      <c r="K336" s="142"/>
      <c r="L336" s="142"/>
      <c r="M336" s="144"/>
      <c r="N336" s="145"/>
      <c r="O336" s="142"/>
      <c r="P336" s="147"/>
      <c r="Q336" s="147"/>
      <c r="R336" s="147"/>
      <c r="S336" s="147"/>
      <c r="T336" s="147"/>
      <c r="U336" s="147"/>
      <c r="V336" s="147"/>
      <c r="W336" s="147"/>
      <c r="X336" s="147"/>
      <c r="Y336" s="147"/>
      <c r="Z336" s="147"/>
      <c r="AA336" s="147"/>
      <c r="AB336" s="147"/>
      <c r="AC336" s="148"/>
      <c r="AD336" s="142"/>
      <c r="AE336" s="203">
        <f t="shared" si="30"/>
        <v>0</v>
      </c>
      <c r="AF336" s="150">
        <f t="shared" si="31"/>
        <v>0</v>
      </c>
      <c r="AG336" s="331"/>
      <c r="AJ336" s="185"/>
      <c r="AK336" s="616"/>
      <c r="AL336" s="186">
        <f t="shared" si="27"/>
        <v>0</v>
      </c>
      <c r="AM336" s="186">
        <f t="shared" si="28"/>
        <v>0</v>
      </c>
      <c r="AN336" s="186">
        <f t="shared" si="29"/>
        <v>0</v>
      </c>
      <c r="AO336" s="615"/>
    </row>
    <row r="337" spans="1:41" ht="20.100000000000001" customHeight="1">
      <c r="A337" s="183">
        <v>333</v>
      </c>
      <c r="B337" s="342"/>
      <c r="C337" s="342"/>
      <c r="D337" s="142"/>
      <c r="E337" s="142"/>
      <c r="F337" s="142"/>
      <c r="G337" s="142"/>
      <c r="H337" s="142"/>
      <c r="I337" s="142"/>
      <c r="J337" s="143"/>
      <c r="K337" s="142"/>
      <c r="L337" s="142"/>
      <c r="M337" s="144"/>
      <c r="N337" s="145"/>
      <c r="O337" s="142"/>
      <c r="P337" s="147"/>
      <c r="Q337" s="147"/>
      <c r="R337" s="147"/>
      <c r="S337" s="147"/>
      <c r="T337" s="147"/>
      <c r="U337" s="147"/>
      <c r="V337" s="147"/>
      <c r="W337" s="147"/>
      <c r="X337" s="147"/>
      <c r="Y337" s="147"/>
      <c r="Z337" s="147"/>
      <c r="AA337" s="147"/>
      <c r="AB337" s="147"/>
      <c r="AC337" s="148"/>
      <c r="AD337" s="142"/>
      <c r="AE337" s="203">
        <f t="shared" si="30"/>
        <v>0</v>
      </c>
      <c r="AF337" s="150">
        <f t="shared" si="31"/>
        <v>0</v>
      </c>
      <c r="AG337" s="331"/>
      <c r="AJ337" s="185"/>
      <c r="AK337" s="616"/>
      <c r="AL337" s="186">
        <f t="shared" si="27"/>
        <v>0</v>
      </c>
      <c r="AM337" s="186">
        <f t="shared" si="28"/>
        <v>0</v>
      </c>
      <c r="AN337" s="186">
        <f t="shared" si="29"/>
        <v>0</v>
      </c>
      <c r="AO337" s="615"/>
    </row>
    <row r="338" spans="1:41" ht="20.100000000000001" customHeight="1">
      <c r="A338" s="183">
        <v>334</v>
      </c>
      <c r="B338" s="342"/>
      <c r="C338" s="342"/>
      <c r="D338" s="142"/>
      <c r="E338" s="142"/>
      <c r="F338" s="142"/>
      <c r="G338" s="142"/>
      <c r="H338" s="142"/>
      <c r="I338" s="142"/>
      <c r="J338" s="143"/>
      <c r="K338" s="142"/>
      <c r="L338" s="142"/>
      <c r="M338" s="144"/>
      <c r="N338" s="145"/>
      <c r="O338" s="142"/>
      <c r="P338" s="147"/>
      <c r="Q338" s="147"/>
      <c r="R338" s="147"/>
      <c r="S338" s="147"/>
      <c r="T338" s="147"/>
      <c r="U338" s="147"/>
      <c r="V338" s="147"/>
      <c r="W338" s="147"/>
      <c r="X338" s="147"/>
      <c r="Y338" s="147"/>
      <c r="Z338" s="147"/>
      <c r="AA338" s="147"/>
      <c r="AB338" s="147"/>
      <c r="AC338" s="148"/>
      <c r="AD338" s="142"/>
      <c r="AE338" s="203">
        <f t="shared" si="30"/>
        <v>0</v>
      </c>
      <c r="AF338" s="150">
        <f t="shared" si="31"/>
        <v>0</v>
      </c>
      <c r="AG338" s="331"/>
      <c r="AJ338" s="185"/>
      <c r="AK338" s="616"/>
      <c r="AL338" s="186">
        <f t="shared" si="27"/>
        <v>0</v>
      </c>
      <c r="AM338" s="186">
        <f t="shared" si="28"/>
        <v>0</v>
      </c>
      <c r="AN338" s="186">
        <f t="shared" si="29"/>
        <v>0</v>
      </c>
      <c r="AO338" s="615"/>
    </row>
    <row r="339" spans="1:41" ht="20.100000000000001" customHeight="1">
      <c r="A339" s="183">
        <v>335</v>
      </c>
      <c r="B339" s="342"/>
      <c r="C339" s="342"/>
      <c r="D339" s="142"/>
      <c r="E339" s="142"/>
      <c r="F339" s="142"/>
      <c r="G339" s="142"/>
      <c r="H339" s="142"/>
      <c r="I339" s="142"/>
      <c r="J339" s="143"/>
      <c r="K339" s="142"/>
      <c r="L339" s="142"/>
      <c r="M339" s="144"/>
      <c r="N339" s="145"/>
      <c r="O339" s="142"/>
      <c r="P339" s="147"/>
      <c r="Q339" s="147"/>
      <c r="R339" s="147"/>
      <c r="S339" s="147"/>
      <c r="T339" s="147"/>
      <c r="U339" s="147"/>
      <c r="V339" s="147"/>
      <c r="W339" s="147"/>
      <c r="X339" s="147"/>
      <c r="Y339" s="147"/>
      <c r="Z339" s="147"/>
      <c r="AA339" s="147"/>
      <c r="AB339" s="147"/>
      <c r="AC339" s="148"/>
      <c r="AD339" s="142"/>
      <c r="AE339" s="203">
        <f t="shared" si="30"/>
        <v>0</v>
      </c>
      <c r="AF339" s="150">
        <f t="shared" si="31"/>
        <v>0</v>
      </c>
      <c r="AG339" s="331"/>
      <c r="AJ339" s="185"/>
      <c r="AK339" s="616"/>
      <c r="AL339" s="186">
        <f t="shared" si="27"/>
        <v>0</v>
      </c>
      <c r="AM339" s="186">
        <f t="shared" si="28"/>
        <v>0</v>
      </c>
      <c r="AN339" s="186">
        <f t="shared" si="29"/>
        <v>0</v>
      </c>
      <c r="AO339" s="615"/>
    </row>
    <row r="340" spans="1:41" ht="20.100000000000001" customHeight="1">
      <c r="A340" s="183">
        <v>336</v>
      </c>
      <c r="B340" s="342"/>
      <c r="C340" s="342"/>
      <c r="D340" s="142"/>
      <c r="E340" s="142"/>
      <c r="F340" s="142"/>
      <c r="G340" s="142"/>
      <c r="H340" s="142"/>
      <c r="I340" s="142"/>
      <c r="J340" s="143"/>
      <c r="K340" s="142"/>
      <c r="L340" s="142"/>
      <c r="M340" s="144"/>
      <c r="N340" s="145"/>
      <c r="O340" s="142"/>
      <c r="P340" s="147"/>
      <c r="Q340" s="147"/>
      <c r="R340" s="147"/>
      <c r="S340" s="147"/>
      <c r="T340" s="147"/>
      <c r="U340" s="147"/>
      <c r="V340" s="147"/>
      <c r="W340" s="147"/>
      <c r="X340" s="147"/>
      <c r="Y340" s="147"/>
      <c r="Z340" s="147"/>
      <c r="AA340" s="147"/>
      <c r="AB340" s="147"/>
      <c r="AC340" s="148"/>
      <c r="AD340" s="142"/>
      <c r="AE340" s="203">
        <f t="shared" si="30"/>
        <v>0</v>
      </c>
      <c r="AF340" s="150">
        <f t="shared" si="31"/>
        <v>0</v>
      </c>
      <c r="AG340" s="331"/>
      <c r="AJ340" s="185"/>
      <c r="AK340" s="616"/>
      <c r="AL340" s="186">
        <f t="shared" si="27"/>
        <v>0</v>
      </c>
      <c r="AM340" s="186">
        <f t="shared" si="28"/>
        <v>0</v>
      </c>
      <c r="AN340" s="186">
        <f t="shared" si="29"/>
        <v>0</v>
      </c>
      <c r="AO340" s="615"/>
    </row>
    <row r="341" spans="1:41" ht="20.100000000000001" customHeight="1">
      <c r="A341" s="183">
        <v>337</v>
      </c>
      <c r="B341" s="342"/>
      <c r="C341" s="342"/>
      <c r="D341" s="142"/>
      <c r="E341" s="142"/>
      <c r="F341" s="142"/>
      <c r="G341" s="142"/>
      <c r="H341" s="142"/>
      <c r="I341" s="142"/>
      <c r="J341" s="143"/>
      <c r="K341" s="142"/>
      <c r="L341" s="142"/>
      <c r="M341" s="144"/>
      <c r="N341" s="145"/>
      <c r="O341" s="142"/>
      <c r="P341" s="147"/>
      <c r="Q341" s="147"/>
      <c r="R341" s="147"/>
      <c r="S341" s="147"/>
      <c r="T341" s="147"/>
      <c r="U341" s="147"/>
      <c r="V341" s="147"/>
      <c r="W341" s="147"/>
      <c r="X341" s="147"/>
      <c r="Y341" s="147"/>
      <c r="Z341" s="147"/>
      <c r="AA341" s="147"/>
      <c r="AB341" s="147"/>
      <c r="AC341" s="148"/>
      <c r="AD341" s="142"/>
      <c r="AE341" s="203">
        <f t="shared" si="30"/>
        <v>0</v>
      </c>
      <c r="AF341" s="150">
        <f t="shared" si="31"/>
        <v>0</v>
      </c>
      <c r="AG341" s="331"/>
      <c r="AJ341" s="185"/>
      <c r="AK341" s="616"/>
      <c r="AL341" s="186">
        <f t="shared" si="27"/>
        <v>0</v>
      </c>
      <c r="AM341" s="186">
        <f t="shared" si="28"/>
        <v>0</v>
      </c>
      <c r="AN341" s="186">
        <f t="shared" si="29"/>
        <v>0</v>
      </c>
      <c r="AO341" s="615"/>
    </row>
    <row r="342" spans="1:41" ht="20.100000000000001" customHeight="1">
      <c r="A342" s="183">
        <v>338</v>
      </c>
      <c r="B342" s="342"/>
      <c r="C342" s="342"/>
      <c r="D342" s="142"/>
      <c r="E342" s="142"/>
      <c r="F342" s="142"/>
      <c r="G342" s="142"/>
      <c r="H342" s="142"/>
      <c r="I342" s="142"/>
      <c r="J342" s="143"/>
      <c r="K342" s="142"/>
      <c r="L342" s="142"/>
      <c r="M342" s="144"/>
      <c r="N342" s="145"/>
      <c r="O342" s="142"/>
      <c r="P342" s="147"/>
      <c r="Q342" s="147"/>
      <c r="R342" s="147"/>
      <c r="S342" s="147"/>
      <c r="T342" s="147"/>
      <c r="U342" s="147"/>
      <c r="V342" s="147"/>
      <c r="W342" s="147"/>
      <c r="X342" s="147"/>
      <c r="Y342" s="147"/>
      <c r="Z342" s="147"/>
      <c r="AA342" s="147"/>
      <c r="AB342" s="147"/>
      <c r="AC342" s="148"/>
      <c r="AD342" s="142"/>
      <c r="AE342" s="203">
        <f t="shared" si="30"/>
        <v>0</v>
      </c>
      <c r="AF342" s="150">
        <f t="shared" si="31"/>
        <v>0</v>
      </c>
      <c r="AG342" s="331"/>
      <c r="AJ342" s="185"/>
      <c r="AK342" s="616"/>
      <c r="AL342" s="186">
        <f t="shared" si="27"/>
        <v>0</v>
      </c>
      <c r="AM342" s="186">
        <f t="shared" si="28"/>
        <v>0</v>
      </c>
      <c r="AN342" s="186">
        <f t="shared" si="29"/>
        <v>0</v>
      </c>
      <c r="AO342" s="615"/>
    </row>
    <row r="343" spans="1:41" ht="20.100000000000001" customHeight="1">
      <c r="A343" s="183">
        <v>339</v>
      </c>
      <c r="B343" s="342"/>
      <c r="C343" s="342"/>
      <c r="D343" s="142"/>
      <c r="E343" s="142"/>
      <c r="F343" s="142"/>
      <c r="G343" s="142"/>
      <c r="H343" s="142"/>
      <c r="I343" s="142"/>
      <c r="J343" s="143"/>
      <c r="K343" s="142"/>
      <c r="L343" s="142"/>
      <c r="M343" s="144"/>
      <c r="N343" s="145"/>
      <c r="O343" s="142"/>
      <c r="P343" s="147"/>
      <c r="Q343" s="147"/>
      <c r="R343" s="147"/>
      <c r="S343" s="147"/>
      <c r="T343" s="147"/>
      <c r="U343" s="147"/>
      <c r="V343" s="147"/>
      <c r="W343" s="147"/>
      <c r="X343" s="147"/>
      <c r="Y343" s="147"/>
      <c r="Z343" s="147"/>
      <c r="AA343" s="147"/>
      <c r="AB343" s="147"/>
      <c r="AC343" s="148"/>
      <c r="AD343" s="142"/>
      <c r="AE343" s="203">
        <f t="shared" si="30"/>
        <v>0</v>
      </c>
      <c r="AF343" s="150">
        <f t="shared" si="31"/>
        <v>0</v>
      </c>
      <c r="AG343" s="331"/>
      <c r="AJ343" s="185"/>
      <c r="AK343" s="616"/>
      <c r="AL343" s="186">
        <f t="shared" si="27"/>
        <v>0</v>
      </c>
      <c r="AM343" s="186">
        <f t="shared" si="28"/>
        <v>0</v>
      </c>
      <c r="AN343" s="186">
        <f t="shared" si="29"/>
        <v>0</v>
      </c>
      <c r="AO343" s="615"/>
    </row>
    <row r="344" spans="1:41" ht="20.100000000000001" customHeight="1">
      <c r="A344" s="183">
        <v>340</v>
      </c>
      <c r="B344" s="342"/>
      <c r="C344" s="342"/>
      <c r="D344" s="142"/>
      <c r="E344" s="142"/>
      <c r="F344" s="142"/>
      <c r="G344" s="142"/>
      <c r="H344" s="142"/>
      <c r="I344" s="142"/>
      <c r="J344" s="143"/>
      <c r="K344" s="142"/>
      <c r="L344" s="142"/>
      <c r="M344" s="144"/>
      <c r="N344" s="145"/>
      <c r="O344" s="142"/>
      <c r="P344" s="147"/>
      <c r="Q344" s="147"/>
      <c r="R344" s="147"/>
      <c r="S344" s="147"/>
      <c r="T344" s="147"/>
      <c r="U344" s="147"/>
      <c r="V344" s="147"/>
      <c r="W344" s="147"/>
      <c r="X344" s="147"/>
      <c r="Y344" s="147"/>
      <c r="Z344" s="147"/>
      <c r="AA344" s="147"/>
      <c r="AB344" s="147"/>
      <c r="AC344" s="148"/>
      <c r="AD344" s="142"/>
      <c r="AE344" s="203">
        <f t="shared" si="30"/>
        <v>0</v>
      </c>
      <c r="AF344" s="150">
        <f t="shared" si="31"/>
        <v>0</v>
      </c>
      <c r="AG344" s="331"/>
      <c r="AJ344" s="185"/>
      <c r="AK344" s="616"/>
      <c r="AL344" s="186">
        <f t="shared" si="27"/>
        <v>0</v>
      </c>
      <c r="AM344" s="186">
        <f t="shared" si="28"/>
        <v>0</v>
      </c>
      <c r="AN344" s="186">
        <f t="shared" si="29"/>
        <v>0</v>
      </c>
      <c r="AO344" s="615"/>
    </row>
    <row r="345" spans="1:41" ht="20.100000000000001" customHeight="1">
      <c r="A345" s="183">
        <v>341</v>
      </c>
      <c r="B345" s="342"/>
      <c r="C345" s="342"/>
      <c r="D345" s="142"/>
      <c r="E345" s="142"/>
      <c r="F345" s="142"/>
      <c r="G345" s="142"/>
      <c r="H345" s="142"/>
      <c r="I345" s="142"/>
      <c r="J345" s="143"/>
      <c r="K345" s="142"/>
      <c r="L345" s="142"/>
      <c r="M345" s="144"/>
      <c r="N345" s="145"/>
      <c r="O345" s="142"/>
      <c r="P345" s="147"/>
      <c r="Q345" s="147"/>
      <c r="R345" s="147"/>
      <c r="S345" s="147"/>
      <c r="T345" s="147"/>
      <c r="U345" s="147"/>
      <c r="V345" s="147"/>
      <c r="W345" s="147"/>
      <c r="X345" s="147"/>
      <c r="Y345" s="147"/>
      <c r="Z345" s="147"/>
      <c r="AA345" s="147"/>
      <c r="AB345" s="147"/>
      <c r="AC345" s="148"/>
      <c r="AD345" s="142"/>
      <c r="AE345" s="203">
        <f t="shared" si="30"/>
        <v>0</v>
      </c>
      <c r="AF345" s="150">
        <f t="shared" si="31"/>
        <v>0</v>
      </c>
      <c r="AG345" s="331"/>
      <c r="AJ345" s="185"/>
      <c r="AK345" s="616"/>
      <c r="AL345" s="186">
        <f t="shared" si="27"/>
        <v>0</v>
      </c>
      <c r="AM345" s="186">
        <f t="shared" si="28"/>
        <v>0</v>
      </c>
      <c r="AN345" s="186">
        <f t="shared" si="29"/>
        <v>0</v>
      </c>
      <c r="AO345" s="615"/>
    </row>
    <row r="346" spans="1:41" ht="20.100000000000001" customHeight="1">
      <c r="A346" s="183">
        <v>342</v>
      </c>
      <c r="B346" s="342"/>
      <c r="C346" s="342"/>
      <c r="D346" s="142"/>
      <c r="E346" s="142"/>
      <c r="F346" s="142"/>
      <c r="G346" s="142"/>
      <c r="H346" s="142"/>
      <c r="I346" s="142"/>
      <c r="J346" s="143"/>
      <c r="K346" s="142"/>
      <c r="L346" s="142"/>
      <c r="M346" s="144"/>
      <c r="N346" s="145"/>
      <c r="O346" s="142"/>
      <c r="P346" s="147"/>
      <c r="Q346" s="147"/>
      <c r="R346" s="147"/>
      <c r="S346" s="147"/>
      <c r="T346" s="147"/>
      <c r="U346" s="147"/>
      <c r="V346" s="147"/>
      <c r="W346" s="147"/>
      <c r="X346" s="147"/>
      <c r="Y346" s="147"/>
      <c r="Z346" s="147"/>
      <c r="AA346" s="147"/>
      <c r="AB346" s="147"/>
      <c r="AC346" s="148"/>
      <c r="AD346" s="142"/>
      <c r="AE346" s="203">
        <f t="shared" si="30"/>
        <v>0</v>
      </c>
      <c r="AF346" s="150">
        <f t="shared" si="31"/>
        <v>0</v>
      </c>
      <c r="AG346" s="331"/>
      <c r="AJ346" s="185"/>
      <c r="AK346" s="616"/>
      <c r="AL346" s="186">
        <f t="shared" si="27"/>
        <v>0</v>
      </c>
      <c r="AM346" s="186">
        <f t="shared" si="28"/>
        <v>0</v>
      </c>
      <c r="AN346" s="186">
        <f t="shared" si="29"/>
        <v>0</v>
      </c>
      <c r="AO346" s="615"/>
    </row>
    <row r="347" spans="1:41" ht="20.100000000000001" customHeight="1">
      <c r="A347" s="183">
        <v>343</v>
      </c>
      <c r="B347" s="342"/>
      <c r="C347" s="342"/>
      <c r="D347" s="142"/>
      <c r="E347" s="142"/>
      <c r="F347" s="142"/>
      <c r="G347" s="142"/>
      <c r="H347" s="142"/>
      <c r="I347" s="142"/>
      <c r="J347" s="143"/>
      <c r="K347" s="142"/>
      <c r="L347" s="142"/>
      <c r="M347" s="144"/>
      <c r="N347" s="145"/>
      <c r="O347" s="142"/>
      <c r="P347" s="147"/>
      <c r="Q347" s="147"/>
      <c r="R347" s="147"/>
      <c r="S347" s="147"/>
      <c r="T347" s="147"/>
      <c r="U347" s="147"/>
      <c r="V347" s="147"/>
      <c r="W347" s="147"/>
      <c r="X347" s="147"/>
      <c r="Y347" s="147"/>
      <c r="Z347" s="147"/>
      <c r="AA347" s="147"/>
      <c r="AB347" s="147"/>
      <c r="AC347" s="148"/>
      <c r="AD347" s="142"/>
      <c r="AE347" s="203">
        <f t="shared" si="30"/>
        <v>0</v>
      </c>
      <c r="AF347" s="150">
        <f t="shared" si="31"/>
        <v>0</v>
      </c>
      <c r="AG347" s="331"/>
      <c r="AJ347" s="185"/>
      <c r="AK347" s="616"/>
      <c r="AL347" s="186">
        <f t="shared" si="27"/>
        <v>0</v>
      </c>
      <c r="AM347" s="186">
        <f t="shared" si="28"/>
        <v>0</v>
      </c>
      <c r="AN347" s="186">
        <f t="shared" si="29"/>
        <v>0</v>
      </c>
      <c r="AO347" s="615"/>
    </row>
    <row r="348" spans="1:41" ht="20.100000000000001" customHeight="1">
      <c r="A348" s="183">
        <v>344</v>
      </c>
      <c r="B348" s="342"/>
      <c r="C348" s="342"/>
      <c r="D348" s="142"/>
      <c r="E348" s="142"/>
      <c r="F348" s="142"/>
      <c r="G348" s="142"/>
      <c r="H348" s="142"/>
      <c r="I348" s="142"/>
      <c r="J348" s="143"/>
      <c r="K348" s="142"/>
      <c r="L348" s="142"/>
      <c r="M348" s="144"/>
      <c r="N348" s="145"/>
      <c r="O348" s="142"/>
      <c r="P348" s="147"/>
      <c r="Q348" s="147"/>
      <c r="R348" s="147"/>
      <c r="S348" s="147"/>
      <c r="T348" s="147"/>
      <c r="U348" s="147"/>
      <c r="V348" s="147"/>
      <c r="W348" s="147"/>
      <c r="X348" s="147"/>
      <c r="Y348" s="147"/>
      <c r="Z348" s="147"/>
      <c r="AA348" s="147"/>
      <c r="AB348" s="147"/>
      <c r="AC348" s="148"/>
      <c r="AD348" s="142"/>
      <c r="AE348" s="203">
        <f t="shared" si="30"/>
        <v>0</v>
      </c>
      <c r="AF348" s="150">
        <f t="shared" si="31"/>
        <v>0</v>
      </c>
      <c r="AG348" s="331"/>
      <c r="AJ348" s="185"/>
      <c r="AK348" s="616"/>
      <c r="AL348" s="186">
        <f t="shared" si="27"/>
        <v>0</v>
      </c>
      <c r="AM348" s="186">
        <f t="shared" si="28"/>
        <v>0</v>
      </c>
      <c r="AN348" s="186">
        <f t="shared" si="29"/>
        <v>0</v>
      </c>
      <c r="AO348" s="615"/>
    </row>
    <row r="349" spans="1:41" ht="20.100000000000001" customHeight="1">
      <c r="A349" s="183">
        <v>345</v>
      </c>
      <c r="B349" s="342"/>
      <c r="C349" s="342"/>
      <c r="D349" s="142"/>
      <c r="E349" s="142"/>
      <c r="F349" s="142"/>
      <c r="G349" s="142"/>
      <c r="H349" s="142"/>
      <c r="I349" s="142"/>
      <c r="J349" s="143"/>
      <c r="K349" s="142"/>
      <c r="L349" s="142"/>
      <c r="M349" s="144"/>
      <c r="N349" s="145"/>
      <c r="O349" s="142"/>
      <c r="P349" s="147"/>
      <c r="Q349" s="147"/>
      <c r="R349" s="147"/>
      <c r="S349" s="147"/>
      <c r="T349" s="147"/>
      <c r="U349" s="147"/>
      <c r="V349" s="147"/>
      <c r="W349" s="147"/>
      <c r="X349" s="147"/>
      <c r="Y349" s="147"/>
      <c r="Z349" s="147"/>
      <c r="AA349" s="147"/>
      <c r="AB349" s="147"/>
      <c r="AC349" s="148"/>
      <c r="AD349" s="142"/>
      <c r="AE349" s="203">
        <f t="shared" si="30"/>
        <v>0</v>
      </c>
      <c r="AF349" s="150">
        <f t="shared" si="31"/>
        <v>0</v>
      </c>
      <c r="AG349" s="331"/>
      <c r="AJ349" s="185"/>
      <c r="AK349" s="616"/>
      <c r="AL349" s="186">
        <f t="shared" si="27"/>
        <v>0</v>
      </c>
      <c r="AM349" s="186">
        <f t="shared" si="28"/>
        <v>0</v>
      </c>
      <c r="AN349" s="186">
        <f t="shared" si="29"/>
        <v>0</v>
      </c>
      <c r="AO349" s="615"/>
    </row>
    <row r="350" spans="1:41" ht="20.100000000000001" customHeight="1">
      <c r="A350" s="183">
        <v>346</v>
      </c>
      <c r="B350" s="342"/>
      <c r="C350" s="342"/>
      <c r="D350" s="142"/>
      <c r="E350" s="142"/>
      <c r="F350" s="142"/>
      <c r="G350" s="142"/>
      <c r="H350" s="142"/>
      <c r="I350" s="142"/>
      <c r="J350" s="143"/>
      <c r="K350" s="142"/>
      <c r="L350" s="142"/>
      <c r="M350" s="144"/>
      <c r="N350" s="145"/>
      <c r="O350" s="142"/>
      <c r="P350" s="147"/>
      <c r="Q350" s="147"/>
      <c r="R350" s="147"/>
      <c r="S350" s="147"/>
      <c r="T350" s="147"/>
      <c r="U350" s="147"/>
      <c r="V350" s="147"/>
      <c r="W350" s="147"/>
      <c r="X350" s="147"/>
      <c r="Y350" s="147"/>
      <c r="Z350" s="147"/>
      <c r="AA350" s="147"/>
      <c r="AB350" s="147"/>
      <c r="AC350" s="148"/>
      <c r="AD350" s="142"/>
      <c r="AE350" s="203">
        <f t="shared" si="30"/>
        <v>0</v>
      </c>
      <c r="AF350" s="150">
        <f t="shared" si="31"/>
        <v>0</v>
      </c>
      <c r="AG350" s="331"/>
      <c r="AJ350" s="185"/>
      <c r="AK350" s="616"/>
      <c r="AL350" s="186">
        <f t="shared" si="27"/>
        <v>0</v>
      </c>
      <c r="AM350" s="186">
        <f t="shared" si="28"/>
        <v>0</v>
      </c>
      <c r="AN350" s="186">
        <f t="shared" si="29"/>
        <v>0</v>
      </c>
      <c r="AO350" s="615"/>
    </row>
    <row r="351" spans="1:41" ht="20.100000000000001" customHeight="1">
      <c r="A351" s="183">
        <v>347</v>
      </c>
      <c r="B351" s="342"/>
      <c r="C351" s="342"/>
      <c r="D351" s="142"/>
      <c r="E351" s="142"/>
      <c r="F351" s="142"/>
      <c r="G351" s="142"/>
      <c r="H351" s="142"/>
      <c r="I351" s="142"/>
      <c r="J351" s="143"/>
      <c r="K351" s="142"/>
      <c r="L351" s="142"/>
      <c r="M351" s="144"/>
      <c r="N351" s="145"/>
      <c r="O351" s="142"/>
      <c r="P351" s="147"/>
      <c r="Q351" s="147"/>
      <c r="R351" s="147"/>
      <c r="S351" s="147"/>
      <c r="T351" s="147"/>
      <c r="U351" s="147"/>
      <c r="V351" s="147"/>
      <c r="W351" s="147"/>
      <c r="X351" s="147"/>
      <c r="Y351" s="147"/>
      <c r="Z351" s="147"/>
      <c r="AA351" s="147"/>
      <c r="AB351" s="147"/>
      <c r="AC351" s="148"/>
      <c r="AD351" s="142"/>
      <c r="AE351" s="203">
        <f t="shared" si="30"/>
        <v>0</v>
      </c>
      <c r="AF351" s="150">
        <f t="shared" si="31"/>
        <v>0</v>
      </c>
      <c r="AG351" s="331"/>
      <c r="AJ351" s="185"/>
      <c r="AK351" s="616"/>
      <c r="AL351" s="186">
        <f t="shared" si="27"/>
        <v>0</v>
      </c>
      <c r="AM351" s="186">
        <f t="shared" si="28"/>
        <v>0</v>
      </c>
      <c r="AN351" s="186">
        <f t="shared" si="29"/>
        <v>0</v>
      </c>
      <c r="AO351" s="615"/>
    </row>
    <row r="352" spans="1:41" ht="20.100000000000001" customHeight="1">
      <c r="A352" s="183">
        <v>348</v>
      </c>
      <c r="B352" s="342"/>
      <c r="C352" s="342"/>
      <c r="D352" s="142"/>
      <c r="E352" s="142"/>
      <c r="F352" s="142"/>
      <c r="G352" s="142"/>
      <c r="H352" s="142"/>
      <c r="I352" s="142"/>
      <c r="J352" s="143"/>
      <c r="K352" s="142"/>
      <c r="L352" s="142"/>
      <c r="M352" s="144"/>
      <c r="N352" s="145"/>
      <c r="O352" s="142"/>
      <c r="P352" s="147"/>
      <c r="Q352" s="147"/>
      <c r="R352" s="147"/>
      <c r="S352" s="147"/>
      <c r="T352" s="147"/>
      <c r="U352" s="147"/>
      <c r="V352" s="147"/>
      <c r="W352" s="147"/>
      <c r="X352" s="147"/>
      <c r="Y352" s="147"/>
      <c r="Z352" s="147"/>
      <c r="AA352" s="147"/>
      <c r="AB352" s="147"/>
      <c r="AC352" s="148"/>
      <c r="AD352" s="142"/>
      <c r="AE352" s="203">
        <f t="shared" si="30"/>
        <v>0</v>
      </c>
      <c r="AF352" s="150">
        <f t="shared" si="31"/>
        <v>0</v>
      </c>
      <c r="AG352" s="331"/>
      <c r="AJ352" s="185"/>
      <c r="AK352" s="616"/>
      <c r="AL352" s="186">
        <f t="shared" si="27"/>
        <v>0</v>
      </c>
      <c r="AM352" s="186">
        <f t="shared" si="28"/>
        <v>0</v>
      </c>
      <c r="AN352" s="186">
        <f t="shared" si="29"/>
        <v>0</v>
      </c>
      <c r="AO352" s="615"/>
    </row>
    <row r="353" spans="1:41" ht="20.100000000000001" customHeight="1">
      <c r="A353" s="183">
        <v>349</v>
      </c>
      <c r="B353" s="342"/>
      <c r="C353" s="342"/>
      <c r="D353" s="142"/>
      <c r="E353" s="142"/>
      <c r="F353" s="142"/>
      <c r="G353" s="142"/>
      <c r="H353" s="142"/>
      <c r="I353" s="142"/>
      <c r="J353" s="143"/>
      <c r="K353" s="142"/>
      <c r="L353" s="142"/>
      <c r="M353" s="144"/>
      <c r="N353" s="145"/>
      <c r="O353" s="142"/>
      <c r="P353" s="147"/>
      <c r="Q353" s="147"/>
      <c r="R353" s="147"/>
      <c r="S353" s="147"/>
      <c r="T353" s="147"/>
      <c r="U353" s="147"/>
      <c r="V353" s="147"/>
      <c r="W353" s="147"/>
      <c r="X353" s="147"/>
      <c r="Y353" s="147"/>
      <c r="Z353" s="147"/>
      <c r="AA353" s="147"/>
      <c r="AB353" s="147"/>
      <c r="AC353" s="148"/>
      <c r="AD353" s="142"/>
      <c r="AE353" s="203">
        <f t="shared" si="30"/>
        <v>0</v>
      </c>
      <c r="AF353" s="150">
        <f t="shared" si="31"/>
        <v>0</v>
      </c>
      <c r="AG353" s="331"/>
      <c r="AJ353" s="185"/>
      <c r="AK353" s="616"/>
      <c r="AL353" s="186">
        <f t="shared" si="27"/>
        <v>0</v>
      </c>
      <c r="AM353" s="186">
        <f t="shared" si="28"/>
        <v>0</v>
      </c>
      <c r="AN353" s="186">
        <f t="shared" si="29"/>
        <v>0</v>
      </c>
      <c r="AO353" s="615"/>
    </row>
    <row r="354" spans="1:41" ht="20.100000000000001" customHeight="1">
      <c r="A354" s="183">
        <v>350</v>
      </c>
      <c r="B354" s="342"/>
      <c r="C354" s="342"/>
      <c r="D354" s="142"/>
      <c r="E354" s="142"/>
      <c r="F354" s="142"/>
      <c r="G354" s="142"/>
      <c r="H354" s="142"/>
      <c r="I354" s="142"/>
      <c r="J354" s="143"/>
      <c r="K354" s="142"/>
      <c r="L354" s="142"/>
      <c r="M354" s="144"/>
      <c r="N354" s="145"/>
      <c r="O354" s="142"/>
      <c r="P354" s="147"/>
      <c r="Q354" s="147"/>
      <c r="R354" s="147"/>
      <c r="S354" s="147"/>
      <c r="T354" s="147"/>
      <c r="U354" s="147"/>
      <c r="V354" s="147"/>
      <c r="W354" s="147"/>
      <c r="X354" s="147"/>
      <c r="Y354" s="147"/>
      <c r="Z354" s="147"/>
      <c r="AA354" s="147"/>
      <c r="AB354" s="147"/>
      <c r="AC354" s="148"/>
      <c r="AD354" s="142"/>
      <c r="AE354" s="203">
        <f t="shared" si="30"/>
        <v>0</v>
      </c>
      <c r="AF354" s="150">
        <f t="shared" si="31"/>
        <v>0</v>
      </c>
      <c r="AG354" s="331"/>
      <c r="AJ354" s="185"/>
      <c r="AK354" s="616"/>
      <c r="AL354" s="186">
        <f t="shared" si="27"/>
        <v>0</v>
      </c>
      <c r="AM354" s="186">
        <f t="shared" si="28"/>
        <v>0</v>
      </c>
      <c r="AN354" s="186">
        <f t="shared" si="29"/>
        <v>0</v>
      </c>
      <c r="AO354" s="615"/>
    </row>
    <row r="355" spans="1:41" ht="20.100000000000001" customHeight="1">
      <c r="A355" s="183">
        <v>351</v>
      </c>
      <c r="B355" s="342"/>
      <c r="C355" s="342"/>
      <c r="D355" s="142"/>
      <c r="E355" s="142"/>
      <c r="F355" s="142"/>
      <c r="G355" s="142"/>
      <c r="H355" s="142"/>
      <c r="I355" s="142"/>
      <c r="J355" s="143"/>
      <c r="K355" s="142"/>
      <c r="L355" s="142"/>
      <c r="M355" s="144"/>
      <c r="N355" s="145"/>
      <c r="O355" s="142"/>
      <c r="P355" s="147"/>
      <c r="Q355" s="147"/>
      <c r="R355" s="147"/>
      <c r="S355" s="147"/>
      <c r="T355" s="147"/>
      <c r="U355" s="147"/>
      <c r="V355" s="147"/>
      <c r="W355" s="147"/>
      <c r="X355" s="147"/>
      <c r="Y355" s="147"/>
      <c r="Z355" s="147"/>
      <c r="AA355" s="147"/>
      <c r="AB355" s="147"/>
      <c r="AC355" s="148"/>
      <c r="AD355" s="142"/>
      <c r="AE355" s="203">
        <f t="shared" si="30"/>
        <v>0</v>
      </c>
      <c r="AF355" s="150">
        <f t="shared" si="31"/>
        <v>0</v>
      </c>
      <c r="AG355" s="331"/>
      <c r="AJ355" s="185"/>
      <c r="AK355" s="616"/>
      <c r="AL355" s="186">
        <f t="shared" si="27"/>
        <v>0</v>
      </c>
      <c r="AM355" s="186">
        <f t="shared" si="28"/>
        <v>0</v>
      </c>
      <c r="AN355" s="186">
        <f t="shared" si="29"/>
        <v>0</v>
      </c>
      <c r="AO355" s="615"/>
    </row>
    <row r="356" spans="1:41" ht="20.100000000000001" customHeight="1">
      <c r="A356" s="183">
        <v>352</v>
      </c>
      <c r="B356" s="342"/>
      <c r="C356" s="342"/>
      <c r="D356" s="142"/>
      <c r="E356" s="142"/>
      <c r="F356" s="142"/>
      <c r="G356" s="142"/>
      <c r="H356" s="142"/>
      <c r="I356" s="142"/>
      <c r="J356" s="143"/>
      <c r="K356" s="142"/>
      <c r="L356" s="142"/>
      <c r="M356" s="144"/>
      <c r="N356" s="145"/>
      <c r="O356" s="142"/>
      <c r="P356" s="147"/>
      <c r="Q356" s="147"/>
      <c r="R356" s="147"/>
      <c r="S356" s="147"/>
      <c r="T356" s="147"/>
      <c r="U356" s="147"/>
      <c r="V356" s="147"/>
      <c r="W356" s="147"/>
      <c r="X356" s="147"/>
      <c r="Y356" s="147"/>
      <c r="Z356" s="147"/>
      <c r="AA356" s="147"/>
      <c r="AB356" s="147"/>
      <c r="AC356" s="148"/>
      <c r="AD356" s="142"/>
      <c r="AE356" s="203">
        <f t="shared" si="30"/>
        <v>0</v>
      </c>
      <c r="AF356" s="150">
        <f t="shared" si="31"/>
        <v>0</v>
      </c>
      <c r="AG356" s="331"/>
      <c r="AJ356" s="185"/>
      <c r="AK356" s="616"/>
      <c r="AL356" s="186">
        <f t="shared" si="27"/>
        <v>0</v>
      </c>
      <c r="AM356" s="186">
        <f t="shared" si="28"/>
        <v>0</v>
      </c>
      <c r="AN356" s="186">
        <f t="shared" si="29"/>
        <v>0</v>
      </c>
      <c r="AO356" s="615"/>
    </row>
    <row r="357" spans="1:41" ht="20.100000000000001" customHeight="1">
      <c r="A357" s="183">
        <v>353</v>
      </c>
      <c r="B357" s="342"/>
      <c r="C357" s="342"/>
      <c r="D357" s="142"/>
      <c r="E357" s="142"/>
      <c r="F357" s="142"/>
      <c r="G357" s="142"/>
      <c r="H357" s="142"/>
      <c r="I357" s="142"/>
      <c r="J357" s="143"/>
      <c r="K357" s="142"/>
      <c r="L357" s="142"/>
      <c r="M357" s="144"/>
      <c r="N357" s="145"/>
      <c r="O357" s="142"/>
      <c r="P357" s="147"/>
      <c r="Q357" s="147"/>
      <c r="R357" s="147"/>
      <c r="S357" s="147"/>
      <c r="T357" s="147"/>
      <c r="U357" s="147"/>
      <c r="V357" s="147"/>
      <c r="W357" s="147"/>
      <c r="X357" s="147"/>
      <c r="Y357" s="147"/>
      <c r="Z357" s="147"/>
      <c r="AA357" s="147"/>
      <c r="AB357" s="147"/>
      <c r="AC357" s="148"/>
      <c r="AD357" s="142"/>
      <c r="AE357" s="203">
        <f t="shared" si="30"/>
        <v>0</v>
      </c>
      <c r="AF357" s="150">
        <f t="shared" si="31"/>
        <v>0</v>
      </c>
      <c r="AG357" s="331"/>
      <c r="AJ357" s="185"/>
      <c r="AK357" s="616"/>
      <c r="AL357" s="186">
        <f t="shared" si="27"/>
        <v>0</v>
      </c>
      <c r="AM357" s="186">
        <f t="shared" si="28"/>
        <v>0</v>
      </c>
      <c r="AN357" s="186">
        <f t="shared" si="29"/>
        <v>0</v>
      </c>
      <c r="AO357" s="615"/>
    </row>
    <row r="358" spans="1:41" ht="20.100000000000001" customHeight="1">
      <c r="A358" s="183">
        <v>354</v>
      </c>
      <c r="B358" s="342"/>
      <c r="C358" s="342"/>
      <c r="D358" s="142"/>
      <c r="E358" s="142"/>
      <c r="F358" s="142"/>
      <c r="G358" s="142"/>
      <c r="H358" s="142"/>
      <c r="I358" s="142"/>
      <c r="J358" s="143"/>
      <c r="K358" s="142"/>
      <c r="L358" s="142"/>
      <c r="M358" s="144"/>
      <c r="N358" s="145"/>
      <c r="O358" s="142"/>
      <c r="P358" s="147"/>
      <c r="Q358" s="147"/>
      <c r="R358" s="147"/>
      <c r="S358" s="147"/>
      <c r="T358" s="147"/>
      <c r="U358" s="147"/>
      <c r="V358" s="147"/>
      <c r="W358" s="147"/>
      <c r="X358" s="147"/>
      <c r="Y358" s="147"/>
      <c r="Z358" s="147"/>
      <c r="AA358" s="147"/>
      <c r="AB358" s="147"/>
      <c r="AC358" s="148"/>
      <c r="AD358" s="142"/>
      <c r="AE358" s="203">
        <f t="shared" si="30"/>
        <v>0</v>
      </c>
      <c r="AF358" s="150">
        <f t="shared" si="31"/>
        <v>0</v>
      </c>
      <c r="AG358" s="331"/>
      <c r="AJ358" s="185"/>
      <c r="AK358" s="616"/>
      <c r="AL358" s="186">
        <f t="shared" si="27"/>
        <v>0</v>
      </c>
      <c r="AM358" s="186">
        <f t="shared" si="28"/>
        <v>0</v>
      </c>
      <c r="AN358" s="186">
        <f t="shared" si="29"/>
        <v>0</v>
      </c>
      <c r="AO358" s="615"/>
    </row>
    <row r="359" spans="1:41" ht="20.100000000000001" customHeight="1">
      <c r="A359" s="183">
        <v>355</v>
      </c>
      <c r="B359" s="342"/>
      <c r="C359" s="342"/>
      <c r="D359" s="142"/>
      <c r="E359" s="142"/>
      <c r="F359" s="142"/>
      <c r="G359" s="142"/>
      <c r="H359" s="142"/>
      <c r="I359" s="142"/>
      <c r="J359" s="143"/>
      <c r="K359" s="142"/>
      <c r="L359" s="142"/>
      <c r="M359" s="144"/>
      <c r="N359" s="145"/>
      <c r="O359" s="142"/>
      <c r="P359" s="147"/>
      <c r="Q359" s="147"/>
      <c r="R359" s="147"/>
      <c r="S359" s="147"/>
      <c r="T359" s="147"/>
      <c r="U359" s="147"/>
      <c r="V359" s="147"/>
      <c r="W359" s="147"/>
      <c r="X359" s="147"/>
      <c r="Y359" s="147"/>
      <c r="Z359" s="147"/>
      <c r="AA359" s="147"/>
      <c r="AB359" s="147"/>
      <c r="AC359" s="148"/>
      <c r="AD359" s="142"/>
      <c r="AE359" s="203">
        <f t="shared" si="30"/>
        <v>0</v>
      </c>
      <c r="AF359" s="150">
        <f t="shared" si="31"/>
        <v>0</v>
      </c>
      <c r="AG359" s="331"/>
      <c r="AJ359" s="185"/>
      <c r="AK359" s="616"/>
      <c r="AL359" s="186">
        <f t="shared" si="27"/>
        <v>0</v>
      </c>
      <c r="AM359" s="186">
        <f t="shared" si="28"/>
        <v>0</v>
      </c>
      <c r="AN359" s="186">
        <f t="shared" si="29"/>
        <v>0</v>
      </c>
      <c r="AO359" s="615"/>
    </row>
    <row r="360" spans="1:41" ht="20.100000000000001" customHeight="1">
      <c r="A360" s="183">
        <v>356</v>
      </c>
      <c r="B360" s="342"/>
      <c r="C360" s="342"/>
      <c r="D360" s="142"/>
      <c r="E360" s="142"/>
      <c r="F360" s="142"/>
      <c r="G360" s="142"/>
      <c r="H360" s="142"/>
      <c r="I360" s="142"/>
      <c r="J360" s="143"/>
      <c r="K360" s="142"/>
      <c r="L360" s="142"/>
      <c r="M360" s="144"/>
      <c r="N360" s="145"/>
      <c r="O360" s="142"/>
      <c r="P360" s="147"/>
      <c r="Q360" s="147"/>
      <c r="R360" s="147"/>
      <c r="S360" s="147"/>
      <c r="T360" s="147"/>
      <c r="U360" s="147"/>
      <c r="V360" s="147"/>
      <c r="W360" s="147"/>
      <c r="X360" s="147"/>
      <c r="Y360" s="147"/>
      <c r="Z360" s="147"/>
      <c r="AA360" s="147"/>
      <c r="AB360" s="147"/>
      <c r="AC360" s="148"/>
      <c r="AD360" s="142"/>
      <c r="AE360" s="203">
        <f t="shared" si="30"/>
        <v>0</v>
      </c>
      <c r="AF360" s="150">
        <f t="shared" si="31"/>
        <v>0</v>
      </c>
      <c r="AG360" s="331"/>
      <c r="AJ360" s="185"/>
      <c r="AK360" s="616"/>
      <c r="AL360" s="186">
        <f t="shared" si="27"/>
        <v>0</v>
      </c>
      <c r="AM360" s="186">
        <f t="shared" si="28"/>
        <v>0</v>
      </c>
      <c r="AN360" s="186">
        <f t="shared" si="29"/>
        <v>0</v>
      </c>
      <c r="AO360" s="615"/>
    </row>
    <row r="361" spans="1:41" ht="20.100000000000001" customHeight="1">
      <c r="A361" s="183">
        <v>357</v>
      </c>
      <c r="B361" s="342"/>
      <c r="C361" s="342"/>
      <c r="D361" s="142"/>
      <c r="E361" s="142"/>
      <c r="F361" s="142"/>
      <c r="G361" s="142"/>
      <c r="H361" s="142"/>
      <c r="I361" s="142"/>
      <c r="J361" s="143"/>
      <c r="K361" s="142"/>
      <c r="L361" s="142"/>
      <c r="M361" s="144"/>
      <c r="N361" s="145"/>
      <c r="O361" s="142"/>
      <c r="P361" s="147"/>
      <c r="Q361" s="147"/>
      <c r="R361" s="147"/>
      <c r="S361" s="147"/>
      <c r="T361" s="147"/>
      <c r="U361" s="147"/>
      <c r="V361" s="147"/>
      <c r="W361" s="147"/>
      <c r="X361" s="147"/>
      <c r="Y361" s="147"/>
      <c r="Z361" s="147"/>
      <c r="AA361" s="147"/>
      <c r="AB361" s="147"/>
      <c r="AC361" s="148"/>
      <c r="AD361" s="142"/>
      <c r="AE361" s="203">
        <f t="shared" si="30"/>
        <v>0</v>
      </c>
      <c r="AF361" s="150">
        <f t="shared" si="31"/>
        <v>0</v>
      </c>
      <c r="AG361" s="331"/>
      <c r="AJ361" s="185"/>
      <c r="AK361" s="616"/>
      <c r="AL361" s="186">
        <f t="shared" si="27"/>
        <v>0</v>
      </c>
      <c r="AM361" s="186">
        <f t="shared" si="28"/>
        <v>0</v>
      </c>
      <c r="AN361" s="186">
        <f t="shared" si="29"/>
        <v>0</v>
      </c>
      <c r="AO361" s="615"/>
    </row>
    <row r="362" spans="1:41" ht="20.100000000000001" customHeight="1">
      <c r="A362" s="183">
        <v>358</v>
      </c>
      <c r="B362" s="342"/>
      <c r="C362" s="342"/>
      <c r="D362" s="142"/>
      <c r="E362" s="142"/>
      <c r="F362" s="142"/>
      <c r="G362" s="142"/>
      <c r="H362" s="142"/>
      <c r="I362" s="142"/>
      <c r="J362" s="143"/>
      <c r="K362" s="142"/>
      <c r="L362" s="142"/>
      <c r="M362" s="144"/>
      <c r="N362" s="145"/>
      <c r="O362" s="142"/>
      <c r="P362" s="147"/>
      <c r="Q362" s="147"/>
      <c r="R362" s="147"/>
      <c r="S362" s="147"/>
      <c r="T362" s="147"/>
      <c r="U362" s="147"/>
      <c r="V362" s="147"/>
      <c r="W362" s="147"/>
      <c r="X362" s="147"/>
      <c r="Y362" s="147"/>
      <c r="Z362" s="147"/>
      <c r="AA362" s="147"/>
      <c r="AB362" s="147"/>
      <c r="AC362" s="148"/>
      <c r="AD362" s="142"/>
      <c r="AE362" s="203">
        <f t="shared" si="30"/>
        <v>0</v>
      </c>
      <c r="AF362" s="150">
        <f t="shared" si="31"/>
        <v>0</v>
      </c>
      <c r="AG362" s="331"/>
      <c r="AJ362" s="185"/>
      <c r="AK362" s="616"/>
      <c r="AL362" s="186">
        <f t="shared" si="27"/>
        <v>0</v>
      </c>
      <c r="AM362" s="186">
        <f t="shared" si="28"/>
        <v>0</v>
      </c>
      <c r="AN362" s="186">
        <f t="shared" si="29"/>
        <v>0</v>
      </c>
      <c r="AO362" s="615"/>
    </row>
    <row r="363" spans="1:41" ht="20.100000000000001" customHeight="1">
      <c r="A363" s="183">
        <v>359</v>
      </c>
      <c r="B363" s="342"/>
      <c r="C363" s="342"/>
      <c r="D363" s="142"/>
      <c r="E363" s="142"/>
      <c r="F363" s="142"/>
      <c r="G363" s="142"/>
      <c r="H363" s="142"/>
      <c r="I363" s="142"/>
      <c r="J363" s="143"/>
      <c r="K363" s="142"/>
      <c r="L363" s="142"/>
      <c r="M363" s="144"/>
      <c r="N363" s="145"/>
      <c r="O363" s="142"/>
      <c r="P363" s="147"/>
      <c r="Q363" s="147"/>
      <c r="R363" s="147"/>
      <c r="S363" s="147"/>
      <c r="T363" s="147"/>
      <c r="U363" s="147"/>
      <c r="V363" s="147"/>
      <c r="W363" s="147"/>
      <c r="X363" s="147"/>
      <c r="Y363" s="147"/>
      <c r="Z363" s="147"/>
      <c r="AA363" s="147"/>
      <c r="AB363" s="147"/>
      <c r="AC363" s="148"/>
      <c r="AD363" s="142"/>
      <c r="AE363" s="203">
        <f t="shared" si="30"/>
        <v>0</v>
      </c>
      <c r="AF363" s="150">
        <f t="shared" si="31"/>
        <v>0</v>
      </c>
      <c r="AG363" s="331"/>
      <c r="AJ363" s="185"/>
      <c r="AK363" s="616"/>
      <c r="AL363" s="186">
        <f t="shared" si="27"/>
        <v>0</v>
      </c>
      <c r="AM363" s="186">
        <f t="shared" si="28"/>
        <v>0</v>
      </c>
      <c r="AN363" s="186">
        <f t="shared" si="29"/>
        <v>0</v>
      </c>
      <c r="AO363" s="615"/>
    </row>
    <row r="364" spans="1:41" ht="20.100000000000001" customHeight="1">
      <c r="A364" s="183">
        <v>360</v>
      </c>
      <c r="B364" s="342"/>
      <c r="C364" s="342"/>
      <c r="D364" s="142"/>
      <c r="E364" s="142"/>
      <c r="F364" s="142"/>
      <c r="G364" s="142"/>
      <c r="H364" s="142"/>
      <c r="I364" s="142"/>
      <c r="J364" s="143"/>
      <c r="K364" s="142"/>
      <c r="L364" s="142"/>
      <c r="M364" s="144"/>
      <c r="N364" s="145"/>
      <c r="O364" s="142"/>
      <c r="P364" s="147"/>
      <c r="Q364" s="147"/>
      <c r="R364" s="147"/>
      <c r="S364" s="147"/>
      <c r="T364" s="147"/>
      <c r="U364" s="147"/>
      <c r="V364" s="147"/>
      <c r="W364" s="147"/>
      <c r="X364" s="147"/>
      <c r="Y364" s="147"/>
      <c r="Z364" s="147"/>
      <c r="AA364" s="147"/>
      <c r="AB364" s="147"/>
      <c r="AC364" s="148"/>
      <c r="AD364" s="142"/>
      <c r="AE364" s="203">
        <f t="shared" si="30"/>
        <v>0</v>
      </c>
      <c r="AF364" s="150">
        <f t="shared" si="31"/>
        <v>0</v>
      </c>
      <c r="AG364" s="331"/>
      <c r="AJ364" s="185"/>
      <c r="AK364" s="616"/>
      <c r="AL364" s="186">
        <f t="shared" si="27"/>
        <v>0</v>
      </c>
      <c r="AM364" s="186">
        <f t="shared" si="28"/>
        <v>0</v>
      </c>
      <c r="AN364" s="186">
        <f t="shared" si="29"/>
        <v>0</v>
      </c>
      <c r="AO364" s="615"/>
    </row>
    <row r="365" spans="1:41" ht="20.100000000000001" customHeight="1">
      <c r="A365" s="183">
        <v>361</v>
      </c>
      <c r="B365" s="342"/>
      <c r="C365" s="342"/>
      <c r="D365" s="142"/>
      <c r="E365" s="142"/>
      <c r="F365" s="142"/>
      <c r="G365" s="142"/>
      <c r="H365" s="142"/>
      <c r="I365" s="142"/>
      <c r="J365" s="143"/>
      <c r="K365" s="142"/>
      <c r="L365" s="142"/>
      <c r="M365" s="144"/>
      <c r="N365" s="145"/>
      <c r="O365" s="142"/>
      <c r="P365" s="147"/>
      <c r="Q365" s="147"/>
      <c r="R365" s="147"/>
      <c r="S365" s="147"/>
      <c r="T365" s="147"/>
      <c r="U365" s="147"/>
      <c r="V365" s="147"/>
      <c r="W365" s="147"/>
      <c r="X365" s="147"/>
      <c r="Y365" s="147"/>
      <c r="Z365" s="147"/>
      <c r="AA365" s="147"/>
      <c r="AB365" s="147"/>
      <c r="AC365" s="148"/>
      <c r="AD365" s="142"/>
      <c r="AE365" s="203">
        <f t="shared" si="30"/>
        <v>0</v>
      </c>
      <c r="AF365" s="150">
        <f t="shared" si="31"/>
        <v>0</v>
      </c>
      <c r="AG365" s="331"/>
      <c r="AJ365" s="185"/>
      <c r="AK365" s="616"/>
      <c r="AL365" s="186">
        <f t="shared" si="27"/>
        <v>0</v>
      </c>
      <c r="AM365" s="186">
        <f t="shared" si="28"/>
        <v>0</v>
      </c>
      <c r="AN365" s="186">
        <f t="shared" si="29"/>
        <v>0</v>
      </c>
      <c r="AO365" s="615"/>
    </row>
    <row r="366" spans="1:41" ht="20.100000000000001" customHeight="1">
      <c r="A366" s="183">
        <v>362</v>
      </c>
      <c r="B366" s="342"/>
      <c r="C366" s="342"/>
      <c r="D366" s="142"/>
      <c r="E366" s="142"/>
      <c r="F366" s="142"/>
      <c r="G366" s="142"/>
      <c r="H366" s="142"/>
      <c r="I366" s="142"/>
      <c r="J366" s="143"/>
      <c r="K366" s="142"/>
      <c r="L366" s="142"/>
      <c r="M366" s="144"/>
      <c r="N366" s="145"/>
      <c r="O366" s="142"/>
      <c r="P366" s="147"/>
      <c r="Q366" s="147"/>
      <c r="R366" s="147"/>
      <c r="S366" s="147"/>
      <c r="T366" s="147"/>
      <c r="U366" s="147"/>
      <c r="V366" s="147"/>
      <c r="W366" s="147"/>
      <c r="X366" s="147"/>
      <c r="Y366" s="147"/>
      <c r="Z366" s="147"/>
      <c r="AA366" s="147"/>
      <c r="AB366" s="147"/>
      <c r="AC366" s="148"/>
      <c r="AD366" s="142"/>
      <c r="AE366" s="203">
        <f t="shared" si="30"/>
        <v>0</v>
      </c>
      <c r="AF366" s="150">
        <f t="shared" si="31"/>
        <v>0</v>
      </c>
      <c r="AG366" s="331"/>
      <c r="AJ366" s="185"/>
      <c r="AK366" s="616"/>
      <c r="AL366" s="186">
        <f t="shared" si="27"/>
        <v>0</v>
      </c>
      <c r="AM366" s="186">
        <f t="shared" si="28"/>
        <v>0</v>
      </c>
      <c r="AN366" s="186">
        <f t="shared" si="29"/>
        <v>0</v>
      </c>
      <c r="AO366" s="615"/>
    </row>
    <row r="367" spans="1:41" ht="20.100000000000001" customHeight="1">
      <c r="A367" s="183">
        <v>363</v>
      </c>
      <c r="B367" s="342"/>
      <c r="C367" s="342"/>
      <c r="D367" s="142"/>
      <c r="E367" s="142"/>
      <c r="F367" s="142"/>
      <c r="G367" s="142"/>
      <c r="H367" s="142"/>
      <c r="I367" s="142"/>
      <c r="J367" s="143"/>
      <c r="K367" s="142"/>
      <c r="L367" s="142"/>
      <c r="M367" s="144"/>
      <c r="N367" s="145"/>
      <c r="O367" s="142"/>
      <c r="P367" s="147"/>
      <c r="Q367" s="147"/>
      <c r="R367" s="147"/>
      <c r="S367" s="147"/>
      <c r="T367" s="147"/>
      <c r="U367" s="147"/>
      <c r="V367" s="147"/>
      <c r="W367" s="147"/>
      <c r="X367" s="147"/>
      <c r="Y367" s="147"/>
      <c r="Z367" s="147"/>
      <c r="AA367" s="147"/>
      <c r="AB367" s="147"/>
      <c r="AC367" s="148"/>
      <c r="AD367" s="142"/>
      <c r="AE367" s="203">
        <f t="shared" si="30"/>
        <v>0</v>
      </c>
      <c r="AF367" s="150">
        <f t="shared" si="31"/>
        <v>0</v>
      </c>
      <c r="AG367" s="331"/>
      <c r="AJ367" s="185"/>
      <c r="AK367" s="616"/>
      <c r="AL367" s="186">
        <f t="shared" si="27"/>
        <v>0</v>
      </c>
      <c r="AM367" s="186">
        <f t="shared" si="28"/>
        <v>0</v>
      </c>
      <c r="AN367" s="186">
        <f t="shared" si="29"/>
        <v>0</v>
      </c>
      <c r="AO367" s="615"/>
    </row>
    <row r="368" spans="1:41" ht="20.100000000000001" customHeight="1">
      <c r="A368" s="183">
        <v>364</v>
      </c>
      <c r="B368" s="342"/>
      <c r="C368" s="342"/>
      <c r="D368" s="142"/>
      <c r="E368" s="142"/>
      <c r="F368" s="142"/>
      <c r="G368" s="142"/>
      <c r="H368" s="142"/>
      <c r="I368" s="142"/>
      <c r="J368" s="143"/>
      <c r="K368" s="142"/>
      <c r="L368" s="142"/>
      <c r="M368" s="144"/>
      <c r="N368" s="145"/>
      <c r="O368" s="142"/>
      <c r="P368" s="147"/>
      <c r="Q368" s="147"/>
      <c r="R368" s="147"/>
      <c r="S368" s="147"/>
      <c r="T368" s="147"/>
      <c r="U368" s="147"/>
      <c r="V368" s="147"/>
      <c r="W368" s="147"/>
      <c r="X368" s="147"/>
      <c r="Y368" s="147"/>
      <c r="Z368" s="147"/>
      <c r="AA368" s="147"/>
      <c r="AB368" s="147"/>
      <c r="AC368" s="148"/>
      <c r="AD368" s="142"/>
      <c r="AE368" s="203">
        <f t="shared" si="30"/>
        <v>0</v>
      </c>
      <c r="AF368" s="150">
        <f t="shared" si="31"/>
        <v>0</v>
      </c>
      <c r="AG368" s="331"/>
      <c r="AJ368" s="185"/>
      <c r="AK368" s="616"/>
      <c r="AL368" s="186">
        <f t="shared" si="27"/>
        <v>0</v>
      </c>
      <c r="AM368" s="186">
        <f t="shared" si="28"/>
        <v>0</v>
      </c>
      <c r="AN368" s="186">
        <f t="shared" si="29"/>
        <v>0</v>
      </c>
      <c r="AO368" s="615"/>
    </row>
    <row r="369" spans="1:41" ht="20.100000000000001" customHeight="1">
      <c r="A369" s="183">
        <v>365</v>
      </c>
      <c r="B369" s="342"/>
      <c r="C369" s="342"/>
      <c r="D369" s="142"/>
      <c r="E369" s="142"/>
      <c r="F369" s="142"/>
      <c r="G369" s="142"/>
      <c r="H369" s="142"/>
      <c r="I369" s="142"/>
      <c r="J369" s="143"/>
      <c r="K369" s="142"/>
      <c r="L369" s="142"/>
      <c r="M369" s="144"/>
      <c r="N369" s="145"/>
      <c r="O369" s="142"/>
      <c r="P369" s="147"/>
      <c r="Q369" s="147"/>
      <c r="R369" s="147"/>
      <c r="S369" s="147"/>
      <c r="T369" s="147"/>
      <c r="U369" s="147"/>
      <c r="V369" s="147"/>
      <c r="W369" s="147"/>
      <c r="X369" s="147"/>
      <c r="Y369" s="147"/>
      <c r="Z369" s="147"/>
      <c r="AA369" s="147"/>
      <c r="AB369" s="147"/>
      <c r="AC369" s="148"/>
      <c r="AD369" s="142"/>
      <c r="AE369" s="203">
        <f t="shared" si="30"/>
        <v>0</v>
      </c>
      <c r="AF369" s="150">
        <f t="shared" si="31"/>
        <v>0</v>
      </c>
      <c r="AG369" s="331"/>
      <c r="AJ369" s="185"/>
      <c r="AK369" s="616"/>
      <c r="AL369" s="186">
        <f t="shared" si="27"/>
        <v>0</v>
      </c>
      <c r="AM369" s="186">
        <f t="shared" si="28"/>
        <v>0</v>
      </c>
      <c r="AN369" s="186">
        <f t="shared" si="29"/>
        <v>0</v>
      </c>
      <c r="AO369" s="615"/>
    </row>
    <row r="370" spans="1:41" ht="20.100000000000001" customHeight="1">
      <c r="A370" s="183">
        <v>366</v>
      </c>
      <c r="B370" s="342"/>
      <c r="C370" s="342"/>
      <c r="D370" s="142"/>
      <c r="E370" s="142"/>
      <c r="F370" s="142"/>
      <c r="G370" s="142"/>
      <c r="H370" s="142"/>
      <c r="I370" s="142"/>
      <c r="J370" s="143"/>
      <c r="K370" s="142"/>
      <c r="L370" s="142"/>
      <c r="M370" s="144"/>
      <c r="N370" s="145"/>
      <c r="O370" s="142"/>
      <c r="P370" s="147"/>
      <c r="Q370" s="147"/>
      <c r="R370" s="147"/>
      <c r="S370" s="147"/>
      <c r="T370" s="147"/>
      <c r="U370" s="147"/>
      <c r="V370" s="147"/>
      <c r="W370" s="147"/>
      <c r="X370" s="147"/>
      <c r="Y370" s="147"/>
      <c r="Z370" s="147"/>
      <c r="AA370" s="147"/>
      <c r="AB370" s="147"/>
      <c r="AC370" s="148"/>
      <c r="AD370" s="142"/>
      <c r="AE370" s="203">
        <f t="shared" si="30"/>
        <v>0</v>
      </c>
      <c r="AF370" s="150">
        <f t="shared" si="31"/>
        <v>0</v>
      </c>
      <c r="AG370" s="331"/>
      <c r="AJ370" s="185"/>
      <c r="AK370" s="616"/>
      <c r="AL370" s="186">
        <f t="shared" si="27"/>
        <v>0</v>
      </c>
      <c r="AM370" s="186">
        <f t="shared" si="28"/>
        <v>0</v>
      </c>
      <c r="AN370" s="186">
        <f t="shared" si="29"/>
        <v>0</v>
      </c>
      <c r="AO370" s="615"/>
    </row>
    <row r="371" spans="1:41" ht="20.100000000000001" customHeight="1">
      <c r="A371" s="183">
        <v>367</v>
      </c>
      <c r="B371" s="342"/>
      <c r="C371" s="342"/>
      <c r="D371" s="142"/>
      <c r="E371" s="142"/>
      <c r="F371" s="142"/>
      <c r="G371" s="142"/>
      <c r="H371" s="142"/>
      <c r="I371" s="142"/>
      <c r="J371" s="143"/>
      <c r="K371" s="142"/>
      <c r="L371" s="142"/>
      <c r="M371" s="144"/>
      <c r="N371" s="145"/>
      <c r="O371" s="142"/>
      <c r="P371" s="147"/>
      <c r="Q371" s="147"/>
      <c r="R371" s="147"/>
      <c r="S371" s="147"/>
      <c r="T371" s="147"/>
      <c r="U371" s="147"/>
      <c r="V371" s="147"/>
      <c r="W371" s="147"/>
      <c r="X371" s="147"/>
      <c r="Y371" s="147"/>
      <c r="Z371" s="147"/>
      <c r="AA371" s="147"/>
      <c r="AB371" s="147"/>
      <c r="AC371" s="148"/>
      <c r="AD371" s="142"/>
      <c r="AE371" s="203">
        <f t="shared" si="30"/>
        <v>0</v>
      </c>
      <c r="AF371" s="150">
        <f t="shared" si="31"/>
        <v>0</v>
      </c>
      <c r="AG371" s="331"/>
      <c r="AJ371" s="185"/>
      <c r="AK371" s="616"/>
      <c r="AL371" s="186">
        <f t="shared" si="27"/>
        <v>0</v>
      </c>
      <c r="AM371" s="186">
        <f t="shared" si="28"/>
        <v>0</v>
      </c>
      <c r="AN371" s="186">
        <f t="shared" si="29"/>
        <v>0</v>
      </c>
      <c r="AO371" s="615"/>
    </row>
    <row r="372" spans="1:41" ht="20.100000000000001" customHeight="1">
      <c r="A372" s="183">
        <v>368</v>
      </c>
      <c r="B372" s="342"/>
      <c r="C372" s="342"/>
      <c r="D372" s="142"/>
      <c r="E372" s="142"/>
      <c r="F372" s="142"/>
      <c r="G372" s="142"/>
      <c r="H372" s="142"/>
      <c r="I372" s="142"/>
      <c r="J372" s="143"/>
      <c r="K372" s="142"/>
      <c r="L372" s="142"/>
      <c r="M372" s="144"/>
      <c r="N372" s="145"/>
      <c r="O372" s="142"/>
      <c r="P372" s="147"/>
      <c r="Q372" s="147"/>
      <c r="R372" s="147"/>
      <c r="S372" s="147"/>
      <c r="T372" s="147"/>
      <c r="U372" s="147"/>
      <c r="V372" s="147"/>
      <c r="W372" s="147"/>
      <c r="X372" s="147"/>
      <c r="Y372" s="147"/>
      <c r="Z372" s="147"/>
      <c r="AA372" s="147"/>
      <c r="AB372" s="147"/>
      <c r="AC372" s="148"/>
      <c r="AD372" s="142"/>
      <c r="AE372" s="203">
        <f t="shared" si="30"/>
        <v>0</v>
      </c>
      <c r="AF372" s="150">
        <f t="shared" si="31"/>
        <v>0</v>
      </c>
      <c r="AG372" s="331"/>
      <c r="AJ372" s="185"/>
      <c r="AK372" s="616"/>
      <c r="AL372" s="186">
        <f t="shared" si="27"/>
        <v>0</v>
      </c>
      <c r="AM372" s="186">
        <f t="shared" si="28"/>
        <v>0</v>
      </c>
      <c r="AN372" s="186">
        <f t="shared" si="29"/>
        <v>0</v>
      </c>
      <c r="AO372" s="615"/>
    </row>
    <row r="373" spans="1:41" ht="20.100000000000001" customHeight="1">
      <c r="A373" s="183">
        <v>369</v>
      </c>
      <c r="B373" s="342"/>
      <c r="C373" s="342"/>
      <c r="D373" s="142"/>
      <c r="E373" s="142"/>
      <c r="F373" s="142"/>
      <c r="G373" s="142"/>
      <c r="H373" s="142"/>
      <c r="I373" s="142"/>
      <c r="J373" s="143"/>
      <c r="K373" s="142"/>
      <c r="L373" s="142"/>
      <c r="M373" s="144"/>
      <c r="N373" s="145"/>
      <c r="O373" s="142"/>
      <c r="P373" s="147"/>
      <c r="Q373" s="147"/>
      <c r="R373" s="147"/>
      <c r="S373" s="147"/>
      <c r="T373" s="147"/>
      <c r="U373" s="147"/>
      <c r="V373" s="147"/>
      <c r="W373" s="147"/>
      <c r="X373" s="147"/>
      <c r="Y373" s="147"/>
      <c r="Z373" s="147"/>
      <c r="AA373" s="147"/>
      <c r="AB373" s="147"/>
      <c r="AC373" s="148"/>
      <c r="AD373" s="142"/>
      <c r="AE373" s="203">
        <f t="shared" si="30"/>
        <v>0</v>
      </c>
      <c r="AF373" s="150">
        <f t="shared" si="31"/>
        <v>0</v>
      </c>
      <c r="AG373" s="331"/>
      <c r="AJ373" s="185"/>
      <c r="AK373" s="616"/>
      <c r="AL373" s="186">
        <f t="shared" si="27"/>
        <v>0</v>
      </c>
      <c r="AM373" s="186">
        <f t="shared" si="28"/>
        <v>0</v>
      </c>
      <c r="AN373" s="186">
        <f t="shared" si="29"/>
        <v>0</v>
      </c>
      <c r="AO373" s="615"/>
    </row>
    <row r="374" spans="1:41" ht="20.100000000000001" customHeight="1">
      <c r="A374" s="183">
        <v>370</v>
      </c>
      <c r="B374" s="342"/>
      <c r="C374" s="342"/>
      <c r="D374" s="142"/>
      <c r="E374" s="142"/>
      <c r="F374" s="142"/>
      <c r="G374" s="142"/>
      <c r="H374" s="142"/>
      <c r="I374" s="142"/>
      <c r="J374" s="143"/>
      <c r="K374" s="142"/>
      <c r="L374" s="142"/>
      <c r="M374" s="144"/>
      <c r="N374" s="145"/>
      <c r="O374" s="142"/>
      <c r="P374" s="147"/>
      <c r="Q374" s="147"/>
      <c r="R374" s="147"/>
      <c r="S374" s="147"/>
      <c r="T374" s="147"/>
      <c r="U374" s="147"/>
      <c r="V374" s="147"/>
      <c r="W374" s="147"/>
      <c r="X374" s="147"/>
      <c r="Y374" s="147"/>
      <c r="Z374" s="147"/>
      <c r="AA374" s="147"/>
      <c r="AB374" s="147"/>
      <c r="AC374" s="148"/>
      <c r="AD374" s="142"/>
      <c r="AE374" s="203">
        <f t="shared" si="30"/>
        <v>0</v>
      </c>
      <c r="AF374" s="150">
        <f t="shared" si="31"/>
        <v>0</v>
      </c>
      <c r="AG374" s="331"/>
      <c r="AJ374" s="185"/>
      <c r="AK374" s="616"/>
      <c r="AL374" s="186">
        <f t="shared" si="27"/>
        <v>0</v>
      </c>
      <c r="AM374" s="186">
        <f t="shared" si="28"/>
        <v>0</v>
      </c>
      <c r="AN374" s="186">
        <f t="shared" si="29"/>
        <v>0</v>
      </c>
      <c r="AO374" s="615"/>
    </row>
    <row r="375" spans="1:41" ht="20.100000000000001" customHeight="1">
      <c r="A375" s="183">
        <v>371</v>
      </c>
      <c r="B375" s="342"/>
      <c r="C375" s="342"/>
      <c r="D375" s="142"/>
      <c r="E375" s="142"/>
      <c r="F375" s="142"/>
      <c r="G375" s="142"/>
      <c r="H375" s="142"/>
      <c r="I375" s="142"/>
      <c r="J375" s="143"/>
      <c r="K375" s="142"/>
      <c r="L375" s="142"/>
      <c r="M375" s="144"/>
      <c r="N375" s="145"/>
      <c r="O375" s="142"/>
      <c r="P375" s="147"/>
      <c r="Q375" s="147"/>
      <c r="R375" s="147"/>
      <c r="S375" s="147"/>
      <c r="T375" s="147"/>
      <c r="U375" s="147"/>
      <c r="V375" s="147"/>
      <c r="W375" s="147"/>
      <c r="X375" s="147"/>
      <c r="Y375" s="147"/>
      <c r="Z375" s="147"/>
      <c r="AA375" s="147"/>
      <c r="AB375" s="147"/>
      <c r="AC375" s="148"/>
      <c r="AD375" s="142"/>
      <c r="AE375" s="203">
        <f t="shared" si="30"/>
        <v>0</v>
      </c>
      <c r="AF375" s="150">
        <f t="shared" si="31"/>
        <v>0</v>
      </c>
      <c r="AG375" s="331"/>
      <c r="AJ375" s="185"/>
      <c r="AK375" s="616"/>
      <c r="AL375" s="186">
        <f t="shared" si="27"/>
        <v>0</v>
      </c>
      <c r="AM375" s="186">
        <f t="shared" si="28"/>
        <v>0</v>
      </c>
      <c r="AN375" s="186">
        <f t="shared" si="29"/>
        <v>0</v>
      </c>
      <c r="AO375" s="615"/>
    </row>
    <row r="376" spans="1:41" ht="20.100000000000001" customHeight="1">
      <c r="A376" s="183">
        <v>372</v>
      </c>
      <c r="B376" s="342"/>
      <c r="C376" s="342"/>
      <c r="D376" s="142"/>
      <c r="E376" s="142"/>
      <c r="F376" s="142"/>
      <c r="G376" s="142"/>
      <c r="H376" s="142"/>
      <c r="I376" s="142"/>
      <c r="J376" s="143"/>
      <c r="K376" s="142"/>
      <c r="L376" s="142"/>
      <c r="M376" s="144"/>
      <c r="N376" s="145"/>
      <c r="O376" s="142"/>
      <c r="P376" s="147"/>
      <c r="Q376" s="147"/>
      <c r="R376" s="147"/>
      <c r="S376" s="147"/>
      <c r="T376" s="147"/>
      <c r="U376" s="147"/>
      <c r="V376" s="147"/>
      <c r="W376" s="147"/>
      <c r="X376" s="147"/>
      <c r="Y376" s="147"/>
      <c r="Z376" s="147"/>
      <c r="AA376" s="147"/>
      <c r="AB376" s="147"/>
      <c r="AC376" s="148"/>
      <c r="AD376" s="142"/>
      <c r="AE376" s="203">
        <f t="shared" si="30"/>
        <v>0</v>
      </c>
      <c r="AF376" s="150">
        <f t="shared" si="31"/>
        <v>0</v>
      </c>
      <c r="AG376" s="331"/>
      <c r="AJ376" s="185"/>
      <c r="AK376" s="616"/>
      <c r="AL376" s="186">
        <f t="shared" si="27"/>
        <v>0</v>
      </c>
      <c r="AM376" s="186">
        <f t="shared" si="28"/>
        <v>0</v>
      </c>
      <c r="AN376" s="186">
        <f t="shared" si="29"/>
        <v>0</v>
      </c>
      <c r="AO376" s="615"/>
    </row>
    <row r="377" spans="1:41" ht="20.100000000000001" customHeight="1">
      <c r="A377" s="183">
        <v>373</v>
      </c>
      <c r="B377" s="342"/>
      <c r="C377" s="342"/>
      <c r="D377" s="142"/>
      <c r="E377" s="142"/>
      <c r="F377" s="142"/>
      <c r="G377" s="142"/>
      <c r="H377" s="142"/>
      <c r="I377" s="142"/>
      <c r="J377" s="143"/>
      <c r="K377" s="142"/>
      <c r="L377" s="142"/>
      <c r="M377" s="144"/>
      <c r="N377" s="145"/>
      <c r="O377" s="142"/>
      <c r="P377" s="147"/>
      <c r="Q377" s="147"/>
      <c r="R377" s="147"/>
      <c r="S377" s="147"/>
      <c r="T377" s="147"/>
      <c r="U377" s="147"/>
      <c r="V377" s="147"/>
      <c r="W377" s="147"/>
      <c r="X377" s="147"/>
      <c r="Y377" s="147"/>
      <c r="Z377" s="147"/>
      <c r="AA377" s="147"/>
      <c r="AB377" s="147"/>
      <c r="AC377" s="148"/>
      <c r="AD377" s="142"/>
      <c r="AE377" s="203">
        <f t="shared" si="30"/>
        <v>0</v>
      </c>
      <c r="AF377" s="150">
        <f t="shared" si="31"/>
        <v>0</v>
      </c>
      <c r="AG377" s="331"/>
      <c r="AJ377" s="185"/>
      <c r="AK377" s="616"/>
      <c r="AL377" s="186">
        <f t="shared" si="27"/>
        <v>0</v>
      </c>
      <c r="AM377" s="186">
        <f t="shared" si="28"/>
        <v>0</v>
      </c>
      <c r="AN377" s="186">
        <f t="shared" si="29"/>
        <v>0</v>
      </c>
      <c r="AO377" s="615"/>
    </row>
    <row r="378" spans="1:41" ht="20.100000000000001" customHeight="1">
      <c r="A378" s="183">
        <v>374</v>
      </c>
      <c r="B378" s="342"/>
      <c r="C378" s="342"/>
      <c r="D378" s="142"/>
      <c r="E378" s="142"/>
      <c r="F378" s="142"/>
      <c r="G378" s="142"/>
      <c r="H378" s="142"/>
      <c r="I378" s="142"/>
      <c r="J378" s="143"/>
      <c r="K378" s="142"/>
      <c r="L378" s="142"/>
      <c r="M378" s="144"/>
      <c r="N378" s="145"/>
      <c r="O378" s="142"/>
      <c r="P378" s="147"/>
      <c r="Q378" s="147"/>
      <c r="R378" s="147"/>
      <c r="S378" s="147"/>
      <c r="T378" s="147"/>
      <c r="U378" s="147"/>
      <c r="V378" s="147"/>
      <c r="W378" s="147"/>
      <c r="X378" s="147"/>
      <c r="Y378" s="147"/>
      <c r="Z378" s="147"/>
      <c r="AA378" s="147"/>
      <c r="AB378" s="147"/>
      <c r="AC378" s="148"/>
      <c r="AD378" s="142"/>
      <c r="AE378" s="203">
        <f t="shared" si="30"/>
        <v>0</v>
      </c>
      <c r="AF378" s="150">
        <f t="shared" si="31"/>
        <v>0</v>
      </c>
      <c r="AG378" s="331"/>
      <c r="AJ378" s="185"/>
      <c r="AK378" s="616"/>
      <c r="AL378" s="186">
        <f t="shared" si="27"/>
        <v>0</v>
      </c>
      <c r="AM378" s="186">
        <f t="shared" si="28"/>
        <v>0</v>
      </c>
      <c r="AN378" s="186">
        <f t="shared" si="29"/>
        <v>0</v>
      </c>
      <c r="AO378" s="615"/>
    </row>
    <row r="379" spans="1:41" ht="20.100000000000001" customHeight="1">
      <c r="A379" s="183">
        <v>375</v>
      </c>
      <c r="B379" s="342"/>
      <c r="C379" s="342"/>
      <c r="D379" s="142"/>
      <c r="E379" s="142"/>
      <c r="F379" s="142"/>
      <c r="G379" s="142"/>
      <c r="H379" s="142"/>
      <c r="I379" s="142"/>
      <c r="J379" s="143"/>
      <c r="K379" s="142"/>
      <c r="L379" s="142"/>
      <c r="M379" s="144"/>
      <c r="N379" s="145"/>
      <c r="O379" s="142"/>
      <c r="P379" s="147"/>
      <c r="Q379" s="147"/>
      <c r="R379" s="147"/>
      <c r="S379" s="147"/>
      <c r="T379" s="147"/>
      <c r="U379" s="147"/>
      <c r="V379" s="147"/>
      <c r="W379" s="147"/>
      <c r="X379" s="147"/>
      <c r="Y379" s="147"/>
      <c r="Z379" s="147"/>
      <c r="AA379" s="147"/>
      <c r="AB379" s="147"/>
      <c r="AC379" s="148"/>
      <c r="AD379" s="142"/>
      <c r="AE379" s="203">
        <f t="shared" si="30"/>
        <v>0</v>
      </c>
      <c r="AF379" s="150">
        <f t="shared" si="31"/>
        <v>0</v>
      </c>
      <c r="AG379" s="331"/>
      <c r="AJ379" s="185"/>
      <c r="AK379" s="616"/>
      <c r="AL379" s="186">
        <f t="shared" si="27"/>
        <v>0</v>
      </c>
      <c r="AM379" s="186">
        <f t="shared" si="28"/>
        <v>0</v>
      </c>
      <c r="AN379" s="186">
        <f t="shared" si="29"/>
        <v>0</v>
      </c>
      <c r="AO379" s="615"/>
    </row>
    <row r="380" spans="1:41" ht="20.100000000000001" customHeight="1">
      <c r="A380" s="183">
        <v>376</v>
      </c>
      <c r="B380" s="342"/>
      <c r="C380" s="342"/>
      <c r="D380" s="142"/>
      <c r="E380" s="142"/>
      <c r="F380" s="142"/>
      <c r="G380" s="142"/>
      <c r="H380" s="142"/>
      <c r="I380" s="142"/>
      <c r="J380" s="143"/>
      <c r="K380" s="142"/>
      <c r="L380" s="142"/>
      <c r="M380" s="144"/>
      <c r="N380" s="145"/>
      <c r="O380" s="142"/>
      <c r="P380" s="147"/>
      <c r="Q380" s="147"/>
      <c r="R380" s="147"/>
      <c r="S380" s="147"/>
      <c r="T380" s="147"/>
      <c r="U380" s="147"/>
      <c r="V380" s="147"/>
      <c r="W380" s="147"/>
      <c r="X380" s="147"/>
      <c r="Y380" s="147"/>
      <c r="Z380" s="147"/>
      <c r="AA380" s="147"/>
      <c r="AB380" s="147"/>
      <c r="AC380" s="148"/>
      <c r="AD380" s="142"/>
      <c r="AE380" s="203">
        <f t="shared" si="30"/>
        <v>0</v>
      </c>
      <c r="AF380" s="150">
        <f t="shared" si="31"/>
        <v>0</v>
      </c>
      <c r="AG380" s="331"/>
      <c r="AJ380" s="185"/>
      <c r="AK380" s="616"/>
      <c r="AL380" s="186">
        <f t="shared" si="27"/>
        <v>0</v>
      </c>
      <c r="AM380" s="186">
        <f t="shared" si="28"/>
        <v>0</v>
      </c>
      <c r="AN380" s="186">
        <f t="shared" si="29"/>
        <v>0</v>
      </c>
      <c r="AO380" s="615"/>
    </row>
    <row r="381" spans="1:41" ht="20.100000000000001" customHeight="1">
      <c r="A381" s="183">
        <v>377</v>
      </c>
      <c r="B381" s="342"/>
      <c r="C381" s="342"/>
      <c r="D381" s="142"/>
      <c r="E381" s="142"/>
      <c r="F381" s="142"/>
      <c r="G381" s="142"/>
      <c r="H381" s="142"/>
      <c r="I381" s="142"/>
      <c r="J381" s="143"/>
      <c r="K381" s="142"/>
      <c r="L381" s="142"/>
      <c r="M381" s="144"/>
      <c r="N381" s="145"/>
      <c r="O381" s="142"/>
      <c r="P381" s="147"/>
      <c r="Q381" s="147"/>
      <c r="R381" s="147"/>
      <c r="S381" s="147"/>
      <c r="T381" s="147"/>
      <c r="U381" s="147"/>
      <c r="V381" s="147"/>
      <c r="W381" s="147"/>
      <c r="X381" s="147"/>
      <c r="Y381" s="147"/>
      <c r="Z381" s="147"/>
      <c r="AA381" s="147"/>
      <c r="AB381" s="147"/>
      <c r="AC381" s="148"/>
      <c r="AD381" s="142"/>
      <c r="AE381" s="203">
        <f t="shared" si="30"/>
        <v>0</v>
      </c>
      <c r="AF381" s="150">
        <f t="shared" si="31"/>
        <v>0</v>
      </c>
      <c r="AG381" s="331"/>
      <c r="AJ381" s="185"/>
      <c r="AK381" s="616"/>
      <c r="AL381" s="186">
        <f t="shared" si="27"/>
        <v>0</v>
      </c>
      <c r="AM381" s="186">
        <f t="shared" si="28"/>
        <v>0</v>
      </c>
      <c r="AN381" s="186">
        <f t="shared" si="29"/>
        <v>0</v>
      </c>
      <c r="AO381" s="615"/>
    </row>
    <row r="382" spans="1:41" ht="20.100000000000001" customHeight="1">
      <c r="A382" s="183">
        <v>378</v>
      </c>
      <c r="B382" s="342"/>
      <c r="C382" s="342"/>
      <c r="D382" s="142"/>
      <c r="E382" s="142"/>
      <c r="F382" s="142"/>
      <c r="G382" s="142"/>
      <c r="H382" s="142"/>
      <c r="I382" s="142"/>
      <c r="J382" s="143"/>
      <c r="K382" s="142"/>
      <c r="L382" s="142"/>
      <c r="M382" s="144"/>
      <c r="N382" s="145"/>
      <c r="O382" s="142"/>
      <c r="P382" s="147"/>
      <c r="Q382" s="147"/>
      <c r="R382" s="147"/>
      <c r="S382" s="147"/>
      <c r="T382" s="147"/>
      <c r="U382" s="147"/>
      <c r="V382" s="147"/>
      <c r="W382" s="147"/>
      <c r="X382" s="147"/>
      <c r="Y382" s="147"/>
      <c r="Z382" s="147"/>
      <c r="AA382" s="147"/>
      <c r="AB382" s="147"/>
      <c r="AC382" s="148"/>
      <c r="AD382" s="142"/>
      <c r="AE382" s="203">
        <f t="shared" si="30"/>
        <v>0</v>
      </c>
      <c r="AF382" s="150">
        <f t="shared" si="31"/>
        <v>0</v>
      </c>
      <c r="AG382" s="331"/>
      <c r="AJ382" s="185"/>
      <c r="AK382" s="616"/>
      <c r="AL382" s="186">
        <f t="shared" si="27"/>
        <v>0</v>
      </c>
      <c r="AM382" s="186">
        <f t="shared" si="28"/>
        <v>0</v>
      </c>
      <c r="AN382" s="186">
        <f t="shared" si="29"/>
        <v>0</v>
      </c>
      <c r="AO382" s="615"/>
    </row>
    <row r="383" spans="1:41" s="187" customFormat="1" ht="20.100000000000001" customHeight="1">
      <c r="A383" s="183">
        <v>379</v>
      </c>
      <c r="B383" s="342"/>
      <c r="C383" s="342"/>
      <c r="D383" s="142"/>
      <c r="E383" s="142"/>
      <c r="F383" s="142"/>
      <c r="G383" s="142"/>
      <c r="H383" s="142"/>
      <c r="I383" s="142"/>
      <c r="J383" s="143"/>
      <c r="K383" s="142"/>
      <c r="L383" s="142"/>
      <c r="M383" s="144"/>
      <c r="N383" s="145"/>
      <c r="O383" s="142"/>
      <c r="P383" s="147"/>
      <c r="Q383" s="147"/>
      <c r="R383" s="147"/>
      <c r="S383" s="147"/>
      <c r="T383" s="147"/>
      <c r="U383" s="147"/>
      <c r="V383" s="147"/>
      <c r="W383" s="147"/>
      <c r="X383" s="147"/>
      <c r="Y383" s="147"/>
      <c r="Z383" s="147"/>
      <c r="AA383" s="147"/>
      <c r="AB383" s="147"/>
      <c r="AC383" s="148"/>
      <c r="AD383" s="142"/>
      <c r="AE383" s="203">
        <f t="shared" si="30"/>
        <v>0</v>
      </c>
      <c r="AF383" s="150">
        <f t="shared" si="31"/>
        <v>0</v>
      </c>
      <c r="AG383" s="331"/>
      <c r="AJ383" s="185"/>
      <c r="AK383" s="617"/>
      <c r="AL383" s="186">
        <f t="shared" si="27"/>
        <v>0</v>
      </c>
      <c r="AM383" s="186">
        <f t="shared" si="28"/>
        <v>0</v>
      </c>
      <c r="AN383" s="186">
        <f t="shared" si="29"/>
        <v>0</v>
      </c>
      <c r="AO383" s="615"/>
    </row>
    <row r="384" spans="1:41" ht="20.100000000000001" customHeight="1">
      <c r="A384" s="183">
        <v>380</v>
      </c>
      <c r="B384" s="342"/>
      <c r="C384" s="342"/>
      <c r="D384" s="142"/>
      <c r="E384" s="142"/>
      <c r="F384" s="142"/>
      <c r="G384" s="142"/>
      <c r="H384" s="142"/>
      <c r="I384" s="142"/>
      <c r="J384" s="143"/>
      <c r="K384" s="142"/>
      <c r="L384" s="142"/>
      <c r="M384" s="144"/>
      <c r="N384" s="145"/>
      <c r="O384" s="142"/>
      <c r="P384" s="147"/>
      <c r="Q384" s="147"/>
      <c r="R384" s="147"/>
      <c r="S384" s="147"/>
      <c r="T384" s="147"/>
      <c r="U384" s="147"/>
      <c r="V384" s="147"/>
      <c r="W384" s="147"/>
      <c r="X384" s="147"/>
      <c r="Y384" s="147"/>
      <c r="Z384" s="147"/>
      <c r="AA384" s="147"/>
      <c r="AB384" s="147"/>
      <c r="AC384" s="148"/>
      <c r="AD384" s="142"/>
      <c r="AE384" s="203">
        <f t="shared" si="30"/>
        <v>0</v>
      </c>
      <c r="AF384" s="150">
        <f t="shared" si="31"/>
        <v>0</v>
      </c>
      <c r="AG384" s="331"/>
      <c r="AJ384" s="185"/>
      <c r="AK384" s="616"/>
      <c r="AL384" s="186">
        <f t="shared" si="27"/>
        <v>0</v>
      </c>
      <c r="AM384" s="186">
        <f t="shared" si="28"/>
        <v>0</v>
      </c>
      <c r="AN384" s="186">
        <f t="shared" si="29"/>
        <v>0</v>
      </c>
      <c r="AO384" s="615"/>
    </row>
    <row r="385" spans="1:41" ht="20.100000000000001" customHeight="1">
      <c r="A385" s="183">
        <v>381</v>
      </c>
      <c r="B385" s="342"/>
      <c r="C385" s="342"/>
      <c r="D385" s="142"/>
      <c r="E385" s="142"/>
      <c r="F385" s="142"/>
      <c r="G385" s="142"/>
      <c r="H385" s="142"/>
      <c r="I385" s="142"/>
      <c r="J385" s="143"/>
      <c r="K385" s="142"/>
      <c r="L385" s="142"/>
      <c r="M385" s="144"/>
      <c r="N385" s="145"/>
      <c r="O385" s="142"/>
      <c r="P385" s="147"/>
      <c r="Q385" s="147"/>
      <c r="R385" s="147"/>
      <c r="S385" s="147"/>
      <c r="T385" s="147"/>
      <c r="U385" s="147"/>
      <c r="V385" s="147"/>
      <c r="W385" s="147"/>
      <c r="X385" s="147"/>
      <c r="Y385" s="147"/>
      <c r="Z385" s="147"/>
      <c r="AA385" s="147"/>
      <c r="AB385" s="147"/>
      <c r="AC385" s="148"/>
      <c r="AD385" s="142"/>
      <c r="AE385" s="203">
        <f t="shared" si="30"/>
        <v>0</v>
      </c>
      <c r="AF385" s="150">
        <f t="shared" si="31"/>
        <v>0</v>
      </c>
      <c r="AG385" s="331"/>
      <c r="AJ385" s="185"/>
      <c r="AK385" s="616"/>
      <c r="AL385" s="186">
        <f t="shared" si="27"/>
        <v>0</v>
      </c>
      <c r="AM385" s="186">
        <f t="shared" si="28"/>
        <v>0</v>
      </c>
      <c r="AN385" s="186">
        <f t="shared" si="29"/>
        <v>0</v>
      </c>
      <c r="AO385" s="615"/>
    </row>
    <row r="386" spans="1:41" ht="20.100000000000001" customHeight="1">
      <c r="A386" s="183">
        <v>382</v>
      </c>
      <c r="B386" s="342"/>
      <c r="C386" s="342"/>
      <c r="D386" s="142"/>
      <c r="E386" s="142"/>
      <c r="F386" s="142"/>
      <c r="G386" s="142"/>
      <c r="H386" s="142"/>
      <c r="I386" s="142"/>
      <c r="J386" s="143"/>
      <c r="K386" s="142"/>
      <c r="L386" s="142"/>
      <c r="M386" s="144"/>
      <c r="N386" s="145"/>
      <c r="O386" s="142"/>
      <c r="P386" s="147"/>
      <c r="Q386" s="147"/>
      <c r="R386" s="147"/>
      <c r="S386" s="147"/>
      <c r="T386" s="147"/>
      <c r="U386" s="147"/>
      <c r="V386" s="147"/>
      <c r="W386" s="147"/>
      <c r="X386" s="147"/>
      <c r="Y386" s="147"/>
      <c r="Z386" s="147"/>
      <c r="AA386" s="147"/>
      <c r="AB386" s="147"/>
      <c r="AC386" s="148"/>
      <c r="AD386" s="142"/>
      <c r="AE386" s="203">
        <f t="shared" si="30"/>
        <v>0</v>
      </c>
      <c r="AF386" s="150">
        <f t="shared" si="31"/>
        <v>0</v>
      </c>
      <c r="AG386" s="331"/>
      <c r="AJ386" s="185"/>
      <c r="AK386" s="616"/>
      <c r="AL386" s="186">
        <f t="shared" si="27"/>
        <v>0</v>
      </c>
      <c r="AM386" s="186">
        <f t="shared" si="28"/>
        <v>0</v>
      </c>
      <c r="AN386" s="186">
        <f t="shared" si="29"/>
        <v>0</v>
      </c>
      <c r="AO386" s="615"/>
    </row>
    <row r="387" spans="1:41" s="187" customFormat="1" ht="20.100000000000001" customHeight="1">
      <c r="A387" s="183">
        <v>383</v>
      </c>
      <c r="B387" s="342"/>
      <c r="C387" s="342"/>
      <c r="D387" s="142"/>
      <c r="E387" s="142"/>
      <c r="F387" s="142"/>
      <c r="G387" s="142"/>
      <c r="H387" s="142"/>
      <c r="I387" s="142"/>
      <c r="J387" s="143"/>
      <c r="K387" s="142"/>
      <c r="L387" s="142"/>
      <c r="M387" s="144"/>
      <c r="N387" s="145"/>
      <c r="O387" s="142"/>
      <c r="P387" s="147"/>
      <c r="Q387" s="147"/>
      <c r="R387" s="147"/>
      <c r="S387" s="147"/>
      <c r="T387" s="147"/>
      <c r="U387" s="147"/>
      <c r="V387" s="147"/>
      <c r="W387" s="147"/>
      <c r="X387" s="147"/>
      <c r="Y387" s="147"/>
      <c r="Z387" s="147"/>
      <c r="AA387" s="147"/>
      <c r="AB387" s="147"/>
      <c r="AC387" s="148"/>
      <c r="AD387" s="142"/>
      <c r="AE387" s="203">
        <f t="shared" si="30"/>
        <v>0</v>
      </c>
      <c r="AF387" s="150">
        <f t="shared" si="31"/>
        <v>0</v>
      </c>
      <c r="AG387" s="331"/>
      <c r="AJ387" s="185"/>
      <c r="AK387" s="617"/>
      <c r="AL387" s="186">
        <f t="shared" si="27"/>
        <v>0</v>
      </c>
      <c r="AM387" s="186">
        <f t="shared" si="28"/>
        <v>0</v>
      </c>
      <c r="AN387" s="186">
        <f t="shared" si="29"/>
        <v>0</v>
      </c>
      <c r="AO387" s="615"/>
    </row>
    <row r="388" spans="1:41" s="184" customFormat="1" ht="20.100000000000001" customHeight="1">
      <c r="A388" s="183">
        <v>384</v>
      </c>
      <c r="B388" s="342"/>
      <c r="C388" s="342"/>
      <c r="D388" s="142"/>
      <c r="E388" s="142"/>
      <c r="F388" s="142"/>
      <c r="G388" s="142"/>
      <c r="H388" s="142"/>
      <c r="I388" s="142"/>
      <c r="J388" s="143"/>
      <c r="K388" s="142"/>
      <c r="L388" s="142"/>
      <c r="M388" s="144"/>
      <c r="N388" s="145"/>
      <c r="O388" s="142"/>
      <c r="P388" s="147"/>
      <c r="Q388" s="147"/>
      <c r="R388" s="147"/>
      <c r="S388" s="147"/>
      <c r="T388" s="147"/>
      <c r="U388" s="147"/>
      <c r="V388" s="147"/>
      <c r="W388" s="147"/>
      <c r="X388" s="147"/>
      <c r="Y388" s="147"/>
      <c r="Z388" s="147"/>
      <c r="AA388" s="147"/>
      <c r="AB388" s="147"/>
      <c r="AC388" s="148"/>
      <c r="AD388" s="142"/>
      <c r="AE388" s="203">
        <f t="shared" si="30"/>
        <v>0</v>
      </c>
      <c r="AF388" s="150">
        <f t="shared" si="31"/>
        <v>0</v>
      </c>
      <c r="AG388" s="331"/>
      <c r="AJ388" s="185"/>
      <c r="AK388" s="614"/>
      <c r="AL388" s="186">
        <f t="shared" si="27"/>
        <v>0</v>
      </c>
      <c r="AM388" s="186">
        <f t="shared" si="28"/>
        <v>0</v>
      </c>
      <c r="AN388" s="186">
        <f t="shared" si="29"/>
        <v>0</v>
      </c>
      <c r="AO388" s="615"/>
    </row>
    <row r="389" spans="1:41" s="187" customFormat="1" ht="20.100000000000001" customHeight="1">
      <c r="A389" s="183">
        <v>385</v>
      </c>
      <c r="B389" s="342"/>
      <c r="C389" s="342"/>
      <c r="D389" s="142"/>
      <c r="E389" s="142"/>
      <c r="F389" s="142"/>
      <c r="G389" s="142"/>
      <c r="H389" s="142"/>
      <c r="I389" s="142"/>
      <c r="J389" s="143"/>
      <c r="K389" s="142"/>
      <c r="L389" s="142"/>
      <c r="M389" s="144"/>
      <c r="N389" s="145"/>
      <c r="O389" s="142"/>
      <c r="P389" s="147"/>
      <c r="Q389" s="147"/>
      <c r="R389" s="147"/>
      <c r="S389" s="147"/>
      <c r="T389" s="147"/>
      <c r="U389" s="147"/>
      <c r="V389" s="147"/>
      <c r="W389" s="147"/>
      <c r="X389" s="147"/>
      <c r="Y389" s="147"/>
      <c r="Z389" s="147"/>
      <c r="AA389" s="147"/>
      <c r="AB389" s="147"/>
      <c r="AC389" s="148"/>
      <c r="AD389" s="142"/>
      <c r="AE389" s="203">
        <f t="shared" si="30"/>
        <v>0</v>
      </c>
      <c r="AF389" s="150">
        <f t="shared" si="31"/>
        <v>0</v>
      </c>
      <c r="AG389" s="331"/>
      <c r="AJ389" s="185"/>
      <c r="AK389" s="617"/>
      <c r="AL389" s="186">
        <f t="shared" si="27"/>
        <v>0</v>
      </c>
      <c r="AM389" s="186">
        <f t="shared" si="28"/>
        <v>0</v>
      </c>
      <c r="AN389" s="186">
        <f t="shared" si="29"/>
        <v>0</v>
      </c>
      <c r="AO389" s="615"/>
    </row>
    <row r="390" spans="1:41" ht="20.100000000000001" customHeight="1">
      <c r="A390" s="183">
        <v>386</v>
      </c>
      <c r="B390" s="342"/>
      <c r="C390" s="342"/>
      <c r="D390" s="142"/>
      <c r="E390" s="142"/>
      <c r="F390" s="142"/>
      <c r="G390" s="142"/>
      <c r="H390" s="142"/>
      <c r="I390" s="142"/>
      <c r="J390" s="143"/>
      <c r="K390" s="142"/>
      <c r="L390" s="142"/>
      <c r="M390" s="144"/>
      <c r="N390" s="145"/>
      <c r="O390" s="142"/>
      <c r="P390" s="147"/>
      <c r="Q390" s="147"/>
      <c r="R390" s="147"/>
      <c r="S390" s="147"/>
      <c r="T390" s="147"/>
      <c r="U390" s="147"/>
      <c r="V390" s="147"/>
      <c r="W390" s="147"/>
      <c r="X390" s="147"/>
      <c r="Y390" s="147"/>
      <c r="Z390" s="147"/>
      <c r="AA390" s="147"/>
      <c r="AB390" s="147"/>
      <c r="AC390" s="148"/>
      <c r="AD390" s="142"/>
      <c r="AE390" s="203">
        <f t="shared" si="30"/>
        <v>0</v>
      </c>
      <c r="AF390" s="150">
        <f t="shared" si="31"/>
        <v>0</v>
      </c>
      <c r="AG390" s="331"/>
      <c r="AJ390" s="185"/>
      <c r="AK390" s="616"/>
      <c r="AL390" s="186">
        <f t="shared" ref="AL390:AL453" si="32">SUM(AH$4*B390)</f>
        <v>0</v>
      </c>
      <c r="AM390" s="186">
        <f t="shared" ref="AM390:AM453" si="33">SUM(AI$4*C390)</f>
        <v>0</v>
      </c>
      <c r="AN390" s="186">
        <f t="shared" ref="AN390:AN453" si="34">SUM((AE390*AJ$4)+AK390)</f>
        <v>0</v>
      </c>
      <c r="AO390" s="615"/>
    </row>
    <row r="391" spans="1:41" s="187" customFormat="1" ht="20.100000000000001" customHeight="1">
      <c r="A391" s="183">
        <v>387</v>
      </c>
      <c r="B391" s="342"/>
      <c r="C391" s="342"/>
      <c r="D391" s="142"/>
      <c r="E391" s="142"/>
      <c r="F391" s="142"/>
      <c r="G391" s="142"/>
      <c r="H391" s="142"/>
      <c r="I391" s="142"/>
      <c r="J391" s="143"/>
      <c r="K391" s="142"/>
      <c r="L391" s="142"/>
      <c r="M391" s="144"/>
      <c r="N391" s="145"/>
      <c r="O391" s="142"/>
      <c r="P391" s="147"/>
      <c r="Q391" s="147"/>
      <c r="R391" s="147"/>
      <c r="S391" s="147"/>
      <c r="T391" s="147"/>
      <c r="U391" s="147"/>
      <c r="V391" s="147"/>
      <c r="W391" s="147"/>
      <c r="X391" s="147"/>
      <c r="Y391" s="147"/>
      <c r="Z391" s="147"/>
      <c r="AA391" s="147"/>
      <c r="AB391" s="147"/>
      <c r="AC391" s="148"/>
      <c r="AD391" s="142"/>
      <c r="AE391" s="203">
        <f t="shared" ref="AE391:AE454" si="35">SUM(P391:AB391)</f>
        <v>0</v>
      </c>
      <c r="AF391" s="150">
        <f t="shared" ref="AF391:AF454" si="36">SUM(AE391+B391+C391)</f>
        <v>0</v>
      </c>
      <c r="AG391" s="331"/>
      <c r="AJ391" s="185"/>
      <c r="AK391" s="617"/>
      <c r="AL391" s="186">
        <f t="shared" si="32"/>
        <v>0</v>
      </c>
      <c r="AM391" s="186">
        <f t="shared" si="33"/>
        <v>0</v>
      </c>
      <c r="AN391" s="186">
        <f t="shared" si="34"/>
        <v>0</v>
      </c>
      <c r="AO391" s="615"/>
    </row>
    <row r="392" spans="1:41" ht="20.100000000000001" customHeight="1">
      <c r="A392" s="183">
        <v>388</v>
      </c>
      <c r="B392" s="342"/>
      <c r="C392" s="342"/>
      <c r="D392" s="142"/>
      <c r="E392" s="142"/>
      <c r="F392" s="142"/>
      <c r="G392" s="142"/>
      <c r="H392" s="142"/>
      <c r="I392" s="142"/>
      <c r="J392" s="143"/>
      <c r="K392" s="142"/>
      <c r="L392" s="142"/>
      <c r="M392" s="144"/>
      <c r="N392" s="145"/>
      <c r="O392" s="142"/>
      <c r="P392" s="147"/>
      <c r="Q392" s="147"/>
      <c r="R392" s="147"/>
      <c r="S392" s="147"/>
      <c r="T392" s="147"/>
      <c r="U392" s="147"/>
      <c r="V392" s="147"/>
      <c r="W392" s="147"/>
      <c r="X392" s="147"/>
      <c r="Y392" s="147"/>
      <c r="Z392" s="147"/>
      <c r="AA392" s="147"/>
      <c r="AB392" s="147"/>
      <c r="AC392" s="148"/>
      <c r="AD392" s="142"/>
      <c r="AE392" s="203">
        <f t="shared" si="35"/>
        <v>0</v>
      </c>
      <c r="AF392" s="150">
        <f t="shared" si="36"/>
        <v>0</v>
      </c>
      <c r="AG392" s="331"/>
      <c r="AJ392" s="185"/>
      <c r="AK392" s="616"/>
      <c r="AL392" s="186">
        <f t="shared" si="32"/>
        <v>0</v>
      </c>
      <c r="AM392" s="186">
        <f t="shared" si="33"/>
        <v>0</v>
      </c>
      <c r="AN392" s="186">
        <f t="shared" si="34"/>
        <v>0</v>
      </c>
      <c r="AO392" s="615"/>
    </row>
    <row r="393" spans="1:41" ht="20.100000000000001" customHeight="1">
      <c r="A393" s="183">
        <v>389</v>
      </c>
      <c r="B393" s="342"/>
      <c r="C393" s="342"/>
      <c r="D393" s="142"/>
      <c r="E393" s="142"/>
      <c r="F393" s="142"/>
      <c r="G393" s="142"/>
      <c r="H393" s="142"/>
      <c r="I393" s="142"/>
      <c r="J393" s="143"/>
      <c r="K393" s="142"/>
      <c r="L393" s="142"/>
      <c r="M393" s="144"/>
      <c r="N393" s="145"/>
      <c r="O393" s="142"/>
      <c r="P393" s="147"/>
      <c r="Q393" s="147"/>
      <c r="R393" s="147"/>
      <c r="S393" s="147"/>
      <c r="T393" s="147"/>
      <c r="U393" s="147"/>
      <c r="V393" s="147"/>
      <c r="W393" s="147"/>
      <c r="X393" s="147"/>
      <c r="Y393" s="147"/>
      <c r="Z393" s="147"/>
      <c r="AA393" s="147"/>
      <c r="AB393" s="147"/>
      <c r="AC393" s="148"/>
      <c r="AD393" s="142"/>
      <c r="AE393" s="203">
        <f t="shared" si="35"/>
        <v>0</v>
      </c>
      <c r="AF393" s="150">
        <f t="shared" si="36"/>
        <v>0</v>
      </c>
      <c r="AG393" s="331"/>
      <c r="AJ393" s="185"/>
      <c r="AK393" s="616"/>
      <c r="AL393" s="186">
        <f t="shared" si="32"/>
        <v>0</v>
      </c>
      <c r="AM393" s="186">
        <f t="shared" si="33"/>
        <v>0</v>
      </c>
      <c r="AN393" s="186">
        <f t="shared" si="34"/>
        <v>0</v>
      </c>
      <c r="AO393" s="615"/>
    </row>
    <row r="394" spans="1:41" s="184" customFormat="1" ht="20.100000000000001" customHeight="1">
      <c r="A394" s="183">
        <v>390</v>
      </c>
      <c r="B394" s="342"/>
      <c r="C394" s="342"/>
      <c r="D394" s="142"/>
      <c r="E394" s="142"/>
      <c r="F394" s="142"/>
      <c r="G394" s="142"/>
      <c r="H394" s="142"/>
      <c r="I394" s="142"/>
      <c r="J394" s="143"/>
      <c r="K394" s="142"/>
      <c r="L394" s="142"/>
      <c r="M394" s="144"/>
      <c r="N394" s="145"/>
      <c r="O394" s="142"/>
      <c r="P394" s="147"/>
      <c r="Q394" s="147"/>
      <c r="R394" s="147"/>
      <c r="S394" s="147"/>
      <c r="T394" s="147"/>
      <c r="U394" s="147"/>
      <c r="V394" s="147"/>
      <c r="W394" s="147"/>
      <c r="X394" s="147"/>
      <c r="Y394" s="147"/>
      <c r="Z394" s="147"/>
      <c r="AA394" s="147"/>
      <c r="AB394" s="147"/>
      <c r="AC394" s="148"/>
      <c r="AD394" s="142"/>
      <c r="AE394" s="203">
        <f t="shared" si="35"/>
        <v>0</v>
      </c>
      <c r="AF394" s="150">
        <f t="shared" si="36"/>
        <v>0</v>
      </c>
      <c r="AG394" s="331"/>
      <c r="AJ394" s="185"/>
      <c r="AK394" s="614"/>
      <c r="AL394" s="186">
        <f t="shared" si="32"/>
        <v>0</v>
      </c>
      <c r="AM394" s="186">
        <f t="shared" si="33"/>
        <v>0</v>
      </c>
      <c r="AN394" s="186">
        <f t="shared" si="34"/>
        <v>0</v>
      </c>
      <c r="AO394" s="615"/>
    </row>
    <row r="395" spans="1:41" ht="20.100000000000001" customHeight="1">
      <c r="A395" s="183">
        <v>391</v>
      </c>
      <c r="B395" s="342"/>
      <c r="C395" s="342"/>
      <c r="D395" s="142"/>
      <c r="E395" s="142"/>
      <c r="F395" s="142"/>
      <c r="G395" s="142"/>
      <c r="H395" s="142"/>
      <c r="I395" s="142"/>
      <c r="J395" s="143"/>
      <c r="K395" s="142"/>
      <c r="L395" s="142"/>
      <c r="M395" s="144"/>
      <c r="N395" s="145"/>
      <c r="O395" s="142"/>
      <c r="P395" s="147"/>
      <c r="Q395" s="147"/>
      <c r="R395" s="147"/>
      <c r="S395" s="147"/>
      <c r="T395" s="147"/>
      <c r="U395" s="147"/>
      <c r="V395" s="147"/>
      <c r="W395" s="147"/>
      <c r="X395" s="147"/>
      <c r="Y395" s="147"/>
      <c r="Z395" s="147"/>
      <c r="AA395" s="147"/>
      <c r="AB395" s="147"/>
      <c r="AC395" s="148"/>
      <c r="AD395" s="142"/>
      <c r="AE395" s="203">
        <f t="shared" si="35"/>
        <v>0</v>
      </c>
      <c r="AF395" s="150">
        <f t="shared" si="36"/>
        <v>0</v>
      </c>
      <c r="AG395" s="331"/>
      <c r="AJ395" s="185"/>
      <c r="AK395" s="616"/>
      <c r="AL395" s="186">
        <f t="shared" si="32"/>
        <v>0</v>
      </c>
      <c r="AM395" s="186">
        <f t="shared" si="33"/>
        <v>0</v>
      </c>
      <c r="AN395" s="186">
        <f t="shared" si="34"/>
        <v>0</v>
      </c>
      <c r="AO395" s="615"/>
    </row>
    <row r="396" spans="1:41" ht="20.100000000000001" customHeight="1">
      <c r="A396" s="183">
        <v>392</v>
      </c>
      <c r="B396" s="342"/>
      <c r="C396" s="342"/>
      <c r="D396" s="142"/>
      <c r="E396" s="142"/>
      <c r="F396" s="142"/>
      <c r="G396" s="142"/>
      <c r="H396" s="142"/>
      <c r="I396" s="142"/>
      <c r="J396" s="143"/>
      <c r="K396" s="142"/>
      <c r="L396" s="142"/>
      <c r="M396" s="144"/>
      <c r="N396" s="145"/>
      <c r="O396" s="142"/>
      <c r="P396" s="147"/>
      <c r="Q396" s="147"/>
      <c r="R396" s="147"/>
      <c r="S396" s="147"/>
      <c r="T396" s="147"/>
      <c r="U396" s="147"/>
      <c r="V396" s="147"/>
      <c r="W396" s="147"/>
      <c r="X396" s="147"/>
      <c r="Y396" s="147"/>
      <c r="Z396" s="147"/>
      <c r="AA396" s="147"/>
      <c r="AB396" s="147"/>
      <c r="AC396" s="148"/>
      <c r="AD396" s="142"/>
      <c r="AE396" s="203">
        <f t="shared" si="35"/>
        <v>0</v>
      </c>
      <c r="AF396" s="150">
        <f t="shared" si="36"/>
        <v>0</v>
      </c>
      <c r="AG396" s="331"/>
      <c r="AJ396" s="185"/>
      <c r="AK396" s="616"/>
      <c r="AL396" s="186">
        <f t="shared" si="32"/>
        <v>0</v>
      </c>
      <c r="AM396" s="186">
        <f t="shared" si="33"/>
        <v>0</v>
      </c>
      <c r="AN396" s="186">
        <f t="shared" si="34"/>
        <v>0</v>
      </c>
      <c r="AO396" s="615"/>
    </row>
    <row r="397" spans="1:41" ht="20.100000000000001" customHeight="1">
      <c r="A397" s="183">
        <v>393</v>
      </c>
      <c r="B397" s="342"/>
      <c r="C397" s="342"/>
      <c r="D397" s="142"/>
      <c r="E397" s="142"/>
      <c r="F397" s="142"/>
      <c r="G397" s="142"/>
      <c r="H397" s="142"/>
      <c r="I397" s="142"/>
      <c r="J397" s="143"/>
      <c r="K397" s="142"/>
      <c r="L397" s="142"/>
      <c r="M397" s="144"/>
      <c r="N397" s="145"/>
      <c r="O397" s="142"/>
      <c r="P397" s="147"/>
      <c r="Q397" s="147"/>
      <c r="R397" s="147"/>
      <c r="S397" s="147"/>
      <c r="T397" s="147"/>
      <c r="U397" s="147"/>
      <c r="V397" s="147"/>
      <c r="W397" s="147"/>
      <c r="X397" s="147"/>
      <c r="Y397" s="147"/>
      <c r="Z397" s="147"/>
      <c r="AA397" s="147"/>
      <c r="AB397" s="147"/>
      <c r="AC397" s="148"/>
      <c r="AD397" s="142"/>
      <c r="AE397" s="203">
        <f t="shared" si="35"/>
        <v>0</v>
      </c>
      <c r="AF397" s="150">
        <f t="shared" si="36"/>
        <v>0</v>
      </c>
      <c r="AG397" s="331"/>
      <c r="AJ397" s="185"/>
      <c r="AK397" s="616"/>
      <c r="AL397" s="186">
        <f t="shared" si="32"/>
        <v>0</v>
      </c>
      <c r="AM397" s="186">
        <f t="shared" si="33"/>
        <v>0</v>
      </c>
      <c r="AN397" s="186">
        <f t="shared" si="34"/>
        <v>0</v>
      </c>
      <c r="AO397" s="615"/>
    </row>
    <row r="398" spans="1:41" ht="20.100000000000001" customHeight="1">
      <c r="A398" s="183">
        <v>394</v>
      </c>
      <c r="B398" s="342"/>
      <c r="C398" s="342"/>
      <c r="D398" s="142"/>
      <c r="E398" s="142"/>
      <c r="F398" s="142"/>
      <c r="G398" s="142"/>
      <c r="H398" s="142"/>
      <c r="I398" s="142"/>
      <c r="J398" s="143"/>
      <c r="K398" s="142"/>
      <c r="L398" s="142"/>
      <c r="M398" s="144"/>
      <c r="N398" s="145"/>
      <c r="O398" s="142"/>
      <c r="P398" s="147"/>
      <c r="Q398" s="147"/>
      <c r="R398" s="147"/>
      <c r="S398" s="147"/>
      <c r="T398" s="147"/>
      <c r="U398" s="147"/>
      <c r="V398" s="147"/>
      <c r="W398" s="147"/>
      <c r="X398" s="147"/>
      <c r="Y398" s="147"/>
      <c r="Z398" s="147"/>
      <c r="AA398" s="147"/>
      <c r="AB398" s="147"/>
      <c r="AC398" s="148"/>
      <c r="AD398" s="142"/>
      <c r="AE398" s="203">
        <f t="shared" si="35"/>
        <v>0</v>
      </c>
      <c r="AF398" s="150">
        <f t="shared" si="36"/>
        <v>0</v>
      </c>
      <c r="AG398" s="331"/>
      <c r="AJ398" s="185"/>
      <c r="AK398" s="616"/>
      <c r="AL398" s="186">
        <f t="shared" si="32"/>
        <v>0</v>
      </c>
      <c r="AM398" s="186">
        <f t="shared" si="33"/>
        <v>0</v>
      </c>
      <c r="AN398" s="186">
        <f t="shared" si="34"/>
        <v>0</v>
      </c>
      <c r="AO398" s="615"/>
    </row>
    <row r="399" spans="1:41" ht="20.100000000000001" customHeight="1">
      <c r="A399" s="183">
        <v>395</v>
      </c>
      <c r="B399" s="342"/>
      <c r="C399" s="342"/>
      <c r="D399" s="142"/>
      <c r="E399" s="142"/>
      <c r="F399" s="142"/>
      <c r="G399" s="142"/>
      <c r="H399" s="142"/>
      <c r="I399" s="142"/>
      <c r="J399" s="143"/>
      <c r="K399" s="142"/>
      <c r="L399" s="142"/>
      <c r="M399" s="144"/>
      <c r="N399" s="145"/>
      <c r="O399" s="142"/>
      <c r="P399" s="147"/>
      <c r="Q399" s="147"/>
      <c r="R399" s="147"/>
      <c r="S399" s="147"/>
      <c r="T399" s="147"/>
      <c r="U399" s="147"/>
      <c r="V399" s="147"/>
      <c r="W399" s="147"/>
      <c r="X399" s="147"/>
      <c r="Y399" s="147"/>
      <c r="Z399" s="147"/>
      <c r="AA399" s="147"/>
      <c r="AB399" s="147"/>
      <c r="AC399" s="148"/>
      <c r="AD399" s="142"/>
      <c r="AE399" s="203">
        <f t="shared" si="35"/>
        <v>0</v>
      </c>
      <c r="AF399" s="150">
        <f t="shared" si="36"/>
        <v>0</v>
      </c>
      <c r="AG399" s="331"/>
      <c r="AJ399" s="185"/>
      <c r="AK399" s="616"/>
      <c r="AL399" s="186">
        <f t="shared" si="32"/>
        <v>0</v>
      </c>
      <c r="AM399" s="186">
        <f t="shared" si="33"/>
        <v>0</v>
      </c>
      <c r="AN399" s="186">
        <f t="shared" si="34"/>
        <v>0</v>
      </c>
      <c r="AO399" s="615"/>
    </row>
    <row r="400" spans="1:41" ht="20.100000000000001" customHeight="1">
      <c r="A400" s="183">
        <v>396</v>
      </c>
      <c r="B400" s="342"/>
      <c r="C400" s="342"/>
      <c r="D400" s="142"/>
      <c r="E400" s="142"/>
      <c r="F400" s="142"/>
      <c r="G400" s="142"/>
      <c r="H400" s="142"/>
      <c r="I400" s="142"/>
      <c r="J400" s="143"/>
      <c r="K400" s="142"/>
      <c r="L400" s="142"/>
      <c r="M400" s="144"/>
      <c r="N400" s="145"/>
      <c r="O400" s="142"/>
      <c r="P400" s="147"/>
      <c r="Q400" s="147"/>
      <c r="R400" s="147"/>
      <c r="S400" s="147"/>
      <c r="T400" s="147"/>
      <c r="U400" s="147"/>
      <c r="V400" s="147"/>
      <c r="W400" s="147"/>
      <c r="X400" s="147"/>
      <c r="Y400" s="147"/>
      <c r="Z400" s="147"/>
      <c r="AA400" s="147"/>
      <c r="AB400" s="147"/>
      <c r="AC400" s="148"/>
      <c r="AD400" s="142"/>
      <c r="AE400" s="203">
        <f t="shared" si="35"/>
        <v>0</v>
      </c>
      <c r="AF400" s="150">
        <f t="shared" si="36"/>
        <v>0</v>
      </c>
      <c r="AG400" s="331"/>
      <c r="AJ400" s="185"/>
      <c r="AK400" s="616"/>
      <c r="AL400" s="186">
        <f t="shared" si="32"/>
        <v>0</v>
      </c>
      <c r="AM400" s="186">
        <f t="shared" si="33"/>
        <v>0</v>
      </c>
      <c r="AN400" s="186">
        <f t="shared" si="34"/>
        <v>0</v>
      </c>
      <c r="AO400" s="615"/>
    </row>
    <row r="401" spans="1:41" ht="20.100000000000001" customHeight="1">
      <c r="A401" s="183">
        <v>397</v>
      </c>
      <c r="B401" s="342"/>
      <c r="C401" s="342"/>
      <c r="D401" s="142"/>
      <c r="E401" s="142"/>
      <c r="F401" s="142"/>
      <c r="G401" s="142"/>
      <c r="H401" s="142"/>
      <c r="I401" s="142"/>
      <c r="J401" s="143"/>
      <c r="K401" s="142"/>
      <c r="L401" s="142"/>
      <c r="M401" s="144"/>
      <c r="N401" s="145"/>
      <c r="O401" s="142"/>
      <c r="P401" s="147"/>
      <c r="Q401" s="147"/>
      <c r="R401" s="147"/>
      <c r="S401" s="147"/>
      <c r="T401" s="147"/>
      <c r="U401" s="147"/>
      <c r="V401" s="147"/>
      <c r="W401" s="147"/>
      <c r="X401" s="147"/>
      <c r="Y401" s="147"/>
      <c r="Z401" s="147"/>
      <c r="AA401" s="147"/>
      <c r="AB401" s="147"/>
      <c r="AC401" s="148"/>
      <c r="AD401" s="142"/>
      <c r="AE401" s="203">
        <f t="shared" si="35"/>
        <v>0</v>
      </c>
      <c r="AF401" s="150">
        <f t="shared" si="36"/>
        <v>0</v>
      </c>
      <c r="AG401" s="331"/>
      <c r="AJ401" s="185"/>
      <c r="AK401" s="616"/>
      <c r="AL401" s="186">
        <f t="shared" si="32"/>
        <v>0</v>
      </c>
      <c r="AM401" s="186">
        <f t="shared" si="33"/>
        <v>0</v>
      </c>
      <c r="AN401" s="186">
        <f t="shared" si="34"/>
        <v>0</v>
      </c>
      <c r="AO401" s="615"/>
    </row>
    <row r="402" spans="1:41" ht="20.100000000000001" customHeight="1">
      <c r="A402" s="183">
        <v>398</v>
      </c>
      <c r="B402" s="342"/>
      <c r="C402" s="342"/>
      <c r="D402" s="142"/>
      <c r="E402" s="142"/>
      <c r="F402" s="142"/>
      <c r="G402" s="142"/>
      <c r="H402" s="142"/>
      <c r="I402" s="142"/>
      <c r="J402" s="143"/>
      <c r="K402" s="142"/>
      <c r="L402" s="142"/>
      <c r="M402" s="144"/>
      <c r="N402" s="145"/>
      <c r="O402" s="142"/>
      <c r="P402" s="147"/>
      <c r="Q402" s="147"/>
      <c r="R402" s="147"/>
      <c r="S402" s="147"/>
      <c r="T402" s="147"/>
      <c r="U402" s="147"/>
      <c r="V402" s="147"/>
      <c r="W402" s="147"/>
      <c r="X402" s="147"/>
      <c r="Y402" s="147"/>
      <c r="Z402" s="147"/>
      <c r="AA402" s="147"/>
      <c r="AB402" s="147"/>
      <c r="AC402" s="148"/>
      <c r="AD402" s="142"/>
      <c r="AE402" s="203">
        <f t="shared" si="35"/>
        <v>0</v>
      </c>
      <c r="AF402" s="150">
        <f t="shared" si="36"/>
        <v>0</v>
      </c>
      <c r="AG402" s="331"/>
      <c r="AJ402" s="185"/>
      <c r="AK402" s="616"/>
      <c r="AL402" s="186">
        <f t="shared" si="32"/>
        <v>0</v>
      </c>
      <c r="AM402" s="186">
        <f t="shared" si="33"/>
        <v>0</v>
      </c>
      <c r="AN402" s="186">
        <f t="shared" si="34"/>
        <v>0</v>
      </c>
      <c r="AO402" s="615"/>
    </row>
    <row r="403" spans="1:41" s="184" customFormat="1" ht="20.100000000000001" customHeight="1">
      <c r="A403" s="183">
        <v>399</v>
      </c>
      <c r="B403" s="342"/>
      <c r="C403" s="342"/>
      <c r="D403" s="142"/>
      <c r="E403" s="142"/>
      <c r="F403" s="142"/>
      <c r="G403" s="142"/>
      <c r="H403" s="142"/>
      <c r="I403" s="142"/>
      <c r="J403" s="143"/>
      <c r="K403" s="142"/>
      <c r="L403" s="142"/>
      <c r="M403" s="144"/>
      <c r="N403" s="145"/>
      <c r="O403" s="142"/>
      <c r="P403" s="147"/>
      <c r="Q403" s="147"/>
      <c r="R403" s="147"/>
      <c r="S403" s="147"/>
      <c r="T403" s="147"/>
      <c r="U403" s="147"/>
      <c r="V403" s="147"/>
      <c r="W403" s="147"/>
      <c r="X403" s="147"/>
      <c r="Y403" s="147"/>
      <c r="Z403" s="147"/>
      <c r="AA403" s="147"/>
      <c r="AB403" s="147"/>
      <c r="AC403" s="148"/>
      <c r="AD403" s="142"/>
      <c r="AE403" s="203">
        <f t="shared" si="35"/>
        <v>0</v>
      </c>
      <c r="AF403" s="150">
        <f t="shared" si="36"/>
        <v>0</v>
      </c>
      <c r="AG403" s="331"/>
      <c r="AJ403" s="185"/>
      <c r="AK403" s="614"/>
      <c r="AL403" s="186">
        <f t="shared" si="32"/>
        <v>0</v>
      </c>
      <c r="AM403" s="186">
        <f t="shared" si="33"/>
        <v>0</v>
      </c>
      <c r="AN403" s="186">
        <f t="shared" si="34"/>
        <v>0</v>
      </c>
      <c r="AO403" s="615"/>
    </row>
    <row r="404" spans="1:41" ht="20.100000000000001" customHeight="1">
      <c r="A404" s="183">
        <v>400</v>
      </c>
      <c r="B404" s="342"/>
      <c r="C404" s="342"/>
      <c r="D404" s="142"/>
      <c r="E404" s="142"/>
      <c r="F404" s="142"/>
      <c r="G404" s="142"/>
      <c r="H404" s="142"/>
      <c r="I404" s="142"/>
      <c r="J404" s="143"/>
      <c r="K404" s="142"/>
      <c r="L404" s="142"/>
      <c r="M404" s="144"/>
      <c r="N404" s="145"/>
      <c r="O404" s="142"/>
      <c r="P404" s="147"/>
      <c r="Q404" s="147"/>
      <c r="R404" s="147"/>
      <c r="S404" s="147"/>
      <c r="T404" s="147"/>
      <c r="U404" s="147"/>
      <c r="V404" s="147"/>
      <c r="W404" s="147"/>
      <c r="X404" s="147"/>
      <c r="Y404" s="147"/>
      <c r="Z404" s="147"/>
      <c r="AA404" s="147"/>
      <c r="AB404" s="147"/>
      <c r="AC404" s="148"/>
      <c r="AD404" s="142"/>
      <c r="AE404" s="203">
        <f t="shared" si="35"/>
        <v>0</v>
      </c>
      <c r="AF404" s="150">
        <f t="shared" si="36"/>
        <v>0</v>
      </c>
      <c r="AG404" s="331"/>
      <c r="AJ404" s="185"/>
      <c r="AK404" s="616"/>
      <c r="AL404" s="186">
        <f t="shared" si="32"/>
        <v>0</v>
      </c>
      <c r="AM404" s="186">
        <f t="shared" si="33"/>
        <v>0</v>
      </c>
      <c r="AN404" s="186">
        <f t="shared" si="34"/>
        <v>0</v>
      </c>
      <c r="AO404" s="615"/>
    </row>
    <row r="405" spans="1:41" ht="20.100000000000001" customHeight="1">
      <c r="A405" s="183">
        <v>401</v>
      </c>
      <c r="B405" s="342"/>
      <c r="C405" s="342"/>
      <c r="D405" s="142"/>
      <c r="E405" s="142"/>
      <c r="F405" s="142"/>
      <c r="G405" s="142"/>
      <c r="H405" s="142"/>
      <c r="I405" s="142"/>
      <c r="J405" s="143"/>
      <c r="K405" s="142"/>
      <c r="L405" s="142"/>
      <c r="M405" s="144"/>
      <c r="N405" s="145"/>
      <c r="O405" s="142"/>
      <c r="P405" s="147"/>
      <c r="Q405" s="147"/>
      <c r="R405" s="147"/>
      <c r="S405" s="147"/>
      <c r="T405" s="147"/>
      <c r="U405" s="147"/>
      <c r="V405" s="147"/>
      <c r="W405" s="147"/>
      <c r="X405" s="147"/>
      <c r="Y405" s="147"/>
      <c r="Z405" s="147"/>
      <c r="AA405" s="147"/>
      <c r="AB405" s="147"/>
      <c r="AC405" s="148"/>
      <c r="AD405" s="142"/>
      <c r="AE405" s="203">
        <f t="shared" si="35"/>
        <v>0</v>
      </c>
      <c r="AF405" s="150">
        <f t="shared" si="36"/>
        <v>0</v>
      </c>
      <c r="AG405" s="331"/>
      <c r="AJ405" s="185"/>
      <c r="AK405" s="616"/>
      <c r="AL405" s="186">
        <f t="shared" si="32"/>
        <v>0</v>
      </c>
      <c r="AM405" s="186">
        <f t="shared" si="33"/>
        <v>0</v>
      </c>
      <c r="AN405" s="186">
        <f t="shared" si="34"/>
        <v>0</v>
      </c>
      <c r="AO405" s="615"/>
    </row>
    <row r="406" spans="1:41" ht="20.100000000000001" customHeight="1">
      <c r="A406" s="183">
        <v>402</v>
      </c>
      <c r="B406" s="342"/>
      <c r="C406" s="342"/>
      <c r="D406" s="142"/>
      <c r="E406" s="142"/>
      <c r="F406" s="142"/>
      <c r="G406" s="142"/>
      <c r="H406" s="142"/>
      <c r="I406" s="142"/>
      <c r="J406" s="143"/>
      <c r="K406" s="142"/>
      <c r="L406" s="142"/>
      <c r="M406" s="144"/>
      <c r="N406" s="145"/>
      <c r="O406" s="142"/>
      <c r="P406" s="147"/>
      <c r="Q406" s="147"/>
      <c r="R406" s="147"/>
      <c r="S406" s="147"/>
      <c r="T406" s="147"/>
      <c r="U406" s="147"/>
      <c r="V406" s="147"/>
      <c r="W406" s="147"/>
      <c r="X406" s="147"/>
      <c r="Y406" s="147"/>
      <c r="Z406" s="147"/>
      <c r="AA406" s="147"/>
      <c r="AB406" s="147"/>
      <c r="AC406" s="148"/>
      <c r="AD406" s="142"/>
      <c r="AE406" s="203">
        <f t="shared" si="35"/>
        <v>0</v>
      </c>
      <c r="AF406" s="150">
        <f t="shared" si="36"/>
        <v>0</v>
      </c>
      <c r="AG406" s="331"/>
      <c r="AJ406" s="185"/>
      <c r="AK406" s="616"/>
      <c r="AL406" s="186">
        <f t="shared" si="32"/>
        <v>0</v>
      </c>
      <c r="AM406" s="186">
        <f t="shared" si="33"/>
        <v>0</v>
      </c>
      <c r="AN406" s="186">
        <f t="shared" si="34"/>
        <v>0</v>
      </c>
      <c r="AO406" s="615"/>
    </row>
    <row r="407" spans="1:41" ht="20.100000000000001" customHeight="1">
      <c r="A407" s="183">
        <v>403</v>
      </c>
      <c r="B407" s="342"/>
      <c r="C407" s="342"/>
      <c r="D407" s="142"/>
      <c r="E407" s="142"/>
      <c r="F407" s="142"/>
      <c r="G407" s="142"/>
      <c r="H407" s="142"/>
      <c r="I407" s="142"/>
      <c r="J407" s="143"/>
      <c r="K407" s="142"/>
      <c r="L407" s="142"/>
      <c r="M407" s="144"/>
      <c r="N407" s="145"/>
      <c r="O407" s="142"/>
      <c r="P407" s="147"/>
      <c r="Q407" s="147"/>
      <c r="R407" s="147"/>
      <c r="S407" s="147"/>
      <c r="T407" s="147"/>
      <c r="U407" s="147"/>
      <c r="V407" s="147"/>
      <c r="W407" s="147"/>
      <c r="X407" s="147"/>
      <c r="Y407" s="147"/>
      <c r="Z407" s="147"/>
      <c r="AA407" s="147"/>
      <c r="AB407" s="147"/>
      <c r="AC407" s="148"/>
      <c r="AD407" s="142"/>
      <c r="AE407" s="203">
        <f t="shared" si="35"/>
        <v>0</v>
      </c>
      <c r="AF407" s="150">
        <f t="shared" si="36"/>
        <v>0</v>
      </c>
      <c r="AG407" s="331"/>
      <c r="AJ407" s="185"/>
      <c r="AK407" s="616"/>
      <c r="AL407" s="186">
        <f t="shared" si="32"/>
        <v>0</v>
      </c>
      <c r="AM407" s="186">
        <f t="shared" si="33"/>
        <v>0</v>
      </c>
      <c r="AN407" s="186">
        <f t="shared" si="34"/>
        <v>0</v>
      </c>
      <c r="AO407" s="615"/>
    </row>
    <row r="408" spans="1:41" s="184" customFormat="1" ht="20.100000000000001" customHeight="1">
      <c r="A408" s="183">
        <v>404</v>
      </c>
      <c r="B408" s="342"/>
      <c r="C408" s="342"/>
      <c r="D408" s="142"/>
      <c r="E408" s="142"/>
      <c r="F408" s="142"/>
      <c r="G408" s="142"/>
      <c r="H408" s="142"/>
      <c r="I408" s="142"/>
      <c r="J408" s="143"/>
      <c r="K408" s="142"/>
      <c r="L408" s="142"/>
      <c r="M408" s="144"/>
      <c r="N408" s="145"/>
      <c r="O408" s="142"/>
      <c r="P408" s="147"/>
      <c r="Q408" s="147"/>
      <c r="R408" s="147"/>
      <c r="S408" s="147"/>
      <c r="T408" s="147"/>
      <c r="U408" s="147"/>
      <c r="V408" s="147"/>
      <c r="W408" s="147"/>
      <c r="X408" s="147"/>
      <c r="Y408" s="147"/>
      <c r="Z408" s="147"/>
      <c r="AA408" s="147"/>
      <c r="AB408" s="147"/>
      <c r="AC408" s="148"/>
      <c r="AD408" s="142"/>
      <c r="AE408" s="203">
        <f t="shared" si="35"/>
        <v>0</v>
      </c>
      <c r="AF408" s="150">
        <f t="shared" si="36"/>
        <v>0</v>
      </c>
      <c r="AG408" s="331"/>
      <c r="AJ408" s="185"/>
      <c r="AK408" s="614"/>
      <c r="AL408" s="186">
        <f t="shared" si="32"/>
        <v>0</v>
      </c>
      <c r="AM408" s="186">
        <f t="shared" si="33"/>
        <v>0</v>
      </c>
      <c r="AN408" s="186">
        <f t="shared" si="34"/>
        <v>0</v>
      </c>
      <c r="AO408" s="615"/>
    </row>
    <row r="409" spans="1:41" ht="20.100000000000001" customHeight="1">
      <c r="A409" s="183">
        <v>405</v>
      </c>
      <c r="B409" s="342"/>
      <c r="C409" s="342"/>
      <c r="D409" s="142"/>
      <c r="E409" s="142"/>
      <c r="F409" s="142"/>
      <c r="G409" s="142"/>
      <c r="H409" s="142"/>
      <c r="I409" s="142"/>
      <c r="J409" s="143"/>
      <c r="K409" s="142"/>
      <c r="L409" s="142"/>
      <c r="M409" s="144"/>
      <c r="N409" s="145"/>
      <c r="O409" s="142"/>
      <c r="P409" s="147"/>
      <c r="Q409" s="147"/>
      <c r="R409" s="147"/>
      <c r="S409" s="147"/>
      <c r="T409" s="147"/>
      <c r="U409" s="147"/>
      <c r="V409" s="147"/>
      <c r="W409" s="147"/>
      <c r="X409" s="147"/>
      <c r="Y409" s="147"/>
      <c r="Z409" s="147"/>
      <c r="AA409" s="147"/>
      <c r="AB409" s="147"/>
      <c r="AC409" s="148"/>
      <c r="AD409" s="142"/>
      <c r="AE409" s="203">
        <f t="shared" si="35"/>
        <v>0</v>
      </c>
      <c r="AF409" s="150">
        <f t="shared" si="36"/>
        <v>0</v>
      </c>
      <c r="AG409" s="331"/>
      <c r="AJ409" s="185"/>
      <c r="AK409" s="616"/>
      <c r="AL409" s="186">
        <f t="shared" si="32"/>
        <v>0</v>
      </c>
      <c r="AM409" s="186">
        <f t="shared" si="33"/>
        <v>0</v>
      </c>
      <c r="AN409" s="186">
        <f t="shared" si="34"/>
        <v>0</v>
      </c>
      <c r="AO409" s="615"/>
    </row>
    <row r="410" spans="1:41" ht="20.100000000000001" customHeight="1">
      <c r="A410" s="183">
        <v>406</v>
      </c>
      <c r="B410" s="342"/>
      <c r="C410" s="342"/>
      <c r="D410" s="142"/>
      <c r="E410" s="142"/>
      <c r="F410" s="142"/>
      <c r="G410" s="142"/>
      <c r="H410" s="142"/>
      <c r="I410" s="142"/>
      <c r="J410" s="143"/>
      <c r="K410" s="142"/>
      <c r="L410" s="142"/>
      <c r="M410" s="144"/>
      <c r="N410" s="145"/>
      <c r="O410" s="142"/>
      <c r="P410" s="147"/>
      <c r="Q410" s="147"/>
      <c r="R410" s="147"/>
      <c r="S410" s="147"/>
      <c r="T410" s="147"/>
      <c r="U410" s="147"/>
      <c r="V410" s="147"/>
      <c r="W410" s="147"/>
      <c r="X410" s="147"/>
      <c r="Y410" s="147"/>
      <c r="Z410" s="147"/>
      <c r="AA410" s="147"/>
      <c r="AB410" s="147"/>
      <c r="AC410" s="148"/>
      <c r="AD410" s="142"/>
      <c r="AE410" s="203">
        <f t="shared" si="35"/>
        <v>0</v>
      </c>
      <c r="AF410" s="150">
        <f t="shared" si="36"/>
        <v>0</v>
      </c>
      <c r="AG410" s="331"/>
      <c r="AJ410" s="185"/>
      <c r="AK410" s="616"/>
      <c r="AL410" s="186">
        <f t="shared" si="32"/>
        <v>0</v>
      </c>
      <c r="AM410" s="186">
        <f t="shared" si="33"/>
        <v>0</v>
      </c>
      <c r="AN410" s="186">
        <f t="shared" si="34"/>
        <v>0</v>
      </c>
      <c r="AO410" s="615"/>
    </row>
    <row r="411" spans="1:41" ht="20.100000000000001" customHeight="1">
      <c r="A411" s="183">
        <v>407</v>
      </c>
      <c r="B411" s="342"/>
      <c r="C411" s="342"/>
      <c r="D411" s="142"/>
      <c r="E411" s="142"/>
      <c r="F411" s="142"/>
      <c r="G411" s="142"/>
      <c r="H411" s="142"/>
      <c r="I411" s="142"/>
      <c r="J411" s="143"/>
      <c r="K411" s="142"/>
      <c r="L411" s="142"/>
      <c r="M411" s="144"/>
      <c r="N411" s="145"/>
      <c r="O411" s="142"/>
      <c r="P411" s="147"/>
      <c r="Q411" s="147"/>
      <c r="R411" s="147"/>
      <c r="S411" s="147"/>
      <c r="T411" s="147"/>
      <c r="U411" s="147"/>
      <c r="V411" s="147"/>
      <c r="W411" s="147"/>
      <c r="X411" s="147"/>
      <c r="Y411" s="147"/>
      <c r="Z411" s="147"/>
      <c r="AA411" s="147"/>
      <c r="AB411" s="147"/>
      <c r="AC411" s="148"/>
      <c r="AD411" s="142"/>
      <c r="AE411" s="203">
        <f t="shared" si="35"/>
        <v>0</v>
      </c>
      <c r="AF411" s="150">
        <f t="shared" si="36"/>
        <v>0</v>
      </c>
      <c r="AG411" s="331"/>
      <c r="AJ411" s="185"/>
      <c r="AK411" s="616"/>
      <c r="AL411" s="186">
        <f t="shared" si="32"/>
        <v>0</v>
      </c>
      <c r="AM411" s="186">
        <f t="shared" si="33"/>
        <v>0</v>
      </c>
      <c r="AN411" s="186">
        <f t="shared" si="34"/>
        <v>0</v>
      </c>
      <c r="AO411" s="615"/>
    </row>
    <row r="412" spans="1:41" ht="20.100000000000001" customHeight="1">
      <c r="A412" s="183">
        <v>408</v>
      </c>
      <c r="B412" s="342"/>
      <c r="C412" s="342"/>
      <c r="D412" s="142"/>
      <c r="E412" s="142"/>
      <c r="F412" s="142"/>
      <c r="G412" s="142"/>
      <c r="H412" s="142"/>
      <c r="I412" s="142"/>
      <c r="J412" s="143"/>
      <c r="K412" s="142"/>
      <c r="L412" s="142"/>
      <c r="M412" s="144"/>
      <c r="N412" s="145"/>
      <c r="O412" s="142"/>
      <c r="P412" s="147"/>
      <c r="Q412" s="147"/>
      <c r="R412" s="147"/>
      <c r="S412" s="147"/>
      <c r="T412" s="147"/>
      <c r="U412" s="147"/>
      <c r="V412" s="147"/>
      <c r="W412" s="147"/>
      <c r="X412" s="147"/>
      <c r="Y412" s="147"/>
      <c r="Z412" s="147"/>
      <c r="AA412" s="147"/>
      <c r="AB412" s="147"/>
      <c r="AC412" s="148"/>
      <c r="AD412" s="142"/>
      <c r="AE412" s="203">
        <f t="shared" si="35"/>
        <v>0</v>
      </c>
      <c r="AF412" s="150">
        <f t="shared" si="36"/>
        <v>0</v>
      </c>
      <c r="AG412" s="331"/>
      <c r="AJ412" s="185"/>
      <c r="AK412" s="616"/>
      <c r="AL412" s="186">
        <f t="shared" si="32"/>
        <v>0</v>
      </c>
      <c r="AM412" s="186">
        <f t="shared" si="33"/>
        <v>0</v>
      </c>
      <c r="AN412" s="186">
        <f t="shared" si="34"/>
        <v>0</v>
      </c>
      <c r="AO412" s="615"/>
    </row>
    <row r="413" spans="1:41" ht="20.100000000000001" customHeight="1">
      <c r="A413" s="183">
        <v>409</v>
      </c>
      <c r="B413" s="342"/>
      <c r="C413" s="342"/>
      <c r="D413" s="142"/>
      <c r="E413" s="142"/>
      <c r="F413" s="142"/>
      <c r="G413" s="142"/>
      <c r="H413" s="142"/>
      <c r="I413" s="142"/>
      <c r="J413" s="143"/>
      <c r="K413" s="142"/>
      <c r="L413" s="142"/>
      <c r="M413" s="144"/>
      <c r="N413" s="145"/>
      <c r="O413" s="142"/>
      <c r="P413" s="147"/>
      <c r="Q413" s="147"/>
      <c r="R413" s="147"/>
      <c r="S413" s="147"/>
      <c r="T413" s="147"/>
      <c r="U413" s="147"/>
      <c r="V413" s="147"/>
      <c r="W413" s="147"/>
      <c r="X413" s="147"/>
      <c r="Y413" s="147"/>
      <c r="Z413" s="147"/>
      <c r="AA413" s="147"/>
      <c r="AB413" s="147"/>
      <c r="AC413" s="148"/>
      <c r="AD413" s="142"/>
      <c r="AE413" s="203">
        <f t="shared" si="35"/>
        <v>0</v>
      </c>
      <c r="AF413" s="150">
        <f t="shared" si="36"/>
        <v>0</v>
      </c>
      <c r="AG413" s="331"/>
      <c r="AJ413" s="185"/>
      <c r="AK413" s="616"/>
      <c r="AL413" s="186">
        <f t="shared" si="32"/>
        <v>0</v>
      </c>
      <c r="AM413" s="186">
        <f t="shared" si="33"/>
        <v>0</v>
      </c>
      <c r="AN413" s="186">
        <f t="shared" si="34"/>
        <v>0</v>
      </c>
      <c r="AO413" s="615"/>
    </row>
    <row r="414" spans="1:41" ht="20.100000000000001" customHeight="1">
      <c r="A414" s="183">
        <v>410</v>
      </c>
      <c r="B414" s="342"/>
      <c r="C414" s="342"/>
      <c r="D414" s="142"/>
      <c r="E414" s="142"/>
      <c r="F414" s="142"/>
      <c r="G414" s="142"/>
      <c r="H414" s="142"/>
      <c r="I414" s="142"/>
      <c r="J414" s="143"/>
      <c r="K414" s="142"/>
      <c r="L414" s="142"/>
      <c r="M414" s="144"/>
      <c r="N414" s="145"/>
      <c r="O414" s="142"/>
      <c r="P414" s="147"/>
      <c r="Q414" s="147"/>
      <c r="R414" s="147"/>
      <c r="S414" s="147"/>
      <c r="T414" s="147"/>
      <c r="U414" s="147"/>
      <c r="V414" s="147"/>
      <c r="W414" s="147"/>
      <c r="X414" s="147"/>
      <c r="Y414" s="147"/>
      <c r="Z414" s="147"/>
      <c r="AA414" s="147"/>
      <c r="AB414" s="147"/>
      <c r="AC414" s="148"/>
      <c r="AD414" s="142"/>
      <c r="AE414" s="203">
        <f t="shared" si="35"/>
        <v>0</v>
      </c>
      <c r="AF414" s="150">
        <f t="shared" si="36"/>
        <v>0</v>
      </c>
      <c r="AG414" s="331"/>
      <c r="AJ414" s="185"/>
      <c r="AK414" s="616"/>
      <c r="AL414" s="186">
        <f t="shared" si="32"/>
        <v>0</v>
      </c>
      <c r="AM414" s="186">
        <f t="shared" si="33"/>
        <v>0</v>
      </c>
      <c r="AN414" s="186">
        <f t="shared" si="34"/>
        <v>0</v>
      </c>
      <c r="AO414" s="615"/>
    </row>
    <row r="415" spans="1:41" ht="20.100000000000001" customHeight="1">
      <c r="A415" s="183">
        <v>411</v>
      </c>
      <c r="B415" s="342"/>
      <c r="C415" s="342"/>
      <c r="D415" s="142"/>
      <c r="E415" s="142"/>
      <c r="F415" s="142"/>
      <c r="G415" s="142"/>
      <c r="H415" s="142"/>
      <c r="I415" s="142"/>
      <c r="J415" s="143"/>
      <c r="K415" s="142"/>
      <c r="L415" s="142"/>
      <c r="M415" s="144"/>
      <c r="N415" s="145"/>
      <c r="O415" s="142"/>
      <c r="P415" s="147"/>
      <c r="Q415" s="147"/>
      <c r="R415" s="147"/>
      <c r="S415" s="147"/>
      <c r="T415" s="147"/>
      <c r="U415" s="147"/>
      <c r="V415" s="147"/>
      <c r="W415" s="147"/>
      <c r="X415" s="147"/>
      <c r="Y415" s="147"/>
      <c r="Z415" s="147"/>
      <c r="AA415" s="147"/>
      <c r="AB415" s="147"/>
      <c r="AC415" s="148"/>
      <c r="AD415" s="142"/>
      <c r="AE415" s="203">
        <f t="shared" si="35"/>
        <v>0</v>
      </c>
      <c r="AF415" s="150">
        <f t="shared" si="36"/>
        <v>0</v>
      </c>
      <c r="AG415" s="331"/>
      <c r="AJ415" s="185"/>
      <c r="AK415" s="616"/>
      <c r="AL415" s="186">
        <f t="shared" si="32"/>
        <v>0</v>
      </c>
      <c r="AM415" s="186">
        <f t="shared" si="33"/>
        <v>0</v>
      </c>
      <c r="AN415" s="186">
        <f t="shared" si="34"/>
        <v>0</v>
      </c>
      <c r="AO415" s="615"/>
    </row>
    <row r="416" spans="1:41" ht="20.100000000000001" customHeight="1">
      <c r="A416" s="183">
        <v>412</v>
      </c>
      <c r="B416" s="342"/>
      <c r="C416" s="342"/>
      <c r="D416" s="142"/>
      <c r="E416" s="142"/>
      <c r="F416" s="142"/>
      <c r="G416" s="142"/>
      <c r="H416" s="142"/>
      <c r="I416" s="142"/>
      <c r="J416" s="143"/>
      <c r="K416" s="142"/>
      <c r="L416" s="142"/>
      <c r="M416" s="144"/>
      <c r="N416" s="145"/>
      <c r="O416" s="142"/>
      <c r="P416" s="147"/>
      <c r="Q416" s="147"/>
      <c r="R416" s="147"/>
      <c r="S416" s="147"/>
      <c r="T416" s="147"/>
      <c r="U416" s="147"/>
      <c r="V416" s="147"/>
      <c r="W416" s="147"/>
      <c r="X416" s="147"/>
      <c r="Y416" s="147"/>
      <c r="Z416" s="147"/>
      <c r="AA416" s="147"/>
      <c r="AB416" s="147"/>
      <c r="AC416" s="148"/>
      <c r="AD416" s="142"/>
      <c r="AE416" s="203">
        <f t="shared" si="35"/>
        <v>0</v>
      </c>
      <c r="AF416" s="150">
        <f t="shared" si="36"/>
        <v>0</v>
      </c>
      <c r="AG416" s="331"/>
      <c r="AJ416" s="185"/>
      <c r="AK416" s="616"/>
      <c r="AL416" s="186">
        <f t="shared" si="32"/>
        <v>0</v>
      </c>
      <c r="AM416" s="186">
        <f t="shared" si="33"/>
        <v>0</v>
      </c>
      <c r="AN416" s="186">
        <f t="shared" si="34"/>
        <v>0</v>
      </c>
      <c r="AO416" s="615"/>
    </row>
    <row r="417" spans="1:41" ht="20.100000000000001" customHeight="1">
      <c r="A417" s="183">
        <v>413</v>
      </c>
      <c r="B417" s="342"/>
      <c r="C417" s="342"/>
      <c r="D417" s="142"/>
      <c r="E417" s="142"/>
      <c r="F417" s="142"/>
      <c r="G417" s="142"/>
      <c r="H417" s="142"/>
      <c r="I417" s="142"/>
      <c r="J417" s="143"/>
      <c r="K417" s="142"/>
      <c r="L417" s="142"/>
      <c r="M417" s="144"/>
      <c r="N417" s="145"/>
      <c r="O417" s="142"/>
      <c r="P417" s="147"/>
      <c r="Q417" s="147"/>
      <c r="R417" s="147"/>
      <c r="S417" s="147"/>
      <c r="T417" s="147"/>
      <c r="U417" s="147"/>
      <c r="V417" s="147"/>
      <c r="W417" s="147"/>
      <c r="X417" s="147"/>
      <c r="Y417" s="147"/>
      <c r="Z417" s="147"/>
      <c r="AA417" s="147"/>
      <c r="AB417" s="147"/>
      <c r="AC417" s="148"/>
      <c r="AD417" s="142"/>
      <c r="AE417" s="203">
        <f t="shared" si="35"/>
        <v>0</v>
      </c>
      <c r="AF417" s="150">
        <f t="shared" si="36"/>
        <v>0</v>
      </c>
      <c r="AG417" s="331"/>
      <c r="AJ417" s="185"/>
      <c r="AK417" s="616"/>
      <c r="AL417" s="186">
        <f t="shared" si="32"/>
        <v>0</v>
      </c>
      <c r="AM417" s="186">
        <f t="shared" si="33"/>
        <v>0</v>
      </c>
      <c r="AN417" s="186">
        <f t="shared" si="34"/>
        <v>0</v>
      </c>
      <c r="AO417" s="615"/>
    </row>
    <row r="418" spans="1:41" ht="20.100000000000001" customHeight="1">
      <c r="A418" s="183">
        <v>414</v>
      </c>
      <c r="B418" s="342"/>
      <c r="C418" s="342"/>
      <c r="D418" s="142"/>
      <c r="E418" s="142"/>
      <c r="F418" s="142"/>
      <c r="G418" s="142"/>
      <c r="H418" s="142"/>
      <c r="I418" s="142"/>
      <c r="J418" s="143"/>
      <c r="K418" s="142"/>
      <c r="L418" s="142"/>
      <c r="M418" s="144"/>
      <c r="N418" s="145"/>
      <c r="O418" s="142"/>
      <c r="P418" s="147"/>
      <c r="Q418" s="147"/>
      <c r="R418" s="147"/>
      <c r="S418" s="147"/>
      <c r="T418" s="147"/>
      <c r="U418" s="147"/>
      <c r="V418" s="147"/>
      <c r="W418" s="147"/>
      <c r="X418" s="147"/>
      <c r="Y418" s="147"/>
      <c r="Z418" s="147"/>
      <c r="AA418" s="147"/>
      <c r="AB418" s="147"/>
      <c r="AC418" s="148"/>
      <c r="AD418" s="142"/>
      <c r="AE418" s="203">
        <f t="shared" si="35"/>
        <v>0</v>
      </c>
      <c r="AF418" s="150">
        <f t="shared" si="36"/>
        <v>0</v>
      </c>
      <c r="AG418" s="331"/>
      <c r="AJ418" s="185"/>
      <c r="AK418" s="616"/>
      <c r="AL418" s="186">
        <f t="shared" si="32"/>
        <v>0</v>
      </c>
      <c r="AM418" s="186">
        <f t="shared" si="33"/>
        <v>0</v>
      </c>
      <c r="AN418" s="186">
        <f t="shared" si="34"/>
        <v>0</v>
      </c>
      <c r="AO418" s="615"/>
    </row>
    <row r="419" spans="1:41" ht="20.100000000000001" customHeight="1">
      <c r="A419" s="183">
        <v>415</v>
      </c>
      <c r="B419" s="342"/>
      <c r="C419" s="342"/>
      <c r="D419" s="142"/>
      <c r="E419" s="142"/>
      <c r="F419" s="142"/>
      <c r="G419" s="142"/>
      <c r="H419" s="142"/>
      <c r="I419" s="142"/>
      <c r="J419" s="143"/>
      <c r="K419" s="142"/>
      <c r="L419" s="142"/>
      <c r="M419" s="144"/>
      <c r="N419" s="145"/>
      <c r="O419" s="142"/>
      <c r="P419" s="147"/>
      <c r="Q419" s="147"/>
      <c r="R419" s="147"/>
      <c r="S419" s="147"/>
      <c r="T419" s="147"/>
      <c r="U419" s="147"/>
      <c r="V419" s="147"/>
      <c r="W419" s="147"/>
      <c r="X419" s="147"/>
      <c r="Y419" s="147"/>
      <c r="Z419" s="147"/>
      <c r="AA419" s="147"/>
      <c r="AB419" s="147"/>
      <c r="AC419" s="148"/>
      <c r="AD419" s="142"/>
      <c r="AE419" s="203">
        <f t="shared" si="35"/>
        <v>0</v>
      </c>
      <c r="AF419" s="150">
        <f t="shared" si="36"/>
        <v>0</v>
      </c>
      <c r="AG419" s="331"/>
      <c r="AJ419" s="185"/>
      <c r="AK419" s="616"/>
      <c r="AL419" s="186">
        <f t="shared" si="32"/>
        <v>0</v>
      </c>
      <c r="AM419" s="186">
        <f t="shared" si="33"/>
        <v>0</v>
      </c>
      <c r="AN419" s="186">
        <f t="shared" si="34"/>
        <v>0</v>
      </c>
      <c r="AO419" s="615"/>
    </row>
    <row r="420" spans="1:41" ht="20.100000000000001" customHeight="1">
      <c r="A420" s="183">
        <v>416</v>
      </c>
      <c r="B420" s="342"/>
      <c r="C420" s="342"/>
      <c r="D420" s="142"/>
      <c r="E420" s="142"/>
      <c r="F420" s="142"/>
      <c r="G420" s="142"/>
      <c r="H420" s="142"/>
      <c r="I420" s="142"/>
      <c r="J420" s="143"/>
      <c r="K420" s="142"/>
      <c r="L420" s="142"/>
      <c r="M420" s="144"/>
      <c r="N420" s="145"/>
      <c r="O420" s="142"/>
      <c r="P420" s="147"/>
      <c r="Q420" s="147"/>
      <c r="R420" s="147"/>
      <c r="S420" s="147"/>
      <c r="T420" s="147"/>
      <c r="U420" s="147"/>
      <c r="V420" s="147"/>
      <c r="W420" s="147"/>
      <c r="X420" s="147"/>
      <c r="Y420" s="147"/>
      <c r="Z420" s="147"/>
      <c r="AA420" s="147"/>
      <c r="AB420" s="147"/>
      <c r="AC420" s="148"/>
      <c r="AD420" s="142"/>
      <c r="AE420" s="203">
        <f t="shared" si="35"/>
        <v>0</v>
      </c>
      <c r="AF420" s="150">
        <f t="shared" si="36"/>
        <v>0</v>
      </c>
      <c r="AG420" s="331"/>
      <c r="AJ420" s="185"/>
      <c r="AK420" s="616"/>
      <c r="AL420" s="186">
        <f t="shared" si="32"/>
        <v>0</v>
      </c>
      <c r="AM420" s="186">
        <f t="shared" si="33"/>
        <v>0</v>
      </c>
      <c r="AN420" s="186">
        <f t="shared" si="34"/>
        <v>0</v>
      </c>
      <c r="AO420" s="615"/>
    </row>
    <row r="421" spans="1:41" ht="20.100000000000001" customHeight="1">
      <c r="A421" s="183">
        <v>417</v>
      </c>
      <c r="B421" s="342"/>
      <c r="C421" s="342"/>
      <c r="D421" s="142"/>
      <c r="E421" s="142"/>
      <c r="F421" s="142"/>
      <c r="G421" s="142"/>
      <c r="H421" s="142"/>
      <c r="I421" s="142"/>
      <c r="J421" s="143"/>
      <c r="K421" s="142"/>
      <c r="L421" s="142"/>
      <c r="M421" s="144"/>
      <c r="N421" s="145"/>
      <c r="O421" s="142"/>
      <c r="P421" s="147"/>
      <c r="Q421" s="147"/>
      <c r="R421" s="147"/>
      <c r="S421" s="147"/>
      <c r="T421" s="147"/>
      <c r="U421" s="147"/>
      <c r="V421" s="147"/>
      <c r="W421" s="147"/>
      <c r="X421" s="147"/>
      <c r="Y421" s="147"/>
      <c r="Z421" s="147"/>
      <c r="AA421" s="147"/>
      <c r="AB421" s="147"/>
      <c r="AC421" s="148"/>
      <c r="AD421" s="142"/>
      <c r="AE421" s="203">
        <f t="shared" si="35"/>
        <v>0</v>
      </c>
      <c r="AF421" s="150">
        <f t="shared" si="36"/>
        <v>0</v>
      </c>
      <c r="AG421" s="331"/>
      <c r="AJ421" s="185"/>
      <c r="AK421" s="616"/>
      <c r="AL421" s="186">
        <f t="shared" si="32"/>
        <v>0</v>
      </c>
      <c r="AM421" s="186">
        <f t="shared" si="33"/>
        <v>0</v>
      </c>
      <c r="AN421" s="186">
        <f t="shared" si="34"/>
        <v>0</v>
      </c>
      <c r="AO421" s="615"/>
    </row>
    <row r="422" spans="1:41" ht="20.100000000000001" customHeight="1">
      <c r="A422" s="183">
        <v>418</v>
      </c>
      <c r="B422" s="342"/>
      <c r="C422" s="342"/>
      <c r="D422" s="142"/>
      <c r="E422" s="142"/>
      <c r="F422" s="142"/>
      <c r="G422" s="142"/>
      <c r="H422" s="142"/>
      <c r="I422" s="142"/>
      <c r="J422" s="143"/>
      <c r="K422" s="142"/>
      <c r="L422" s="142"/>
      <c r="M422" s="144"/>
      <c r="N422" s="145"/>
      <c r="O422" s="142"/>
      <c r="P422" s="147"/>
      <c r="Q422" s="147"/>
      <c r="R422" s="147"/>
      <c r="S422" s="147"/>
      <c r="T422" s="147"/>
      <c r="U422" s="147"/>
      <c r="V422" s="147"/>
      <c r="W422" s="147"/>
      <c r="X422" s="147"/>
      <c r="Y422" s="147"/>
      <c r="Z422" s="147"/>
      <c r="AA422" s="147"/>
      <c r="AB422" s="147"/>
      <c r="AC422" s="148"/>
      <c r="AD422" s="142"/>
      <c r="AE422" s="203">
        <f t="shared" si="35"/>
        <v>0</v>
      </c>
      <c r="AF422" s="150">
        <f t="shared" si="36"/>
        <v>0</v>
      </c>
      <c r="AG422" s="331"/>
      <c r="AJ422" s="185"/>
      <c r="AK422" s="616"/>
      <c r="AL422" s="186">
        <f t="shared" si="32"/>
        <v>0</v>
      </c>
      <c r="AM422" s="186">
        <f t="shared" si="33"/>
        <v>0</v>
      </c>
      <c r="AN422" s="186">
        <f t="shared" si="34"/>
        <v>0</v>
      </c>
      <c r="AO422" s="615"/>
    </row>
    <row r="423" spans="1:41" ht="20.100000000000001" customHeight="1">
      <c r="A423" s="183">
        <v>419</v>
      </c>
      <c r="B423" s="342"/>
      <c r="C423" s="342"/>
      <c r="D423" s="142"/>
      <c r="E423" s="142"/>
      <c r="F423" s="142"/>
      <c r="G423" s="142"/>
      <c r="H423" s="142"/>
      <c r="I423" s="142"/>
      <c r="J423" s="143"/>
      <c r="K423" s="142"/>
      <c r="L423" s="142"/>
      <c r="M423" s="144"/>
      <c r="N423" s="145"/>
      <c r="O423" s="142"/>
      <c r="P423" s="147"/>
      <c r="Q423" s="147"/>
      <c r="R423" s="147"/>
      <c r="S423" s="147"/>
      <c r="T423" s="147"/>
      <c r="U423" s="147"/>
      <c r="V423" s="147"/>
      <c r="W423" s="147"/>
      <c r="X423" s="147"/>
      <c r="Y423" s="147"/>
      <c r="Z423" s="147"/>
      <c r="AA423" s="147"/>
      <c r="AB423" s="147"/>
      <c r="AC423" s="148"/>
      <c r="AD423" s="142"/>
      <c r="AE423" s="203">
        <f t="shared" si="35"/>
        <v>0</v>
      </c>
      <c r="AF423" s="150">
        <f t="shared" si="36"/>
        <v>0</v>
      </c>
      <c r="AG423" s="331"/>
      <c r="AJ423" s="185"/>
      <c r="AK423" s="616"/>
      <c r="AL423" s="186">
        <f t="shared" si="32"/>
        <v>0</v>
      </c>
      <c r="AM423" s="186">
        <f t="shared" si="33"/>
        <v>0</v>
      </c>
      <c r="AN423" s="186">
        <f t="shared" si="34"/>
        <v>0</v>
      </c>
      <c r="AO423" s="615"/>
    </row>
    <row r="424" spans="1:41" ht="20.100000000000001" customHeight="1">
      <c r="A424" s="183">
        <v>420</v>
      </c>
      <c r="B424" s="342"/>
      <c r="C424" s="342"/>
      <c r="D424" s="142"/>
      <c r="E424" s="142"/>
      <c r="F424" s="142"/>
      <c r="G424" s="142"/>
      <c r="H424" s="142"/>
      <c r="I424" s="142"/>
      <c r="J424" s="143"/>
      <c r="K424" s="142"/>
      <c r="L424" s="142"/>
      <c r="M424" s="144"/>
      <c r="N424" s="145"/>
      <c r="O424" s="142"/>
      <c r="P424" s="147"/>
      <c r="Q424" s="147"/>
      <c r="R424" s="147"/>
      <c r="S424" s="147"/>
      <c r="T424" s="147"/>
      <c r="U424" s="147"/>
      <c r="V424" s="147"/>
      <c r="W424" s="147"/>
      <c r="X424" s="147"/>
      <c r="Y424" s="147"/>
      <c r="Z424" s="147"/>
      <c r="AA424" s="147"/>
      <c r="AB424" s="147"/>
      <c r="AC424" s="148"/>
      <c r="AD424" s="142"/>
      <c r="AE424" s="203">
        <f t="shared" si="35"/>
        <v>0</v>
      </c>
      <c r="AF424" s="150">
        <f t="shared" si="36"/>
        <v>0</v>
      </c>
      <c r="AG424" s="331"/>
      <c r="AJ424" s="185"/>
      <c r="AK424" s="616"/>
      <c r="AL424" s="186">
        <f t="shared" si="32"/>
        <v>0</v>
      </c>
      <c r="AM424" s="186">
        <f t="shared" si="33"/>
        <v>0</v>
      </c>
      <c r="AN424" s="186">
        <f t="shared" si="34"/>
        <v>0</v>
      </c>
      <c r="AO424" s="615"/>
    </row>
    <row r="425" spans="1:41" ht="20.100000000000001" customHeight="1">
      <c r="A425" s="183">
        <v>421</v>
      </c>
      <c r="B425" s="342"/>
      <c r="C425" s="342"/>
      <c r="D425" s="142"/>
      <c r="E425" s="142"/>
      <c r="F425" s="142"/>
      <c r="G425" s="142"/>
      <c r="H425" s="142"/>
      <c r="I425" s="142"/>
      <c r="J425" s="143"/>
      <c r="K425" s="142"/>
      <c r="L425" s="142"/>
      <c r="M425" s="144"/>
      <c r="N425" s="145"/>
      <c r="O425" s="142"/>
      <c r="P425" s="147"/>
      <c r="Q425" s="147"/>
      <c r="R425" s="147"/>
      <c r="S425" s="147"/>
      <c r="T425" s="147"/>
      <c r="U425" s="147"/>
      <c r="V425" s="147"/>
      <c r="W425" s="147"/>
      <c r="X425" s="147"/>
      <c r="Y425" s="147"/>
      <c r="Z425" s="147"/>
      <c r="AA425" s="147"/>
      <c r="AB425" s="147"/>
      <c r="AC425" s="148"/>
      <c r="AD425" s="142"/>
      <c r="AE425" s="203">
        <f t="shared" si="35"/>
        <v>0</v>
      </c>
      <c r="AF425" s="150">
        <f t="shared" si="36"/>
        <v>0</v>
      </c>
      <c r="AG425" s="331"/>
      <c r="AJ425" s="185"/>
      <c r="AK425" s="616"/>
      <c r="AL425" s="186">
        <f t="shared" si="32"/>
        <v>0</v>
      </c>
      <c r="AM425" s="186">
        <f t="shared" si="33"/>
        <v>0</v>
      </c>
      <c r="AN425" s="186">
        <f t="shared" si="34"/>
        <v>0</v>
      </c>
      <c r="AO425" s="615"/>
    </row>
    <row r="426" spans="1:41" ht="20.100000000000001" customHeight="1">
      <c r="A426" s="183">
        <v>422</v>
      </c>
      <c r="B426" s="342"/>
      <c r="C426" s="342"/>
      <c r="D426" s="142"/>
      <c r="E426" s="142"/>
      <c r="F426" s="142"/>
      <c r="G426" s="142"/>
      <c r="H426" s="142"/>
      <c r="I426" s="142"/>
      <c r="J426" s="143"/>
      <c r="K426" s="142"/>
      <c r="L426" s="142"/>
      <c r="M426" s="144"/>
      <c r="N426" s="145"/>
      <c r="O426" s="142"/>
      <c r="P426" s="147"/>
      <c r="Q426" s="147"/>
      <c r="R426" s="147"/>
      <c r="S426" s="147"/>
      <c r="T426" s="147"/>
      <c r="U426" s="147"/>
      <c r="V426" s="147"/>
      <c r="W426" s="147"/>
      <c r="X426" s="147"/>
      <c r="Y426" s="147"/>
      <c r="Z426" s="147"/>
      <c r="AA426" s="147"/>
      <c r="AB426" s="147"/>
      <c r="AC426" s="148"/>
      <c r="AD426" s="142"/>
      <c r="AE426" s="203">
        <f t="shared" si="35"/>
        <v>0</v>
      </c>
      <c r="AF426" s="150">
        <f t="shared" si="36"/>
        <v>0</v>
      </c>
      <c r="AG426" s="331"/>
      <c r="AJ426" s="185"/>
      <c r="AK426" s="616"/>
      <c r="AL426" s="186">
        <f t="shared" si="32"/>
        <v>0</v>
      </c>
      <c r="AM426" s="186">
        <f t="shared" si="33"/>
        <v>0</v>
      </c>
      <c r="AN426" s="186">
        <f t="shared" si="34"/>
        <v>0</v>
      </c>
      <c r="AO426" s="615"/>
    </row>
    <row r="427" spans="1:41" ht="20.100000000000001" customHeight="1">
      <c r="A427" s="183">
        <v>423</v>
      </c>
      <c r="B427" s="342"/>
      <c r="C427" s="342"/>
      <c r="D427" s="142"/>
      <c r="E427" s="142"/>
      <c r="F427" s="142"/>
      <c r="G427" s="142"/>
      <c r="H427" s="142"/>
      <c r="I427" s="142"/>
      <c r="J427" s="143"/>
      <c r="K427" s="142"/>
      <c r="L427" s="142"/>
      <c r="M427" s="144"/>
      <c r="N427" s="145"/>
      <c r="O427" s="142"/>
      <c r="P427" s="147"/>
      <c r="Q427" s="147"/>
      <c r="R427" s="147"/>
      <c r="S427" s="147"/>
      <c r="T427" s="147"/>
      <c r="U427" s="147"/>
      <c r="V427" s="147"/>
      <c r="W427" s="147"/>
      <c r="X427" s="147"/>
      <c r="Y427" s="147"/>
      <c r="Z427" s="147"/>
      <c r="AA427" s="147"/>
      <c r="AB427" s="147"/>
      <c r="AC427" s="148"/>
      <c r="AD427" s="142"/>
      <c r="AE427" s="203">
        <f t="shared" si="35"/>
        <v>0</v>
      </c>
      <c r="AF427" s="150">
        <f t="shared" si="36"/>
        <v>0</v>
      </c>
      <c r="AG427" s="331"/>
      <c r="AJ427" s="185"/>
      <c r="AK427" s="616"/>
      <c r="AL427" s="186">
        <f t="shared" si="32"/>
        <v>0</v>
      </c>
      <c r="AM427" s="186">
        <f t="shared" si="33"/>
        <v>0</v>
      </c>
      <c r="AN427" s="186">
        <f t="shared" si="34"/>
        <v>0</v>
      </c>
      <c r="AO427" s="615"/>
    </row>
    <row r="428" spans="1:41" ht="20.100000000000001" customHeight="1">
      <c r="A428" s="183">
        <v>424</v>
      </c>
      <c r="B428" s="342"/>
      <c r="C428" s="342"/>
      <c r="D428" s="142"/>
      <c r="E428" s="142"/>
      <c r="F428" s="142"/>
      <c r="G428" s="142"/>
      <c r="H428" s="142"/>
      <c r="I428" s="142"/>
      <c r="J428" s="143"/>
      <c r="K428" s="142"/>
      <c r="L428" s="142"/>
      <c r="M428" s="144"/>
      <c r="N428" s="145"/>
      <c r="O428" s="142"/>
      <c r="P428" s="147"/>
      <c r="Q428" s="147"/>
      <c r="R428" s="147"/>
      <c r="S428" s="147"/>
      <c r="T428" s="147"/>
      <c r="U428" s="147"/>
      <c r="V428" s="147"/>
      <c r="W428" s="147"/>
      <c r="X428" s="147"/>
      <c r="Y428" s="147"/>
      <c r="Z428" s="147"/>
      <c r="AA428" s="147"/>
      <c r="AB428" s="147"/>
      <c r="AC428" s="148"/>
      <c r="AD428" s="142"/>
      <c r="AE428" s="203">
        <f t="shared" si="35"/>
        <v>0</v>
      </c>
      <c r="AF428" s="150">
        <f t="shared" si="36"/>
        <v>0</v>
      </c>
      <c r="AG428" s="331"/>
      <c r="AJ428" s="185"/>
      <c r="AK428" s="616"/>
      <c r="AL428" s="186">
        <f t="shared" si="32"/>
        <v>0</v>
      </c>
      <c r="AM428" s="186">
        <f t="shared" si="33"/>
        <v>0</v>
      </c>
      <c r="AN428" s="186">
        <f t="shared" si="34"/>
        <v>0</v>
      </c>
      <c r="AO428" s="615"/>
    </row>
    <row r="429" spans="1:41" ht="20.100000000000001" customHeight="1">
      <c r="A429" s="183">
        <v>425</v>
      </c>
      <c r="B429" s="342"/>
      <c r="C429" s="342"/>
      <c r="D429" s="142"/>
      <c r="E429" s="142"/>
      <c r="F429" s="142"/>
      <c r="G429" s="142"/>
      <c r="H429" s="142"/>
      <c r="I429" s="142"/>
      <c r="J429" s="143"/>
      <c r="K429" s="142"/>
      <c r="L429" s="142"/>
      <c r="M429" s="144"/>
      <c r="N429" s="145"/>
      <c r="O429" s="142"/>
      <c r="P429" s="147"/>
      <c r="Q429" s="147"/>
      <c r="R429" s="147"/>
      <c r="S429" s="147"/>
      <c r="T429" s="147"/>
      <c r="U429" s="147"/>
      <c r="V429" s="147"/>
      <c r="W429" s="147"/>
      <c r="X429" s="147"/>
      <c r="Y429" s="147"/>
      <c r="Z429" s="147"/>
      <c r="AA429" s="147"/>
      <c r="AB429" s="147"/>
      <c r="AC429" s="148"/>
      <c r="AD429" s="142"/>
      <c r="AE429" s="203">
        <f t="shared" si="35"/>
        <v>0</v>
      </c>
      <c r="AF429" s="150">
        <f t="shared" si="36"/>
        <v>0</v>
      </c>
      <c r="AG429" s="331"/>
      <c r="AJ429" s="185"/>
      <c r="AK429" s="616"/>
      <c r="AL429" s="186">
        <f t="shared" si="32"/>
        <v>0</v>
      </c>
      <c r="AM429" s="186">
        <f t="shared" si="33"/>
        <v>0</v>
      </c>
      <c r="AN429" s="186">
        <f t="shared" si="34"/>
        <v>0</v>
      </c>
      <c r="AO429" s="615"/>
    </row>
    <row r="430" spans="1:41" ht="20.100000000000001" customHeight="1">
      <c r="A430" s="183">
        <v>426</v>
      </c>
      <c r="B430" s="342"/>
      <c r="C430" s="342"/>
      <c r="D430" s="142"/>
      <c r="E430" s="142"/>
      <c r="F430" s="142"/>
      <c r="G430" s="142"/>
      <c r="H430" s="142"/>
      <c r="I430" s="142"/>
      <c r="J430" s="143"/>
      <c r="K430" s="142"/>
      <c r="L430" s="142"/>
      <c r="M430" s="144"/>
      <c r="N430" s="145"/>
      <c r="O430" s="142"/>
      <c r="P430" s="147"/>
      <c r="Q430" s="147"/>
      <c r="R430" s="147"/>
      <c r="S430" s="147"/>
      <c r="T430" s="147"/>
      <c r="U430" s="147"/>
      <c r="V430" s="147"/>
      <c r="W430" s="147"/>
      <c r="X430" s="147"/>
      <c r="Y430" s="147"/>
      <c r="Z430" s="147"/>
      <c r="AA430" s="147"/>
      <c r="AB430" s="147"/>
      <c r="AC430" s="148"/>
      <c r="AD430" s="142"/>
      <c r="AE430" s="203">
        <f t="shared" si="35"/>
        <v>0</v>
      </c>
      <c r="AF430" s="150">
        <f t="shared" si="36"/>
        <v>0</v>
      </c>
      <c r="AG430" s="331"/>
      <c r="AJ430" s="185"/>
      <c r="AK430" s="616"/>
      <c r="AL430" s="186">
        <f t="shared" si="32"/>
        <v>0</v>
      </c>
      <c r="AM430" s="186">
        <f t="shared" si="33"/>
        <v>0</v>
      </c>
      <c r="AN430" s="186">
        <f t="shared" si="34"/>
        <v>0</v>
      </c>
      <c r="AO430" s="615"/>
    </row>
    <row r="431" spans="1:41" ht="20.100000000000001" customHeight="1">
      <c r="A431" s="183">
        <v>427</v>
      </c>
      <c r="B431" s="342"/>
      <c r="C431" s="342"/>
      <c r="D431" s="142"/>
      <c r="E431" s="142"/>
      <c r="F431" s="142"/>
      <c r="G431" s="142"/>
      <c r="H431" s="142"/>
      <c r="I431" s="142"/>
      <c r="J431" s="143"/>
      <c r="K431" s="142"/>
      <c r="L431" s="142"/>
      <c r="M431" s="144"/>
      <c r="N431" s="145"/>
      <c r="O431" s="142"/>
      <c r="P431" s="147"/>
      <c r="Q431" s="147"/>
      <c r="R431" s="147"/>
      <c r="S431" s="147"/>
      <c r="T431" s="147"/>
      <c r="U431" s="147"/>
      <c r="V431" s="147"/>
      <c r="W431" s="147"/>
      <c r="X431" s="147"/>
      <c r="Y431" s="147"/>
      <c r="Z431" s="147"/>
      <c r="AA431" s="147"/>
      <c r="AB431" s="147"/>
      <c r="AC431" s="148"/>
      <c r="AD431" s="142"/>
      <c r="AE431" s="203">
        <f t="shared" si="35"/>
        <v>0</v>
      </c>
      <c r="AF431" s="150">
        <f t="shared" si="36"/>
        <v>0</v>
      </c>
      <c r="AG431" s="331"/>
      <c r="AJ431" s="185"/>
      <c r="AK431" s="616"/>
      <c r="AL431" s="186">
        <f t="shared" si="32"/>
        <v>0</v>
      </c>
      <c r="AM431" s="186">
        <f t="shared" si="33"/>
        <v>0</v>
      </c>
      <c r="AN431" s="186">
        <f t="shared" si="34"/>
        <v>0</v>
      </c>
      <c r="AO431" s="615"/>
    </row>
    <row r="432" spans="1:41" ht="20.100000000000001" customHeight="1">
      <c r="A432" s="183">
        <v>428</v>
      </c>
      <c r="B432" s="342"/>
      <c r="C432" s="342"/>
      <c r="D432" s="142"/>
      <c r="E432" s="142"/>
      <c r="F432" s="142"/>
      <c r="G432" s="142"/>
      <c r="H432" s="142"/>
      <c r="I432" s="142"/>
      <c r="J432" s="143"/>
      <c r="K432" s="142"/>
      <c r="L432" s="142"/>
      <c r="M432" s="144"/>
      <c r="N432" s="145"/>
      <c r="O432" s="142"/>
      <c r="P432" s="147"/>
      <c r="Q432" s="147"/>
      <c r="R432" s="147"/>
      <c r="S432" s="147"/>
      <c r="T432" s="147"/>
      <c r="U432" s="147"/>
      <c r="V432" s="147"/>
      <c r="W432" s="147"/>
      <c r="X432" s="147"/>
      <c r="Y432" s="147"/>
      <c r="Z432" s="147"/>
      <c r="AA432" s="147"/>
      <c r="AB432" s="147"/>
      <c r="AC432" s="148"/>
      <c r="AD432" s="142"/>
      <c r="AE432" s="203">
        <f t="shared" si="35"/>
        <v>0</v>
      </c>
      <c r="AF432" s="150">
        <f t="shared" si="36"/>
        <v>0</v>
      </c>
      <c r="AG432" s="331"/>
      <c r="AJ432" s="185"/>
      <c r="AK432" s="616"/>
      <c r="AL432" s="186">
        <f t="shared" si="32"/>
        <v>0</v>
      </c>
      <c r="AM432" s="186">
        <f t="shared" si="33"/>
        <v>0</v>
      </c>
      <c r="AN432" s="186">
        <f t="shared" si="34"/>
        <v>0</v>
      </c>
      <c r="AO432" s="615"/>
    </row>
    <row r="433" spans="1:41" ht="20.100000000000001" customHeight="1">
      <c r="A433" s="183">
        <v>429</v>
      </c>
      <c r="B433" s="342"/>
      <c r="C433" s="342"/>
      <c r="D433" s="142"/>
      <c r="E433" s="142"/>
      <c r="F433" s="142"/>
      <c r="G433" s="142"/>
      <c r="H433" s="142"/>
      <c r="I433" s="142"/>
      <c r="J433" s="143"/>
      <c r="K433" s="142"/>
      <c r="L433" s="142"/>
      <c r="M433" s="144"/>
      <c r="N433" s="145"/>
      <c r="O433" s="142"/>
      <c r="P433" s="147"/>
      <c r="Q433" s="147"/>
      <c r="R433" s="147"/>
      <c r="S433" s="147"/>
      <c r="T433" s="147"/>
      <c r="U433" s="147"/>
      <c r="V433" s="147"/>
      <c r="W433" s="147"/>
      <c r="X433" s="147"/>
      <c r="Y433" s="147"/>
      <c r="Z433" s="147"/>
      <c r="AA433" s="147"/>
      <c r="AB433" s="147"/>
      <c r="AC433" s="148"/>
      <c r="AD433" s="142"/>
      <c r="AE433" s="203">
        <f t="shared" si="35"/>
        <v>0</v>
      </c>
      <c r="AF433" s="150">
        <f t="shared" si="36"/>
        <v>0</v>
      </c>
      <c r="AG433" s="331"/>
      <c r="AJ433" s="185"/>
      <c r="AK433" s="616"/>
      <c r="AL433" s="186">
        <f t="shared" si="32"/>
        <v>0</v>
      </c>
      <c r="AM433" s="186">
        <f t="shared" si="33"/>
        <v>0</v>
      </c>
      <c r="AN433" s="186">
        <f t="shared" si="34"/>
        <v>0</v>
      </c>
      <c r="AO433" s="615"/>
    </row>
    <row r="434" spans="1:41" ht="20.100000000000001" customHeight="1">
      <c r="A434" s="183">
        <v>430</v>
      </c>
      <c r="B434" s="342"/>
      <c r="C434" s="342"/>
      <c r="D434" s="142"/>
      <c r="E434" s="142"/>
      <c r="F434" s="142"/>
      <c r="G434" s="142"/>
      <c r="H434" s="142"/>
      <c r="I434" s="142"/>
      <c r="J434" s="143"/>
      <c r="K434" s="142"/>
      <c r="L434" s="142"/>
      <c r="M434" s="144"/>
      <c r="N434" s="145"/>
      <c r="O434" s="142"/>
      <c r="P434" s="147"/>
      <c r="Q434" s="147"/>
      <c r="R434" s="147"/>
      <c r="S434" s="147"/>
      <c r="T434" s="147"/>
      <c r="U434" s="147"/>
      <c r="V434" s="147"/>
      <c r="W434" s="147"/>
      <c r="X434" s="147"/>
      <c r="Y434" s="147"/>
      <c r="Z434" s="147"/>
      <c r="AA434" s="147"/>
      <c r="AB434" s="147"/>
      <c r="AC434" s="148"/>
      <c r="AD434" s="142"/>
      <c r="AE434" s="203">
        <f t="shared" si="35"/>
        <v>0</v>
      </c>
      <c r="AF434" s="150">
        <f t="shared" si="36"/>
        <v>0</v>
      </c>
      <c r="AG434" s="331"/>
      <c r="AJ434" s="185"/>
      <c r="AK434" s="616"/>
      <c r="AL434" s="186">
        <f t="shared" si="32"/>
        <v>0</v>
      </c>
      <c r="AM434" s="186">
        <f t="shared" si="33"/>
        <v>0</v>
      </c>
      <c r="AN434" s="186">
        <f t="shared" si="34"/>
        <v>0</v>
      </c>
      <c r="AO434" s="615"/>
    </row>
    <row r="435" spans="1:41" ht="20.100000000000001" customHeight="1">
      <c r="A435" s="183">
        <v>431</v>
      </c>
      <c r="B435" s="342"/>
      <c r="C435" s="342"/>
      <c r="D435" s="142"/>
      <c r="E435" s="142"/>
      <c r="F435" s="142"/>
      <c r="G435" s="142"/>
      <c r="H435" s="142"/>
      <c r="I435" s="142"/>
      <c r="J435" s="143"/>
      <c r="K435" s="142"/>
      <c r="L435" s="142"/>
      <c r="M435" s="144"/>
      <c r="N435" s="145"/>
      <c r="O435" s="142"/>
      <c r="P435" s="147"/>
      <c r="Q435" s="147"/>
      <c r="R435" s="147"/>
      <c r="S435" s="147"/>
      <c r="T435" s="147"/>
      <c r="U435" s="147"/>
      <c r="V435" s="147"/>
      <c r="W435" s="147"/>
      <c r="X435" s="147"/>
      <c r="Y435" s="147"/>
      <c r="Z435" s="147"/>
      <c r="AA435" s="147"/>
      <c r="AB435" s="147"/>
      <c r="AC435" s="148"/>
      <c r="AD435" s="142"/>
      <c r="AE435" s="203">
        <f t="shared" si="35"/>
        <v>0</v>
      </c>
      <c r="AF435" s="150">
        <f t="shared" si="36"/>
        <v>0</v>
      </c>
      <c r="AG435" s="331"/>
      <c r="AJ435" s="185"/>
      <c r="AK435" s="616"/>
      <c r="AL435" s="186">
        <f t="shared" si="32"/>
        <v>0</v>
      </c>
      <c r="AM435" s="186">
        <f t="shared" si="33"/>
        <v>0</v>
      </c>
      <c r="AN435" s="186">
        <f t="shared" si="34"/>
        <v>0</v>
      </c>
      <c r="AO435" s="615"/>
    </row>
    <row r="436" spans="1:41" ht="20.100000000000001" customHeight="1">
      <c r="A436" s="183">
        <v>432</v>
      </c>
      <c r="B436" s="342"/>
      <c r="C436" s="342"/>
      <c r="D436" s="142"/>
      <c r="E436" s="142"/>
      <c r="F436" s="142"/>
      <c r="G436" s="142"/>
      <c r="H436" s="142"/>
      <c r="I436" s="142"/>
      <c r="J436" s="143"/>
      <c r="K436" s="142"/>
      <c r="L436" s="142"/>
      <c r="M436" s="144"/>
      <c r="N436" s="145"/>
      <c r="O436" s="142"/>
      <c r="P436" s="147"/>
      <c r="Q436" s="147"/>
      <c r="R436" s="147"/>
      <c r="S436" s="147"/>
      <c r="T436" s="147"/>
      <c r="U436" s="147"/>
      <c r="V436" s="147"/>
      <c r="W436" s="147"/>
      <c r="X436" s="147"/>
      <c r="Y436" s="147"/>
      <c r="Z436" s="147"/>
      <c r="AA436" s="147"/>
      <c r="AB436" s="147"/>
      <c r="AC436" s="148"/>
      <c r="AD436" s="142"/>
      <c r="AE436" s="203">
        <f t="shared" si="35"/>
        <v>0</v>
      </c>
      <c r="AF436" s="150">
        <f t="shared" si="36"/>
        <v>0</v>
      </c>
      <c r="AG436" s="331"/>
      <c r="AJ436" s="185"/>
      <c r="AK436" s="616"/>
      <c r="AL436" s="186">
        <f t="shared" si="32"/>
        <v>0</v>
      </c>
      <c r="AM436" s="186">
        <f t="shared" si="33"/>
        <v>0</v>
      </c>
      <c r="AN436" s="186">
        <f t="shared" si="34"/>
        <v>0</v>
      </c>
      <c r="AO436" s="615"/>
    </row>
    <row r="437" spans="1:41" ht="20.100000000000001" customHeight="1">
      <c r="A437" s="183">
        <v>433</v>
      </c>
      <c r="B437" s="342"/>
      <c r="C437" s="342"/>
      <c r="D437" s="142"/>
      <c r="E437" s="142"/>
      <c r="F437" s="142"/>
      <c r="G437" s="142"/>
      <c r="H437" s="142"/>
      <c r="I437" s="142"/>
      <c r="J437" s="143"/>
      <c r="K437" s="142"/>
      <c r="L437" s="142"/>
      <c r="M437" s="144"/>
      <c r="N437" s="145"/>
      <c r="O437" s="142"/>
      <c r="P437" s="147"/>
      <c r="Q437" s="147"/>
      <c r="R437" s="147"/>
      <c r="S437" s="147"/>
      <c r="T437" s="147"/>
      <c r="U437" s="147"/>
      <c r="V437" s="147"/>
      <c r="W437" s="147"/>
      <c r="X437" s="147"/>
      <c r="Y437" s="147"/>
      <c r="Z437" s="147"/>
      <c r="AA437" s="147"/>
      <c r="AB437" s="147"/>
      <c r="AC437" s="148"/>
      <c r="AD437" s="142"/>
      <c r="AE437" s="203">
        <f t="shared" si="35"/>
        <v>0</v>
      </c>
      <c r="AF437" s="150">
        <f t="shared" si="36"/>
        <v>0</v>
      </c>
      <c r="AG437" s="331"/>
      <c r="AJ437" s="185"/>
      <c r="AK437" s="616"/>
      <c r="AL437" s="186">
        <f t="shared" si="32"/>
        <v>0</v>
      </c>
      <c r="AM437" s="186">
        <f t="shared" si="33"/>
        <v>0</v>
      </c>
      <c r="AN437" s="186">
        <f t="shared" si="34"/>
        <v>0</v>
      </c>
      <c r="AO437" s="615"/>
    </row>
    <row r="438" spans="1:41" ht="20.100000000000001" customHeight="1">
      <c r="A438" s="183">
        <v>434</v>
      </c>
      <c r="B438" s="342"/>
      <c r="C438" s="342"/>
      <c r="D438" s="142"/>
      <c r="E438" s="142"/>
      <c r="F438" s="142"/>
      <c r="G438" s="142"/>
      <c r="H438" s="142"/>
      <c r="I438" s="142"/>
      <c r="J438" s="143"/>
      <c r="K438" s="142"/>
      <c r="L438" s="142"/>
      <c r="M438" s="144"/>
      <c r="N438" s="145"/>
      <c r="O438" s="142"/>
      <c r="P438" s="147"/>
      <c r="Q438" s="147"/>
      <c r="R438" s="147"/>
      <c r="S438" s="147"/>
      <c r="T438" s="147"/>
      <c r="U438" s="147"/>
      <c r="V438" s="147"/>
      <c r="W438" s="147"/>
      <c r="X438" s="147"/>
      <c r="Y438" s="147"/>
      <c r="Z438" s="147"/>
      <c r="AA438" s="147"/>
      <c r="AB438" s="147"/>
      <c r="AC438" s="148"/>
      <c r="AD438" s="142"/>
      <c r="AE438" s="203">
        <f t="shared" si="35"/>
        <v>0</v>
      </c>
      <c r="AF438" s="150">
        <f t="shared" si="36"/>
        <v>0</v>
      </c>
      <c r="AG438" s="331"/>
      <c r="AJ438" s="185"/>
      <c r="AK438" s="616"/>
      <c r="AL438" s="186">
        <f t="shared" si="32"/>
        <v>0</v>
      </c>
      <c r="AM438" s="186">
        <f t="shared" si="33"/>
        <v>0</v>
      </c>
      <c r="AN438" s="186">
        <f t="shared" si="34"/>
        <v>0</v>
      </c>
      <c r="AO438" s="615"/>
    </row>
    <row r="439" spans="1:41" ht="20.100000000000001" customHeight="1">
      <c r="A439" s="183">
        <v>435</v>
      </c>
      <c r="B439" s="342"/>
      <c r="C439" s="342"/>
      <c r="D439" s="142"/>
      <c r="E439" s="142"/>
      <c r="F439" s="142"/>
      <c r="G439" s="142"/>
      <c r="H439" s="142"/>
      <c r="I439" s="142"/>
      <c r="J439" s="143"/>
      <c r="K439" s="142"/>
      <c r="L439" s="142"/>
      <c r="M439" s="144"/>
      <c r="N439" s="145"/>
      <c r="O439" s="142"/>
      <c r="P439" s="147"/>
      <c r="Q439" s="147"/>
      <c r="R439" s="147"/>
      <c r="S439" s="147"/>
      <c r="T439" s="147"/>
      <c r="U439" s="147"/>
      <c r="V439" s="147"/>
      <c r="W439" s="147"/>
      <c r="X439" s="147"/>
      <c r="Y439" s="147"/>
      <c r="Z439" s="147"/>
      <c r="AA439" s="147"/>
      <c r="AB439" s="147"/>
      <c r="AC439" s="148"/>
      <c r="AD439" s="142"/>
      <c r="AE439" s="203">
        <f t="shared" si="35"/>
        <v>0</v>
      </c>
      <c r="AF439" s="150">
        <f t="shared" si="36"/>
        <v>0</v>
      </c>
      <c r="AG439" s="331"/>
      <c r="AJ439" s="185"/>
      <c r="AK439" s="616"/>
      <c r="AL439" s="186">
        <f t="shared" si="32"/>
        <v>0</v>
      </c>
      <c r="AM439" s="186">
        <f t="shared" si="33"/>
        <v>0</v>
      </c>
      <c r="AN439" s="186">
        <f t="shared" si="34"/>
        <v>0</v>
      </c>
      <c r="AO439" s="615"/>
    </row>
    <row r="440" spans="1:41" ht="20.100000000000001" customHeight="1">
      <c r="A440" s="183">
        <v>436</v>
      </c>
      <c r="B440" s="342"/>
      <c r="C440" s="342"/>
      <c r="D440" s="142"/>
      <c r="E440" s="142"/>
      <c r="F440" s="142"/>
      <c r="G440" s="142"/>
      <c r="H440" s="142"/>
      <c r="I440" s="142"/>
      <c r="J440" s="143"/>
      <c r="K440" s="142"/>
      <c r="L440" s="142"/>
      <c r="M440" s="144"/>
      <c r="N440" s="145"/>
      <c r="O440" s="142"/>
      <c r="P440" s="147"/>
      <c r="Q440" s="147"/>
      <c r="R440" s="147"/>
      <c r="S440" s="147"/>
      <c r="T440" s="147"/>
      <c r="U440" s="147"/>
      <c r="V440" s="147"/>
      <c r="W440" s="147"/>
      <c r="X440" s="147"/>
      <c r="Y440" s="147"/>
      <c r="Z440" s="147"/>
      <c r="AA440" s="147"/>
      <c r="AB440" s="147"/>
      <c r="AC440" s="148"/>
      <c r="AD440" s="142"/>
      <c r="AE440" s="203">
        <f t="shared" si="35"/>
        <v>0</v>
      </c>
      <c r="AF440" s="150">
        <f t="shared" si="36"/>
        <v>0</v>
      </c>
      <c r="AG440" s="331"/>
      <c r="AJ440" s="185"/>
      <c r="AK440" s="616"/>
      <c r="AL440" s="186">
        <f t="shared" si="32"/>
        <v>0</v>
      </c>
      <c r="AM440" s="186">
        <f t="shared" si="33"/>
        <v>0</v>
      </c>
      <c r="AN440" s="186">
        <f t="shared" si="34"/>
        <v>0</v>
      </c>
      <c r="AO440" s="615"/>
    </row>
    <row r="441" spans="1:41" ht="20.100000000000001" customHeight="1">
      <c r="A441" s="183">
        <v>437</v>
      </c>
      <c r="B441" s="342"/>
      <c r="C441" s="342"/>
      <c r="D441" s="142"/>
      <c r="E441" s="142"/>
      <c r="F441" s="142"/>
      <c r="G441" s="142"/>
      <c r="H441" s="142"/>
      <c r="I441" s="142"/>
      <c r="J441" s="143"/>
      <c r="K441" s="142"/>
      <c r="L441" s="142"/>
      <c r="M441" s="144"/>
      <c r="N441" s="145"/>
      <c r="O441" s="142"/>
      <c r="P441" s="147"/>
      <c r="Q441" s="147"/>
      <c r="R441" s="147"/>
      <c r="S441" s="147"/>
      <c r="T441" s="147"/>
      <c r="U441" s="147"/>
      <c r="V441" s="147"/>
      <c r="W441" s="147"/>
      <c r="X441" s="147"/>
      <c r="Y441" s="147"/>
      <c r="Z441" s="147"/>
      <c r="AA441" s="147"/>
      <c r="AB441" s="147"/>
      <c r="AC441" s="148"/>
      <c r="AD441" s="142"/>
      <c r="AE441" s="203">
        <f t="shared" si="35"/>
        <v>0</v>
      </c>
      <c r="AF441" s="150">
        <f t="shared" si="36"/>
        <v>0</v>
      </c>
      <c r="AG441" s="331"/>
      <c r="AJ441" s="185"/>
      <c r="AK441" s="616"/>
      <c r="AL441" s="186">
        <f t="shared" si="32"/>
        <v>0</v>
      </c>
      <c r="AM441" s="186">
        <f t="shared" si="33"/>
        <v>0</v>
      </c>
      <c r="AN441" s="186">
        <f t="shared" si="34"/>
        <v>0</v>
      </c>
      <c r="AO441" s="615"/>
    </row>
    <row r="442" spans="1:41" ht="20.100000000000001" customHeight="1">
      <c r="A442" s="183">
        <v>438</v>
      </c>
      <c r="B442" s="342"/>
      <c r="C442" s="342"/>
      <c r="D442" s="142"/>
      <c r="E442" s="142"/>
      <c r="F442" s="142"/>
      <c r="G442" s="142"/>
      <c r="H442" s="142"/>
      <c r="I442" s="142"/>
      <c r="J442" s="143"/>
      <c r="K442" s="142"/>
      <c r="L442" s="142"/>
      <c r="M442" s="144"/>
      <c r="N442" s="145"/>
      <c r="O442" s="142"/>
      <c r="P442" s="147"/>
      <c r="Q442" s="147"/>
      <c r="R442" s="147"/>
      <c r="S442" s="147"/>
      <c r="T442" s="147"/>
      <c r="U442" s="147"/>
      <c r="V442" s="147"/>
      <c r="W442" s="147"/>
      <c r="X442" s="147"/>
      <c r="Y442" s="147"/>
      <c r="Z442" s="147"/>
      <c r="AA442" s="147"/>
      <c r="AB442" s="147"/>
      <c r="AC442" s="148"/>
      <c r="AD442" s="142"/>
      <c r="AE442" s="203">
        <f t="shared" si="35"/>
        <v>0</v>
      </c>
      <c r="AF442" s="150">
        <f t="shared" si="36"/>
        <v>0</v>
      </c>
      <c r="AG442" s="331"/>
      <c r="AJ442" s="185"/>
      <c r="AK442" s="616"/>
      <c r="AL442" s="186">
        <f t="shared" si="32"/>
        <v>0</v>
      </c>
      <c r="AM442" s="186">
        <f t="shared" si="33"/>
        <v>0</v>
      </c>
      <c r="AN442" s="186">
        <f t="shared" si="34"/>
        <v>0</v>
      </c>
      <c r="AO442" s="615"/>
    </row>
    <row r="443" spans="1:41" ht="20.100000000000001" customHeight="1">
      <c r="A443" s="183">
        <v>439</v>
      </c>
      <c r="B443" s="342"/>
      <c r="C443" s="342"/>
      <c r="D443" s="142"/>
      <c r="E443" s="142"/>
      <c r="F443" s="142"/>
      <c r="G443" s="142"/>
      <c r="H443" s="142"/>
      <c r="I443" s="142"/>
      <c r="J443" s="143"/>
      <c r="K443" s="142"/>
      <c r="L443" s="142"/>
      <c r="M443" s="144"/>
      <c r="N443" s="145"/>
      <c r="O443" s="142"/>
      <c r="P443" s="147"/>
      <c r="Q443" s="147"/>
      <c r="R443" s="147"/>
      <c r="S443" s="147"/>
      <c r="T443" s="147"/>
      <c r="U443" s="147"/>
      <c r="V443" s="147"/>
      <c r="W443" s="147"/>
      <c r="X443" s="147"/>
      <c r="Y443" s="147"/>
      <c r="Z443" s="147"/>
      <c r="AA443" s="147"/>
      <c r="AB443" s="147"/>
      <c r="AC443" s="148"/>
      <c r="AD443" s="142"/>
      <c r="AE443" s="203">
        <f t="shared" si="35"/>
        <v>0</v>
      </c>
      <c r="AF443" s="150">
        <f t="shared" si="36"/>
        <v>0</v>
      </c>
      <c r="AG443" s="331"/>
      <c r="AJ443" s="185"/>
      <c r="AK443" s="616"/>
      <c r="AL443" s="186">
        <f t="shared" si="32"/>
        <v>0</v>
      </c>
      <c r="AM443" s="186">
        <f t="shared" si="33"/>
        <v>0</v>
      </c>
      <c r="AN443" s="186">
        <f t="shared" si="34"/>
        <v>0</v>
      </c>
      <c r="AO443" s="615"/>
    </row>
    <row r="444" spans="1:41" ht="20.100000000000001" customHeight="1">
      <c r="A444" s="183">
        <v>440</v>
      </c>
      <c r="B444" s="342"/>
      <c r="C444" s="342"/>
      <c r="D444" s="142"/>
      <c r="E444" s="142"/>
      <c r="F444" s="142"/>
      <c r="G444" s="142"/>
      <c r="H444" s="142"/>
      <c r="I444" s="142"/>
      <c r="J444" s="143"/>
      <c r="K444" s="142"/>
      <c r="L444" s="142"/>
      <c r="M444" s="144"/>
      <c r="N444" s="145"/>
      <c r="O444" s="142"/>
      <c r="P444" s="147"/>
      <c r="Q444" s="147"/>
      <c r="R444" s="147"/>
      <c r="S444" s="147"/>
      <c r="T444" s="147"/>
      <c r="U444" s="147"/>
      <c r="V444" s="147"/>
      <c r="W444" s="147"/>
      <c r="X444" s="147"/>
      <c r="Y444" s="147"/>
      <c r="Z444" s="147"/>
      <c r="AA444" s="147"/>
      <c r="AB444" s="147"/>
      <c r="AC444" s="148"/>
      <c r="AD444" s="142"/>
      <c r="AE444" s="203">
        <f t="shared" si="35"/>
        <v>0</v>
      </c>
      <c r="AF444" s="150">
        <f t="shared" si="36"/>
        <v>0</v>
      </c>
      <c r="AG444" s="331"/>
      <c r="AJ444" s="185"/>
      <c r="AK444" s="616"/>
      <c r="AL444" s="186">
        <f t="shared" si="32"/>
        <v>0</v>
      </c>
      <c r="AM444" s="186">
        <f t="shared" si="33"/>
        <v>0</v>
      </c>
      <c r="AN444" s="186">
        <f t="shared" si="34"/>
        <v>0</v>
      </c>
      <c r="AO444" s="615"/>
    </row>
    <row r="445" spans="1:41" ht="20.100000000000001" customHeight="1">
      <c r="A445" s="183">
        <v>441</v>
      </c>
      <c r="B445" s="342"/>
      <c r="C445" s="342"/>
      <c r="D445" s="142"/>
      <c r="E445" s="142"/>
      <c r="F445" s="142"/>
      <c r="G445" s="142"/>
      <c r="H445" s="142"/>
      <c r="I445" s="142"/>
      <c r="J445" s="143"/>
      <c r="K445" s="142"/>
      <c r="L445" s="142"/>
      <c r="M445" s="144"/>
      <c r="N445" s="145"/>
      <c r="O445" s="142"/>
      <c r="P445" s="147"/>
      <c r="Q445" s="147"/>
      <c r="R445" s="147"/>
      <c r="S445" s="147"/>
      <c r="T445" s="147"/>
      <c r="U445" s="147"/>
      <c r="V445" s="147"/>
      <c r="W445" s="147"/>
      <c r="X445" s="147"/>
      <c r="Y445" s="147"/>
      <c r="Z445" s="147"/>
      <c r="AA445" s="147"/>
      <c r="AB445" s="147"/>
      <c r="AC445" s="148"/>
      <c r="AD445" s="142"/>
      <c r="AE445" s="203">
        <f t="shared" si="35"/>
        <v>0</v>
      </c>
      <c r="AF445" s="150">
        <f t="shared" si="36"/>
        <v>0</v>
      </c>
      <c r="AG445" s="331"/>
      <c r="AJ445" s="185"/>
      <c r="AK445" s="616"/>
      <c r="AL445" s="186">
        <f t="shared" si="32"/>
        <v>0</v>
      </c>
      <c r="AM445" s="186">
        <f t="shared" si="33"/>
        <v>0</v>
      </c>
      <c r="AN445" s="186">
        <f t="shared" si="34"/>
        <v>0</v>
      </c>
      <c r="AO445" s="615"/>
    </row>
    <row r="446" spans="1:41" ht="20.100000000000001" customHeight="1">
      <c r="A446" s="183">
        <v>442</v>
      </c>
      <c r="B446" s="342"/>
      <c r="C446" s="342"/>
      <c r="D446" s="142"/>
      <c r="E446" s="142"/>
      <c r="F446" s="142"/>
      <c r="G446" s="142"/>
      <c r="H446" s="142"/>
      <c r="I446" s="142"/>
      <c r="J446" s="143"/>
      <c r="K446" s="142"/>
      <c r="L446" s="142"/>
      <c r="M446" s="144"/>
      <c r="N446" s="145"/>
      <c r="O446" s="142"/>
      <c r="P446" s="147"/>
      <c r="Q446" s="147"/>
      <c r="R446" s="147"/>
      <c r="S446" s="147"/>
      <c r="T446" s="147"/>
      <c r="U446" s="147"/>
      <c r="V446" s="147"/>
      <c r="W446" s="147"/>
      <c r="X446" s="147"/>
      <c r="Y446" s="147"/>
      <c r="Z446" s="147"/>
      <c r="AA446" s="147"/>
      <c r="AB446" s="147"/>
      <c r="AC446" s="148"/>
      <c r="AD446" s="142"/>
      <c r="AE446" s="203">
        <f t="shared" si="35"/>
        <v>0</v>
      </c>
      <c r="AF446" s="150">
        <f t="shared" si="36"/>
        <v>0</v>
      </c>
      <c r="AG446" s="331"/>
      <c r="AJ446" s="185"/>
      <c r="AK446" s="616"/>
      <c r="AL446" s="186">
        <f t="shared" si="32"/>
        <v>0</v>
      </c>
      <c r="AM446" s="186">
        <f t="shared" si="33"/>
        <v>0</v>
      </c>
      <c r="AN446" s="186">
        <f t="shared" si="34"/>
        <v>0</v>
      </c>
      <c r="AO446" s="615"/>
    </row>
    <row r="447" spans="1:41" ht="20.100000000000001" customHeight="1">
      <c r="A447" s="183">
        <v>443</v>
      </c>
      <c r="B447" s="342"/>
      <c r="C447" s="342"/>
      <c r="D447" s="142"/>
      <c r="E447" s="142"/>
      <c r="F447" s="142"/>
      <c r="G447" s="142"/>
      <c r="H447" s="142"/>
      <c r="I447" s="142"/>
      <c r="J447" s="143"/>
      <c r="K447" s="142"/>
      <c r="L447" s="142"/>
      <c r="M447" s="144"/>
      <c r="N447" s="145"/>
      <c r="O447" s="142"/>
      <c r="P447" s="147"/>
      <c r="Q447" s="147"/>
      <c r="R447" s="147"/>
      <c r="S447" s="147"/>
      <c r="T447" s="147"/>
      <c r="U447" s="147"/>
      <c r="V447" s="147"/>
      <c r="W447" s="147"/>
      <c r="X447" s="147"/>
      <c r="Y447" s="147"/>
      <c r="Z447" s="147"/>
      <c r="AA447" s="147"/>
      <c r="AB447" s="147"/>
      <c r="AC447" s="148"/>
      <c r="AD447" s="142"/>
      <c r="AE447" s="203">
        <f t="shared" si="35"/>
        <v>0</v>
      </c>
      <c r="AF447" s="150">
        <f t="shared" si="36"/>
        <v>0</v>
      </c>
      <c r="AG447" s="331"/>
      <c r="AJ447" s="185"/>
      <c r="AK447" s="616"/>
      <c r="AL447" s="186">
        <f t="shared" si="32"/>
        <v>0</v>
      </c>
      <c r="AM447" s="186">
        <f t="shared" si="33"/>
        <v>0</v>
      </c>
      <c r="AN447" s="186">
        <f t="shared" si="34"/>
        <v>0</v>
      </c>
      <c r="AO447" s="615"/>
    </row>
    <row r="448" spans="1:41" ht="20.100000000000001" customHeight="1">
      <c r="A448" s="183">
        <v>444</v>
      </c>
      <c r="B448" s="342"/>
      <c r="C448" s="342"/>
      <c r="D448" s="142"/>
      <c r="E448" s="142"/>
      <c r="F448" s="142"/>
      <c r="G448" s="142"/>
      <c r="H448" s="142"/>
      <c r="I448" s="142"/>
      <c r="J448" s="143"/>
      <c r="K448" s="142"/>
      <c r="L448" s="142"/>
      <c r="M448" s="144"/>
      <c r="N448" s="145"/>
      <c r="O448" s="142"/>
      <c r="P448" s="147"/>
      <c r="Q448" s="147"/>
      <c r="R448" s="147"/>
      <c r="S448" s="147"/>
      <c r="T448" s="147"/>
      <c r="U448" s="147"/>
      <c r="V448" s="147"/>
      <c r="W448" s="147"/>
      <c r="X448" s="147"/>
      <c r="Y448" s="147"/>
      <c r="Z448" s="147"/>
      <c r="AA448" s="147"/>
      <c r="AB448" s="147"/>
      <c r="AC448" s="148"/>
      <c r="AD448" s="142"/>
      <c r="AE448" s="203">
        <f t="shared" si="35"/>
        <v>0</v>
      </c>
      <c r="AF448" s="150">
        <f t="shared" si="36"/>
        <v>0</v>
      </c>
      <c r="AG448" s="331"/>
      <c r="AJ448" s="185"/>
      <c r="AK448" s="616"/>
      <c r="AL448" s="186">
        <f t="shared" si="32"/>
        <v>0</v>
      </c>
      <c r="AM448" s="186">
        <f t="shared" si="33"/>
        <v>0</v>
      </c>
      <c r="AN448" s="186">
        <f t="shared" si="34"/>
        <v>0</v>
      </c>
      <c r="AO448" s="615"/>
    </row>
    <row r="449" spans="1:41" ht="20.100000000000001" customHeight="1">
      <c r="A449" s="183">
        <v>445</v>
      </c>
      <c r="B449" s="342"/>
      <c r="C449" s="342"/>
      <c r="D449" s="142"/>
      <c r="E449" s="142"/>
      <c r="F449" s="142"/>
      <c r="G449" s="142"/>
      <c r="H449" s="142"/>
      <c r="I449" s="142"/>
      <c r="J449" s="143"/>
      <c r="K449" s="142"/>
      <c r="L449" s="142"/>
      <c r="M449" s="144"/>
      <c r="N449" s="145"/>
      <c r="O449" s="142"/>
      <c r="P449" s="147"/>
      <c r="Q449" s="147"/>
      <c r="R449" s="147"/>
      <c r="S449" s="147"/>
      <c r="T449" s="147"/>
      <c r="U449" s="147"/>
      <c r="V449" s="147"/>
      <c r="W449" s="147"/>
      <c r="X449" s="147"/>
      <c r="Y449" s="147"/>
      <c r="Z449" s="147"/>
      <c r="AA449" s="147"/>
      <c r="AB449" s="147"/>
      <c r="AC449" s="148"/>
      <c r="AD449" s="142"/>
      <c r="AE449" s="203">
        <f t="shared" si="35"/>
        <v>0</v>
      </c>
      <c r="AF449" s="150">
        <f t="shared" si="36"/>
        <v>0</v>
      </c>
      <c r="AG449" s="331"/>
      <c r="AJ449" s="185"/>
      <c r="AK449" s="616"/>
      <c r="AL449" s="186">
        <f t="shared" si="32"/>
        <v>0</v>
      </c>
      <c r="AM449" s="186">
        <f t="shared" si="33"/>
        <v>0</v>
      </c>
      <c r="AN449" s="186">
        <f t="shared" si="34"/>
        <v>0</v>
      </c>
      <c r="AO449" s="615"/>
    </row>
    <row r="450" spans="1:41" ht="20.100000000000001" customHeight="1">
      <c r="A450" s="183">
        <v>446</v>
      </c>
      <c r="B450" s="342"/>
      <c r="C450" s="342"/>
      <c r="D450" s="142"/>
      <c r="E450" s="142"/>
      <c r="F450" s="142"/>
      <c r="G450" s="142"/>
      <c r="H450" s="142"/>
      <c r="I450" s="142"/>
      <c r="J450" s="143"/>
      <c r="K450" s="142"/>
      <c r="L450" s="142"/>
      <c r="M450" s="144"/>
      <c r="N450" s="145"/>
      <c r="O450" s="142"/>
      <c r="P450" s="147"/>
      <c r="Q450" s="147"/>
      <c r="R450" s="147"/>
      <c r="S450" s="147"/>
      <c r="T450" s="147"/>
      <c r="U450" s="147"/>
      <c r="V450" s="147"/>
      <c r="W450" s="147"/>
      <c r="X450" s="147"/>
      <c r="Y450" s="147"/>
      <c r="Z450" s="147"/>
      <c r="AA450" s="147"/>
      <c r="AB450" s="147"/>
      <c r="AC450" s="148"/>
      <c r="AD450" s="142"/>
      <c r="AE450" s="203">
        <f t="shared" si="35"/>
        <v>0</v>
      </c>
      <c r="AF450" s="150">
        <f t="shared" si="36"/>
        <v>0</v>
      </c>
      <c r="AG450" s="331"/>
      <c r="AJ450" s="185"/>
      <c r="AK450" s="616"/>
      <c r="AL450" s="186">
        <f t="shared" si="32"/>
        <v>0</v>
      </c>
      <c r="AM450" s="186">
        <f t="shared" si="33"/>
        <v>0</v>
      </c>
      <c r="AN450" s="186">
        <f t="shared" si="34"/>
        <v>0</v>
      </c>
      <c r="AO450" s="615"/>
    </row>
    <row r="451" spans="1:41" ht="20.100000000000001" customHeight="1">
      <c r="A451" s="183">
        <v>447</v>
      </c>
      <c r="B451" s="342"/>
      <c r="C451" s="342"/>
      <c r="D451" s="142"/>
      <c r="E451" s="142"/>
      <c r="F451" s="142"/>
      <c r="G451" s="142"/>
      <c r="H451" s="142"/>
      <c r="I451" s="142"/>
      <c r="J451" s="143"/>
      <c r="K451" s="142"/>
      <c r="L451" s="142"/>
      <c r="M451" s="144"/>
      <c r="N451" s="145"/>
      <c r="O451" s="142"/>
      <c r="P451" s="147"/>
      <c r="Q451" s="147"/>
      <c r="R451" s="147"/>
      <c r="S451" s="147"/>
      <c r="T451" s="147"/>
      <c r="U451" s="147"/>
      <c r="V451" s="147"/>
      <c r="W451" s="147"/>
      <c r="X451" s="147"/>
      <c r="Y451" s="147"/>
      <c r="Z451" s="147"/>
      <c r="AA451" s="147"/>
      <c r="AB451" s="147"/>
      <c r="AC451" s="148"/>
      <c r="AD451" s="142"/>
      <c r="AE451" s="203">
        <f t="shared" si="35"/>
        <v>0</v>
      </c>
      <c r="AF451" s="150">
        <f t="shared" si="36"/>
        <v>0</v>
      </c>
      <c r="AG451" s="331"/>
      <c r="AJ451" s="185"/>
      <c r="AK451" s="616"/>
      <c r="AL451" s="186">
        <f t="shared" si="32"/>
        <v>0</v>
      </c>
      <c r="AM451" s="186">
        <f t="shared" si="33"/>
        <v>0</v>
      </c>
      <c r="AN451" s="186">
        <f t="shared" si="34"/>
        <v>0</v>
      </c>
      <c r="AO451" s="615"/>
    </row>
    <row r="452" spans="1:41" ht="20.100000000000001" customHeight="1">
      <c r="A452" s="183">
        <v>448</v>
      </c>
      <c r="B452" s="342"/>
      <c r="C452" s="342"/>
      <c r="D452" s="142"/>
      <c r="E452" s="142"/>
      <c r="F452" s="142"/>
      <c r="G452" s="142"/>
      <c r="H452" s="142"/>
      <c r="I452" s="142"/>
      <c r="J452" s="143"/>
      <c r="K452" s="142"/>
      <c r="L452" s="142"/>
      <c r="M452" s="144"/>
      <c r="N452" s="145"/>
      <c r="O452" s="142"/>
      <c r="P452" s="147"/>
      <c r="Q452" s="147"/>
      <c r="R452" s="147"/>
      <c r="S452" s="147"/>
      <c r="T452" s="147"/>
      <c r="U452" s="147"/>
      <c r="V452" s="147"/>
      <c r="W452" s="147"/>
      <c r="X452" s="147"/>
      <c r="Y452" s="147"/>
      <c r="Z452" s="147"/>
      <c r="AA452" s="147"/>
      <c r="AB452" s="147"/>
      <c r="AC452" s="148"/>
      <c r="AD452" s="142"/>
      <c r="AE452" s="203">
        <f t="shared" si="35"/>
        <v>0</v>
      </c>
      <c r="AF452" s="150">
        <f t="shared" si="36"/>
        <v>0</v>
      </c>
      <c r="AG452" s="331"/>
      <c r="AJ452" s="185"/>
      <c r="AK452" s="616"/>
      <c r="AL452" s="186">
        <f t="shared" si="32"/>
        <v>0</v>
      </c>
      <c r="AM452" s="186">
        <f t="shared" si="33"/>
        <v>0</v>
      </c>
      <c r="AN452" s="186">
        <f t="shared" si="34"/>
        <v>0</v>
      </c>
      <c r="AO452" s="615"/>
    </row>
    <row r="453" spans="1:41" ht="20.100000000000001" customHeight="1">
      <c r="A453" s="183">
        <v>449</v>
      </c>
      <c r="B453" s="342"/>
      <c r="C453" s="342"/>
      <c r="D453" s="142"/>
      <c r="E453" s="142"/>
      <c r="F453" s="142"/>
      <c r="G453" s="142"/>
      <c r="H453" s="142"/>
      <c r="I453" s="142"/>
      <c r="J453" s="143"/>
      <c r="K453" s="142"/>
      <c r="L453" s="142"/>
      <c r="M453" s="144"/>
      <c r="N453" s="145"/>
      <c r="O453" s="142"/>
      <c r="P453" s="147"/>
      <c r="Q453" s="147"/>
      <c r="R453" s="147"/>
      <c r="S453" s="147"/>
      <c r="T453" s="147"/>
      <c r="U453" s="147"/>
      <c r="V453" s="147"/>
      <c r="W453" s="147"/>
      <c r="X453" s="147"/>
      <c r="Y453" s="147"/>
      <c r="Z453" s="147"/>
      <c r="AA453" s="147"/>
      <c r="AB453" s="147"/>
      <c r="AC453" s="148"/>
      <c r="AD453" s="142"/>
      <c r="AE453" s="203">
        <f t="shared" si="35"/>
        <v>0</v>
      </c>
      <c r="AF453" s="150">
        <f t="shared" si="36"/>
        <v>0</v>
      </c>
      <c r="AG453" s="331"/>
      <c r="AJ453" s="185"/>
      <c r="AK453" s="616"/>
      <c r="AL453" s="186">
        <f t="shared" si="32"/>
        <v>0</v>
      </c>
      <c r="AM453" s="186">
        <f t="shared" si="33"/>
        <v>0</v>
      </c>
      <c r="AN453" s="186">
        <f t="shared" si="34"/>
        <v>0</v>
      </c>
      <c r="AO453" s="615"/>
    </row>
    <row r="454" spans="1:41" ht="20.100000000000001" customHeight="1">
      <c r="A454" s="183">
        <v>450</v>
      </c>
      <c r="B454" s="342"/>
      <c r="C454" s="342"/>
      <c r="D454" s="142"/>
      <c r="E454" s="142"/>
      <c r="F454" s="142"/>
      <c r="G454" s="142"/>
      <c r="H454" s="142"/>
      <c r="I454" s="142"/>
      <c r="J454" s="143"/>
      <c r="K454" s="142"/>
      <c r="L454" s="142"/>
      <c r="M454" s="144"/>
      <c r="N454" s="145"/>
      <c r="O454" s="142"/>
      <c r="P454" s="147"/>
      <c r="Q454" s="147"/>
      <c r="R454" s="147"/>
      <c r="S454" s="147"/>
      <c r="T454" s="147"/>
      <c r="U454" s="147"/>
      <c r="V454" s="147"/>
      <c r="W454" s="147"/>
      <c r="X454" s="147"/>
      <c r="Y454" s="147"/>
      <c r="Z454" s="147"/>
      <c r="AA454" s="147"/>
      <c r="AB454" s="147"/>
      <c r="AC454" s="148"/>
      <c r="AD454" s="142"/>
      <c r="AE454" s="203">
        <f t="shared" si="35"/>
        <v>0</v>
      </c>
      <c r="AF454" s="150">
        <f t="shared" si="36"/>
        <v>0</v>
      </c>
      <c r="AG454" s="331"/>
      <c r="AJ454" s="185"/>
      <c r="AK454" s="616"/>
      <c r="AL454" s="186">
        <f t="shared" ref="AL454:AL504" si="37">SUM(AH$4*B454)</f>
        <v>0</v>
      </c>
      <c r="AM454" s="186">
        <f t="shared" ref="AM454:AM504" si="38">SUM(AI$4*C454)</f>
        <v>0</v>
      </c>
      <c r="AN454" s="186">
        <f t="shared" ref="AN454:AN504" si="39">SUM((AE454*AJ$4)+AK454)</f>
        <v>0</v>
      </c>
      <c r="AO454" s="615"/>
    </row>
    <row r="455" spans="1:41" ht="20.100000000000001" customHeight="1">
      <c r="A455" s="183">
        <v>451</v>
      </c>
      <c r="B455" s="342"/>
      <c r="C455" s="342"/>
      <c r="D455" s="142"/>
      <c r="E455" s="142"/>
      <c r="F455" s="142"/>
      <c r="G455" s="142"/>
      <c r="H455" s="142"/>
      <c r="I455" s="142"/>
      <c r="J455" s="143"/>
      <c r="K455" s="142"/>
      <c r="L455" s="142"/>
      <c r="M455" s="144"/>
      <c r="N455" s="145"/>
      <c r="O455" s="142"/>
      <c r="P455" s="147"/>
      <c r="Q455" s="147"/>
      <c r="R455" s="147"/>
      <c r="S455" s="147"/>
      <c r="T455" s="147"/>
      <c r="U455" s="147"/>
      <c r="V455" s="147"/>
      <c r="W455" s="147"/>
      <c r="X455" s="147"/>
      <c r="Y455" s="147"/>
      <c r="Z455" s="147"/>
      <c r="AA455" s="147"/>
      <c r="AB455" s="147"/>
      <c r="AC455" s="148"/>
      <c r="AD455" s="142"/>
      <c r="AE455" s="203">
        <f t="shared" ref="AE455:AE504" si="40">SUM(P455:AB455)</f>
        <v>0</v>
      </c>
      <c r="AF455" s="150">
        <f t="shared" ref="AF455:AF504" si="41">SUM(AE455+B455+C455)</f>
        <v>0</v>
      </c>
      <c r="AG455" s="331"/>
      <c r="AJ455" s="185"/>
      <c r="AK455" s="616"/>
      <c r="AL455" s="186">
        <f t="shared" si="37"/>
        <v>0</v>
      </c>
      <c r="AM455" s="186">
        <f t="shared" si="38"/>
        <v>0</v>
      </c>
      <c r="AN455" s="186">
        <f t="shared" si="39"/>
        <v>0</v>
      </c>
      <c r="AO455" s="615"/>
    </row>
    <row r="456" spans="1:41" ht="20.100000000000001" customHeight="1">
      <c r="A456" s="183">
        <v>452</v>
      </c>
      <c r="B456" s="342"/>
      <c r="C456" s="342"/>
      <c r="D456" s="142"/>
      <c r="E456" s="142"/>
      <c r="F456" s="142"/>
      <c r="G456" s="142"/>
      <c r="H456" s="142"/>
      <c r="I456" s="142"/>
      <c r="J456" s="143"/>
      <c r="K456" s="142"/>
      <c r="L456" s="142"/>
      <c r="M456" s="144"/>
      <c r="N456" s="145"/>
      <c r="O456" s="142"/>
      <c r="P456" s="147"/>
      <c r="Q456" s="147"/>
      <c r="R456" s="147"/>
      <c r="S456" s="147"/>
      <c r="T456" s="147"/>
      <c r="U456" s="147"/>
      <c r="V456" s="147"/>
      <c r="W456" s="147"/>
      <c r="X456" s="147"/>
      <c r="Y456" s="147"/>
      <c r="Z456" s="147"/>
      <c r="AA456" s="147"/>
      <c r="AB456" s="147"/>
      <c r="AC456" s="148"/>
      <c r="AD456" s="142"/>
      <c r="AE456" s="203">
        <f t="shared" si="40"/>
        <v>0</v>
      </c>
      <c r="AF456" s="150">
        <f t="shared" si="41"/>
        <v>0</v>
      </c>
      <c r="AG456" s="331"/>
      <c r="AJ456" s="185"/>
      <c r="AK456" s="616"/>
      <c r="AL456" s="186">
        <f t="shared" si="37"/>
        <v>0</v>
      </c>
      <c r="AM456" s="186">
        <f t="shared" si="38"/>
        <v>0</v>
      </c>
      <c r="AN456" s="186">
        <f t="shared" si="39"/>
        <v>0</v>
      </c>
      <c r="AO456" s="615"/>
    </row>
    <row r="457" spans="1:41" ht="20.100000000000001" customHeight="1">
      <c r="A457" s="183">
        <v>453</v>
      </c>
      <c r="B457" s="342"/>
      <c r="C457" s="342"/>
      <c r="D457" s="142"/>
      <c r="E457" s="142"/>
      <c r="F457" s="142"/>
      <c r="G457" s="142"/>
      <c r="H457" s="142"/>
      <c r="I457" s="142"/>
      <c r="J457" s="143"/>
      <c r="K457" s="142"/>
      <c r="L457" s="142"/>
      <c r="M457" s="144"/>
      <c r="N457" s="145"/>
      <c r="O457" s="142"/>
      <c r="P457" s="147"/>
      <c r="Q457" s="147"/>
      <c r="R457" s="147"/>
      <c r="S457" s="147"/>
      <c r="T457" s="147"/>
      <c r="U457" s="147"/>
      <c r="V457" s="147"/>
      <c r="W457" s="147"/>
      <c r="X457" s="147"/>
      <c r="Y457" s="147"/>
      <c r="Z457" s="147"/>
      <c r="AA457" s="147"/>
      <c r="AB457" s="147"/>
      <c r="AC457" s="148"/>
      <c r="AD457" s="142"/>
      <c r="AE457" s="203">
        <f t="shared" si="40"/>
        <v>0</v>
      </c>
      <c r="AF457" s="150">
        <f t="shared" si="41"/>
        <v>0</v>
      </c>
      <c r="AG457" s="331"/>
      <c r="AJ457" s="185"/>
      <c r="AK457" s="616"/>
      <c r="AL457" s="186">
        <f t="shared" si="37"/>
        <v>0</v>
      </c>
      <c r="AM457" s="186">
        <f t="shared" si="38"/>
        <v>0</v>
      </c>
      <c r="AN457" s="186">
        <f t="shared" si="39"/>
        <v>0</v>
      </c>
      <c r="AO457" s="615"/>
    </row>
    <row r="458" spans="1:41" ht="20.100000000000001" customHeight="1">
      <c r="A458" s="183">
        <v>454</v>
      </c>
      <c r="B458" s="342"/>
      <c r="C458" s="342"/>
      <c r="D458" s="142"/>
      <c r="E458" s="142"/>
      <c r="F458" s="142"/>
      <c r="G458" s="142"/>
      <c r="H458" s="142"/>
      <c r="I458" s="142"/>
      <c r="J458" s="143"/>
      <c r="K458" s="142"/>
      <c r="L458" s="142"/>
      <c r="M458" s="144"/>
      <c r="N458" s="145"/>
      <c r="O458" s="142"/>
      <c r="P458" s="147"/>
      <c r="Q458" s="147"/>
      <c r="R458" s="147"/>
      <c r="S458" s="147"/>
      <c r="T458" s="147"/>
      <c r="U458" s="147"/>
      <c r="V458" s="147"/>
      <c r="W458" s="147"/>
      <c r="X458" s="147"/>
      <c r="Y458" s="147"/>
      <c r="Z458" s="147"/>
      <c r="AA458" s="147"/>
      <c r="AB458" s="147"/>
      <c r="AC458" s="148"/>
      <c r="AD458" s="142"/>
      <c r="AE458" s="203">
        <f t="shared" si="40"/>
        <v>0</v>
      </c>
      <c r="AF458" s="150">
        <f t="shared" si="41"/>
        <v>0</v>
      </c>
      <c r="AG458" s="331"/>
      <c r="AJ458" s="185"/>
      <c r="AK458" s="616"/>
      <c r="AL458" s="186">
        <f t="shared" si="37"/>
        <v>0</v>
      </c>
      <c r="AM458" s="186">
        <f t="shared" si="38"/>
        <v>0</v>
      </c>
      <c r="AN458" s="186">
        <f t="shared" si="39"/>
        <v>0</v>
      </c>
      <c r="AO458" s="615"/>
    </row>
    <row r="459" spans="1:41" ht="20.100000000000001" customHeight="1">
      <c r="A459" s="183">
        <v>455</v>
      </c>
      <c r="B459" s="342"/>
      <c r="C459" s="342"/>
      <c r="D459" s="142"/>
      <c r="E459" s="142"/>
      <c r="F459" s="142"/>
      <c r="G459" s="142"/>
      <c r="H459" s="142"/>
      <c r="I459" s="142"/>
      <c r="J459" s="143"/>
      <c r="K459" s="142"/>
      <c r="L459" s="142"/>
      <c r="M459" s="144"/>
      <c r="N459" s="145"/>
      <c r="O459" s="142"/>
      <c r="P459" s="147"/>
      <c r="Q459" s="147"/>
      <c r="R459" s="147"/>
      <c r="S459" s="147"/>
      <c r="T459" s="147"/>
      <c r="U459" s="147"/>
      <c r="V459" s="147"/>
      <c r="W459" s="147"/>
      <c r="X459" s="147"/>
      <c r="Y459" s="147"/>
      <c r="Z459" s="147"/>
      <c r="AA459" s="147"/>
      <c r="AB459" s="147"/>
      <c r="AC459" s="148"/>
      <c r="AD459" s="142"/>
      <c r="AE459" s="203">
        <f t="shared" si="40"/>
        <v>0</v>
      </c>
      <c r="AF459" s="150">
        <f t="shared" si="41"/>
        <v>0</v>
      </c>
      <c r="AG459" s="331"/>
      <c r="AJ459" s="185"/>
      <c r="AK459" s="616"/>
      <c r="AL459" s="186">
        <f t="shared" si="37"/>
        <v>0</v>
      </c>
      <c r="AM459" s="186">
        <f t="shared" si="38"/>
        <v>0</v>
      </c>
      <c r="AN459" s="186">
        <f t="shared" si="39"/>
        <v>0</v>
      </c>
      <c r="AO459" s="615"/>
    </row>
    <row r="460" spans="1:41" ht="20.100000000000001" customHeight="1">
      <c r="A460" s="183">
        <v>456</v>
      </c>
      <c r="B460" s="342"/>
      <c r="C460" s="342"/>
      <c r="D460" s="142"/>
      <c r="E460" s="142"/>
      <c r="F460" s="142"/>
      <c r="G460" s="142"/>
      <c r="H460" s="142"/>
      <c r="I460" s="142"/>
      <c r="J460" s="143"/>
      <c r="K460" s="142"/>
      <c r="L460" s="142"/>
      <c r="M460" s="144"/>
      <c r="N460" s="145"/>
      <c r="O460" s="142"/>
      <c r="P460" s="147"/>
      <c r="Q460" s="147"/>
      <c r="R460" s="147"/>
      <c r="S460" s="147"/>
      <c r="T460" s="147"/>
      <c r="U460" s="147"/>
      <c r="V460" s="147"/>
      <c r="W460" s="147"/>
      <c r="X460" s="147"/>
      <c r="Y460" s="147"/>
      <c r="Z460" s="147"/>
      <c r="AA460" s="147"/>
      <c r="AB460" s="147"/>
      <c r="AC460" s="148"/>
      <c r="AD460" s="142"/>
      <c r="AE460" s="203">
        <f t="shared" si="40"/>
        <v>0</v>
      </c>
      <c r="AF460" s="150">
        <f t="shared" si="41"/>
        <v>0</v>
      </c>
      <c r="AG460" s="331"/>
      <c r="AJ460" s="185"/>
      <c r="AK460" s="616"/>
      <c r="AL460" s="186">
        <f t="shared" si="37"/>
        <v>0</v>
      </c>
      <c r="AM460" s="186">
        <f t="shared" si="38"/>
        <v>0</v>
      </c>
      <c r="AN460" s="186">
        <f t="shared" si="39"/>
        <v>0</v>
      </c>
      <c r="AO460" s="615"/>
    </row>
    <row r="461" spans="1:41" ht="20.100000000000001" customHeight="1">
      <c r="A461" s="183">
        <v>457</v>
      </c>
      <c r="B461" s="342"/>
      <c r="C461" s="342"/>
      <c r="D461" s="142"/>
      <c r="E461" s="142"/>
      <c r="F461" s="142"/>
      <c r="G461" s="142"/>
      <c r="H461" s="142"/>
      <c r="I461" s="142"/>
      <c r="J461" s="143"/>
      <c r="K461" s="142"/>
      <c r="L461" s="142"/>
      <c r="M461" s="144"/>
      <c r="N461" s="145"/>
      <c r="O461" s="142"/>
      <c r="P461" s="147"/>
      <c r="Q461" s="147"/>
      <c r="R461" s="147"/>
      <c r="S461" s="147"/>
      <c r="T461" s="147"/>
      <c r="U461" s="147"/>
      <c r="V461" s="147"/>
      <c r="W461" s="147"/>
      <c r="X461" s="147"/>
      <c r="Y461" s="147"/>
      <c r="Z461" s="147"/>
      <c r="AA461" s="147"/>
      <c r="AB461" s="147"/>
      <c r="AC461" s="148"/>
      <c r="AD461" s="142"/>
      <c r="AE461" s="203">
        <f t="shared" si="40"/>
        <v>0</v>
      </c>
      <c r="AF461" s="150">
        <f t="shared" si="41"/>
        <v>0</v>
      </c>
      <c r="AG461" s="331"/>
      <c r="AJ461" s="185"/>
      <c r="AK461" s="616"/>
      <c r="AL461" s="186">
        <f t="shared" si="37"/>
        <v>0</v>
      </c>
      <c r="AM461" s="186">
        <f t="shared" si="38"/>
        <v>0</v>
      </c>
      <c r="AN461" s="186">
        <f t="shared" si="39"/>
        <v>0</v>
      </c>
      <c r="AO461" s="615"/>
    </row>
    <row r="462" spans="1:41" ht="20.100000000000001" customHeight="1">
      <c r="A462" s="183">
        <v>458</v>
      </c>
      <c r="B462" s="342"/>
      <c r="C462" s="342"/>
      <c r="D462" s="142"/>
      <c r="E462" s="142"/>
      <c r="F462" s="142"/>
      <c r="G462" s="142"/>
      <c r="H462" s="142"/>
      <c r="I462" s="142"/>
      <c r="J462" s="143"/>
      <c r="K462" s="142"/>
      <c r="L462" s="142"/>
      <c r="M462" s="144"/>
      <c r="N462" s="145"/>
      <c r="O462" s="142"/>
      <c r="P462" s="147"/>
      <c r="Q462" s="147"/>
      <c r="R462" s="147"/>
      <c r="S462" s="147"/>
      <c r="T462" s="147"/>
      <c r="U462" s="147"/>
      <c r="V462" s="147"/>
      <c r="W462" s="147"/>
      <c r="X462" s="147"/>
      <c r="Y462" s="147"/>
      <c r="Z462" s="147"/>
      <c r="AA462" s="147"/>
      <c r="AB462" s="147"/>
      <c r="AC462" s="148"/>
      <c r="AD462" s="142"/>
      <c r="AE462" s="203">
        <f t="shared" si="40"/>
        <v>0</v>
      </c>
      <c r="AF462" s="150">
        <f t="shared" si="41"/>
        <v>0</v>
      </c>
      <c r="AG462" s="331"/>
      <c r="AJ462" s="185"/>
      <c r="AK462" s="616"/>
      <c r="AL462" s="186">
        <f t="shared" si="37"/>
        <v>0</v>
      </c>
      <c r="AM462" s="186">
        <f t="shared" si="38"/>
        <v>0</v>
      </c>
      <c r="AN462" s="186">
        <f t="shared" si="39"/>
        <v>0</v>
      </c>
      <c r="AO462" s="615"/>
    </row>
    <row r="463" spans="1:41" ht="20.100000000000001" customHeight="1">
      <c r="A463" s="183">
        <v>459</v>
      </c>
      <c r="B463" s="342"/>
      <c r="C463" s="342"/>
      <c r="D463" s="142"/>
      <c r="E463" s="142"/>
      <c r="F463" s="142"/>
      <c r="G463" s="142"/>
      <c r="H463" s="142"/>
      <c r="I463" s="142"/>
      <c r="J463" s="143"/>
      <c r="K463" s="142"/>
      <c r="L463" s="142"/>
      <c r="M463" s="144"/>
      <c r="N463" s="145"/>
      <c r="O463" s="142"/>
      <c r="P463" s="147"/>
      <c r="Q463" s="147"/>
      <c r="R463" s="147"/>
      <c r="S463" s="147"/>
      <c r="T463" s="147"/>
      <c r="U463" s="147"/>
      <c r="V463" s="147"/>
      <c r="W463" s="147"/>
      <c r="X463" s="147"/>
      <c r="Y463" s="147"/>
      <c r="Z463" s="147"/>
      <c r="AA463" s="147"/>
      <c r="AB463" s="147"/>
      <c r="AC463" s="148"/>
      <c r="AD463" s="142"/>
      <c r="AE463" s="203">
        <f t="shared" si="40"/>
        <v>0</v>
      </c>
      <c r="AF463" s="150">
        <f t="shared" si="41"/>
        <v>0</v>
      </c>
      <c r="AG463" s="331"/>
      <c r="AJ463" s="185"/>
      <c r="AK463" s="616"/>
      <c r="AL463" s="186">
        <f t="shared" si="37"/>
        <v>0</v>
      </c>
      <c r="AM463" s="186">
        <f t="shared" si="38"/>
        <v>0</v>
      </c>
      <c r="AN463" s="186">
        <f t="shared" si="39"/>
        <v>0</v>
      </c>
      <c r="AO463" s="615"/>
    </row>
    <row r="464" spans="1:41" ht="20.100000000000001" customHeight="1">
      <c r="A464" s="183">
        <v>460</v>
      </c>
      <c r="B464" s="342"/>
      <c r="C464" s="342"/>
      <c r="D464" s="142"/>
      <c r="E464" s="142"/>
      <c r="F464" s="142"/>
      <c r="G464" s="142"/>
      <c r="H464" s="142"/>
      <c r="I464" s="142"/>
      <c r="J464" s="143"/>
      <c r="K464" s="142"/>
      <c r="L464" s="142"/>
      <c r="M464" s="144"/>
      <c r="N464" s="145"/>
      <c r="O464" s="142"/>
      <c r="P464" s="147"/>
      <c r="Q464" s="147"/>
      <c r="R464" s="147"/>
      <c r="S464" s="147"/>
      <c r="T464" s="147"/>
      <c r="U464" s="147"/>
      <c r="V464" s="147"/>
      <c r="W464" s="147"/>
      <c r="X464" s="147"/>
      <c r="Y464" s="147"/>
      <c r="Z464" s="147"/>
      <c r="AA464" s="147"/>
      <c r="AB464" s="147"/>
      <c r="AC464" s="148"/>
      <c r="AD464" s="142"/>
      <c r="AE464" s="203">
        <f t="shared" si="40"/>
        <v>0</v>
      </c>
      <c r="AF464" s="150">
        <f t="shared" si="41"/>
        <v>0</v>
      </c>
      <c r="AG464" s="331"/>
      <c r="AJ464" s="185"/>
      <c r="AK464" s="616"/>
      <c r="AL464" s="186">
        <f t="shared" si="37"/>
        <v>0</v>
      </c>
      <c r="AM464" s="186">
        <f t="shared" si="38"/>
        <v>0</v>
      </c>
      <c r="AN464" s="186">
        <f t="shared" si="39"/>
        <v>0</v>
      </c>
      <c r="AO464" s="615"/>
    </row>
    <row r="465" spans="1:41" ht="20.100000000000001" customHeight="1">
      <c r="A465" s="183">
        <v>461</v>
      </c>
      <c r="B465" s="342"/>
      <c r="C465" s="342"/>
      <c r="D465" s="142"/>
      <c r="E465" s="142"/>
      <c r="F465" s="142"/>
      <c r="G465" s="142"/>
      <c r="H465" s="142"/>
      <c r="I465" s="142"/>
      <c r="J465" s="143"/>
      <c r="K465" s="142"/>
      <c r="L465" s="142"/>
      <c r="M465" s="144"/>
      <c r="N465" s="145"/>
      <c r="O465" s="142"/>
      <c r="P465" s="147"/>
      <c r="Q465" s="147"/>
      <c r="R465" s="147"/>
      <c r="S465" s="147"/>
      <c r="T465" s="147"/>
      <c r="U465" s="147"/>
      <c r="V465" s="147"/>
      <c r="W465" s="147"/>
      <c r="X465" s="147"/>
      <c r="Y465" s="147"/>
      <c r="Z465" s="147"/>
      <c r="AA465" s="147"/>
      <c r="AB465" s="147"/>
      <c r="AC465" s="148"/>
      <c r="AD465" s="142"/>
      <c r="AE465" s="203">
        <f t="shared" si="40"/>
        <v>0</v>
      </c>
      <c r="AF465" s="150">
        <f t="shared" si="41"/>
        <v>0</v>
      </c>
      <c r="AG465" s="331"/>
      <c r="AJ465" s="185"/>
      <c r="AK465" s="616"/>
      <c r="AL465" s="186">
        <f t="shared" si="37"/>
        <v>0</v>
      </c>
      <c r="AM465" s="186">
        <f t="shared" si="38"/>
        <v>0</v>
      </c>
      <c r="AN465" s="186">
        <f t="shared" si="39"/>
        <v>0</v>
      </c>
      <c r="AO465" s="615"/>
    </row>
    <row r="466" spans="1:41" ht="20.100000000000001" customHeight="1">
      <c r="A466" s="183">
        <v>462</v>
      </c>
      <c r="B466" s="342"/>
      <c r="C466" s="342"/>
      <c r="D466" s="142"/>
      <c r="E466" s="142"/>
      <c r="F466" s="142"/>
      <c r="G466" s="142"/>
      <c r="H466" s="142"/>
      <c r="I466" s="142"/>
      <c r="J466" s="143"/>
      <c r="K466" s="142"/>
      <c r="L466" s="142"/>
      <c r="M466" s="144"/>
      <c r="N466" s="145"/>
      <c r="O466" s="142"/>
      <c r="P466" s="147"/>
      <c r="Q466" s="147"/>
      <c r="R466" s="147"/>
      <c r="S466" s="147"/>
      <c r="T466" s="147"/>
      <c r="U466" s="147"/>
      <c r="V466" s="147"/>
      <c r="W466" s="147"/>
      <c r="X466" s="147"/>
      <c r="Y466" s="147"/>
      <c r="Z466" s="147"/>
      <c r="AA466" s="147"/>
      <c r="AB466" s="147"/>
      <c r="AC466" s="148"/>
      <c r="AD466" s="142"/>
      <c r="AE466" s="203">
        <f t="shared" si="40"/>
        <v>0</v>
      </c>
      <c r="AF466" s="150">
        <f t="shared" si="41"/>
        <v>0</v>
      </c>
      <c r="AG466" s="331"/>
      <c r="AJ466" s="185"/>
      <c r="AK466" s="616"/>
      <c r="AL466" s="186">
        <f t="shared" si="37"/>
        <v>0</v>
      </c>
      <c r="AM466" s="186">
        <f t="shared" si="38"/>
        <v>0</v>
      </c>
      <c r="AN466" s="186">
        <f t="shared" si="39"/>
        <v>0</v>
      </c>
      <c r="AO466" s="615"/>
    </row>
    <row r="467" spans="1:41" ht="20.100000000000001" customHeight="1">
      <c r="A467" s="183">
        <v>463</v>
      </c>
      <c r="B467" s="342"/>
      <c r="C467" s="342"/>
      <c r="D467" s="142"/>
      <c r="E467" s="142"/>
      <c r="F467" s="142"/>
      <c r="G467" s="142"/>
      <c r="H467" s="142"/>
      <c r="I467" s="142"/>
      <c r="J467" s="143"/>
      <c r="K467" s="142"/>
      <c r="L467" s="142"/>
      <c r="M467" s="144"/>
      <c r="N467" s="145"/>
      <c r="O467" s="142"/>
      <c r="P467" s="147"/>
      <c r="Q467" s="147"/>
      <c r="R467" s="147"/>
      <c r="S467" s="147"/>
      <c r="T467" s="147"/>
      <c r="U467" s="147"/>
      <c r="V467" s="147"/>
      <c r="W467" s="147"/>
      <c r="X467" s="147"/>
      <c r="Y467" s="147"/>
      <c r="Z467" s="147"/>
      <c r="AA467" s="147"/>
      <c r="AB467" s="147"/>
      <c r="AC467" s="148"/>
      <c r="AD467" s="142"/>
      <c r="AE467" s="203">
        <f t="shared" si="40"/>
        <v>0</v>
      </c>
      <c r="AF467" s="150">
        <f t="shared" si="41"/>
        <v>0</v>
      </c>
      <c r="AG467" s="331"/>
      <c r="AJ467" s="185"/>
      <c r="AK467" s="616"/>
      <c r="AL467" s="186">
        <f t="shared" si="37"/>
        <v>0</v>
      </c>
      <c r="AM467" s="186">
        <f t="shared" si="38"/>
        <v>0</v>
      </c>
      <c r="AN467" s="186">
        <f t="shared" si="39"/>
        <v>0</v>
      </c>
      <c r="AO467" s="615"/>
    </row>
    <row r="468" spans="1:41" ht="20.100000000000001" customHeight="1">
      <c r="A468" s="183">
        <v>464</v>
      </c>
      <c r="B468" s="342"/>
      <c r="C468" s="342"/>
      <c r="D468" s="142"/>
      <c r="E468" s="142"/>
      <c r="F468" s="142"/>
      <c r="G468" s="142"/>
      <c r="H468" s="142"/>
      <c r="I468" s="142"/>
      <c r="J468" s="143"/>
      <c r="K468" s="142"/>
      <c r="L468" s="142"/>
      <c r="M468" s="144"/>
      <c r="N468" s="145"/>
      <c r="O468" s="142"/>
      <c r="P468" s="147"/>
      <c r="Q468" s="147"/>
      <c r="R468" s="147"/>
      <c r="S468" s="147"/>
      <c r="T468" s="147"/>
      <c r="U468" s="147"/>
      <c r="V468" s="147"/>
      <c r="W468" s="147"/>
      <c r="X468" s="147"/>
      <c r="Y468" s="147"/>
      <c r="Z468" s="147"/>
      <c r="AA468" s="147"/>
      <c r="AB468" s="147"/>
      <c r="AC468" s="148"/>
      <c r="AD468" s="142"/>
      <c r="AE468" s="203">
        <f t="shared" si="40"/>
        <v>0</v>
      </c>
      <c r="AF468" s="150">
        <f t="shared" si="41"/>
        <v>0</v>
      </c>
      <c r="AG468" s="331"/>
      <c r="AJ468" s="185"/>
      <c r="AK468" s="616"/>
      <c r="AL468" s="186">
        <f t="shared" si="37"/>
        <v>0</v>
      </c>
      <c r="AM468" s="186">
        <f t="shared" si="38"/>
        <v>0</v>
      </c>
      <c r="AN468" s="186">
        <f t="shared" si="39"/>
        <v>0</v>
      </c>
      <c r="AO468" s="615"/>
    </row>
    <row r="469" spans="1:41" ht="20.100000000000001" customHeight="1">
      <c r="A469" s="183">
        <v>465</v>
      </c>
      <c r="B469" s="342"/>
      <c r="C469" s="342"/>
      <c r="D469" s="142"/>
      <c r="E469" s="142"/>
      <c r="F469" s="142"/>
      <c r="G469" s="142"/>
      <c r="H469" s="142"/>
      <c r="I469" s="142"/>
      <c r="J469" s="143"/>
      <c r="K469" s="142"/>
      <c r="L469" s="142"/>
      <c r="M469" s="144"/>
      <c r="N469" s="145"/>
      <c r="O469" s="142"/>
      <c r="P469" s="147"/>
      <c r="Q469" s="147"/>
      <c r="R469" s="147"/>
      <c r="S469" s="147"/>
      <c r="T469" s="147"/>
      <c r="U469" s="147"/>
      <c r="V469" s="147"/>
      <c r="W469" s="147"/>
      <c r="X469" s="147"/>
      <c r="Y469" s="147"/>
      <c r="Z469" s="147"/>
      <c r="AA469" s="147"/>
      <c r="AB469" s="147"/>
      <c r="AC469" s="148"/>
      <c r="AD469" s="142"/>
      <c r="AE469" s="203">
        <f t="shared" si="40"/>
        <v>0</v>
      </c>
      <c r="AF469" s="150">
        <f t="shared" si="41"/>
        <v>0</v>
      </c>
      <c r="AG469" s="331"/>
      <c r="AJ469" s="185"/>
      <c r="AK469" s="616"/>
      <c r="AL469" s="186">
        <f t="shared" si="37"/>
        <v>0</v>
      </c>
      <c r="AM469" s="186">
        <f t="shared" si="38"/>
        <v>0</v>
      </c>
      <c r="AN469" s="186">
        <f t="shared" si="39"/>
        <v>0</v>
      </c>
      <c r="AO469" s="615"/>
    </row>
    <row r="470" spans="1:41" ht="20.100000000000001" customHeight="1">
      <c r="A470" s="183">
        <v>466</v>
      </c>
      <c r="B470" s="342"/>
      <c r="C470" s="342"/>
      <c r="D470" s="142"/>
      <c r="E470" s="142"/>
      <c r="F470" s="142"/>
      <c r="G470" s="142"/>
      <c r="H470" s="142"/>
      <c r="I470" s="142"/>
      <c r="J470" s="143"/>
      <c r="K470" s="142"/>
      <c r="L470" s="142"/>
      <c r="M470" s="144"/>
      <c r="N470" s="145"/>
      <c r="O470" s="142"/>
      <c r="P470" s="147"/>
      <c r="Q470" s="147"/>
      <c r="R470" s="147"/>
      <c r="S470" s="147"/>
      <c r="T470" s="147"/>
      <c r="U470" s="147"/>
      <c r="V470" s="147"/>
      <c r="W470" s="147"/>
      <c r="X470" s="147"/>
      <c r="Y470" s="147"/>
      <c r="Z470" s="147"/>
      <c r="AA470" s="147"/>
      <c r="AB470" s="147"/>
      <c r="AC470" s="148"/>
      <c r="AD470" s="142"/>
      <c r="AE470" s="203">
        <f t="shared" si="40"/>
        <v>0</v>
      </c>
      <c r="AF470" s="150">
        <f t="shared" si="41"/>
        <v>0</v>
      </c>
      <c r="AG470" s="331"/>
      <c r="AJ470" s="185"/>
      <c r="AK470" s="616"/>
      <c r="AL470" s="186">
        <f t="shared" si="37"/>
        <v>0</v>
      </c>
      <c r="AM470" s="186">
        <f t="shared" si="38"/>
        <v>0</v>
      </c>
      <c r="AN470" s="186">
        <f t="shared" si="39"/>
        <v>0</v>
      </c>
      <c r="AO470" s="615"/>
    </row>
    <row r="471" spans="1:41" ht="20.100000000000001" customHeight="1">
      <c r="A471" s="183">
        <v>467</v>
      </c>
      <c r="B471" s="342"/>
      <c r="C471" s="342"/>
      <c r="D471" s="142"/>
      <c r="E471" s="142"/>
      <c r="F471" s="142"/>
      <c r="G471" s="142"/>
      <c r="H471" s="142"/>
      <c r="I471" s="142"/>
      <c r="J471" s="143"/>
      <c r="K471" s="142"/>
      <c r="L471" s="142"/>
      <c r="M471" s="144"/>
      <c r="N471" s="145"/>
      <c r="O471" s="142"/>
      <c r="P471" s="147"/>
      <c r="Q471" s="147"/>
      <c r="R471" s="147"/>
      <c r="S471" s="147"/>
      <c r="T471" s="147"/>
      <c r="U471" s="147"/>
      <c r="V471" s="147"/>
      <c r="W471" s="147"/>
      <c r="X471" s="147"/>
      <c r="Y471" s="147"/>
      <c r="Z471" s="147"/>
      <c r="AA471" s="147"/>
      <c r="AB471" s="147"/>
      <c r="AC471" s="148"/>
      <c r="AD471" s="142"/>
      <c r="AE471" s="203">
        <f t="shared" si="40"/>
        <v>0</v>
      </c>
      <c r="AF471" s="150">
        <f t="shared" si="41"/>
        <v>0</v>
      </c>
      <c r="AG471" s="331"/>
      <c r="AJ471" s="185"/>
      <c r="AK471" s="616"/>
      <c r="AL471" s="186">
        <f t="shared" si="37"/>
        <v>0</v>
      </c>
      <c r="AM471" s="186">
        <f t="shared" si="38"/>
        <v>0</v>
      </c>
      <c r="AN471" s="186">
        <f t="shared" si="39"/>
        <v>0</v>
      </c>
      <c r="AO471" s="615"/>
    </row>
    <row r="472" spans="1:41" ht="20.100000000000001" customHeight="1">
      <c r="A472" s="183">
        <v>468</v>
      </c>
      <c r="B472" s="342"/>
      <c r="C472" s="342"/>
      <c r="D472" s="142"/>
      <c r="E472" s="142"/>
      <c r="F472" s="142"/>
      <c r="G472" s="142"/>
      <c r="H472" s="142"/>
      <c r="I472" s="142"/>
      <c r="J472" s="143"/>
      <c r="K472" s="142"/>
      <c r="L472" s="142"/>
      <c r="M472" s="144"/>
      <c r="N472" s="145"/>
      <c r="O472" s="142"/>
      <c r="P472" s="147"/>
      <c r="Q472" s="147"/>
      <c r="R472" s="147"/>
      <c r="S472" s="147"/>
      <c r="T472" s="147"/>
      <c r="U472" s="147"/>
      <c r="V472" s="147"/>
      <c r="W472" s="147"/>
      <c r="X472" s="147"/>
      <c r="Y472" s="147"/>
      <c r="Z472" s="147"/>
      <c r="AA472" s="147"/>
      <c r="AB472" s="147"/>
      <c r="AC472" s="148"/>
      <c r="AD472" s="142"/>
      <c r="AE472" s="203">
        <f t="shared" si="40"/>
        <v>0</v>
      </c>
      <c r="AF472" s="150">
        <f t="shared" si="41"/>
        <v>0</v>
      </c>
      <c r="AG472" s="331"/>
      <c r="AJ472" s="185"/>
      <c r="AK472" s="616"/>
      <c r="AL472" s="186">
        <f t="shared" si="37"/>
        <v>0</v>
      </c>
      <c r="AM472" s="186">
        <f t="shared" si="38"/>
        <v>0</v>
      </c>
      <c r="AN472" s="186">
        <f t="shared" si="39"/>
        <v>0</v>
      </c>
      <c r="AO472" s="615"/>
    </row>
    <row r="473" spans="1:41" ht="20.100000000000001" customHeight="1">
      <c r="A473" s="183">
        <v>469</v>
      </c>
      <c r="B473" s="342"/>
      <c r="C473" s="342"/>
      <c r="D473" s="142"/>
      <c r="E473" s="142"/>
      <c r="F473" s="142"/>
      <c r="G473" s="142"/>
      <c r="H473" s="142"/>
      <c r="I473" s="142"/>
      <c r="J473" s="143"/>
      <c r="K473" s="142"/>
      <c r="L473" s="142"/>
      <c r="M473" s="144"/>
      <c r="N473" s="145"/>
      <c r="O473" s="142"/>
      <c r="P473" s="147"/>
      <c r="Q473" s="147"/>
      <c r="R473" s="147"/>
      <c r="S473" s="147"/>
      <c r="T473" s="147"/>
      <c r="U473" s="147"/>
      <c r="V473" s="147"/>
      <c r="W473" s="147"/>
      <c r="X473" s="147"/>
      <c r="Y473" s="147"/>
      <c r="Z473" s="147"/>
      <c r="AA473" s="147"/>
      <c r="AB473" s="147"/>
      <c r="AC473" s="148"/>
      <c r="AD473" s="142"/>
      <c r="AE473" s="203">
        <f t="shared" si="40"/>
        <v>0</v>
      </c>
      <c r="AF473" s="150">
        <f t="shared" si="41"/>
        <v>0</v>
      </c>
      <c r="AG473" s="331"/>
      <c r="AJ473" s="185"/>
      <c r="AK473" s="616"/>
      <c r="AL473" s="186">
        <f t="shared" si="37"/>
        <v>0</v>
      </c>
      <c r="AM473" s="186">
        <f t="shared" si="38"/>
        <v>0</v>
      </c>
      <c r="AN473" s="186">
        <f t="shared" si="39"/>
        <v>0</v>
      </c>
      <c r="AO473" s="615"/>
    </row>
    <row r="474" spans="1:41" ht="20.100000000000001" customHeight="1">
      <c r="A474" s="183">
        <v>470</v>
      </c>
      <c r="B474" s="342"/>
      <c r="C474" s="342"/>
      <c r="D474" s="142"/>
      <c r="E474" s="142"/>
      <c r="F474" s="142"/>
      <c r="G474" s="142"/>
      <c r="H474" s="142"/>
      <c r="I474" s="142"/>
      <c r="J474" s="143"/>
      <c r="K474" s="142"/>
      <c r="L474" s="142"/>
      <c r="M474" s="144"/>
      <c r="N474" s="145"/>
      <c r="O474" s="142"/>
      <c r="P474" s="147"/>
      <c r="Q474" s="147"/>
      <c r="R474" s="147"/>
      <c r="S474" s="147"/>
      <c r="T474" s="147"/>
      <c r="U474" s="147"/>
      <c r="V474" s="147"/>
      <c r="W474" s="147"/>
      <c r="X474" s="147"/>
      <c r="Y474" s="147"/>
      <c r="Z474" s="147"/>
      <c r="AA474" s="147"/>
      <c r="AB474" s="147"/>
      <c r="AC474" s="148"/>
      <c r="AD474" s="142"/>
      <c r="AE474" s="203">
        <f t="shared" si="40"/>
        <v>0</v>
      </c>
      <c r="AF474" s="150">
        <f t="shared" si="41"/>
        <v>0</v>
      </c>
      <c r="AG474" s="331"/>
      <c r="AJ474" s="185"/>
      <c r="AK474" s="616"/>
      <c r="AL474" s="186">
        <f t="shared" si="37"/>
        <v>0</v>
      </c>
      <c r="AM474" s="186">
        <f t="shared" si="38"/>
        <v>0</v>
      </c>
      <c r="AN474" s="186">
        <f t="shared" si="39"/>
        <v>0</v>
      </c>
      <c r="AO474" s="615"/>
    </row>
    <row r="475" spans="1:41" ht="20.100000000000001" customHeight="1">
      <c r="A475" s="183">
        <v>471</v>
      </c>
      <c r="B475" s="342"/>
      <c r="C475" s="342"/>
      <c r="D475" s="142"/>
      <c r="E475" s="142"/>
      <c r="F475" s="142"/>
      <c r="G475" s="142"/>
      <c r="H475" s="142"/>
      <c r="I475" s="142"/>
      <c r="J475" s="143"/>
      <c r="K475" s="142"/>
      <c r="L475" s="142"/>
      <c r="M475" s="144"/>
      <c r="N475" s="145"/>
      <c r="O475" s="142"/>
      <c r="P475" s="147"/>
      <c r="Q475" s="147"/>
      <c r="R475" s="147"/>
      <c r="S475" s="147"/>
      <c r="T475" s="147"/>
      <c r="U475" s="147"/>
      <c r="V475" s="147"/>
      <c r="W475" s="147"/>
      <c r="X475" s="147"/>
      <c r="Y475" s="147"/>
      <c r="Z475" s="147"/>
      <c r="AA475" s="147"/>
      <c r="AB475" s="147"/>
      <c r="AC475" s="148"/>
      <c r="AD475" s="142"/>
      <c r="AE475" s="203">
        <f t="shared" si="40"/>
        <v>0</v>
      </c>
      <c r="AF475" s="150">
        <f t="shared" si="41"/>
        <v>0</v>
      </c>
      <c r="AG475" s="331"/>
      <c r="AJ475" s="185"/>
      <c r="AK475" s="616"/>
      <c r="AL475" s="186">
        <f t="shared" si="37"/>
        <v>0</v>
      </c>
      <c r="AM475" s="186">
        <f t="shared" si="38"/>
        <v>0</v>
      </c>
      <c r="AN475" s="186">
        <f t="shared" si="39"/>
        <v>0</v>
      </c>
      <c r="AO475" s="615"/>
    </row>
    <row r="476" spans="1:41" ht="20.100000000000001" customHeight="1">
      <c r="A476" s="183">
        <v>472</v>
      </c>
      <c r="B476" s="342"/>
      <c r="C476" s="342"/>
      <c r="D476" s="142"/>
      <c r="E476" s="142"/>
      <c r="F476" s="142"/>
      <c r="G476" s="142"/>
      <c r="H476" s="142"/>
      <c r="I476" s="142"/>
      <c r="J476" s="143"/>
      <c r="K476" s="142"/>
      <c r="L476" s="142"/>
      <c r="M476" s="144"/>
      <c r="N476" s="145"/>
      <c r="O476" s="142"/>
      <c r="P476" s="147"/>
      <c r="Q476" s="147"/>
      <c r="R476" s="147"/>
      <c r="S476" s="147"/>
      <c r="T476" s="147"/>
      <c r="U476" s="147"/>
      <c r="V476" s="147"/>
      <c r="W476" s="147"/>
      <c r="X476" s="147"/>
      <c r="Y476" s="147"/>
      <c r="Z476" s="147"/>
      <c r="AA476" s="147"/>
      <c r="AB476" s="147"/>
      <c r="AC476" s="148"/>
      <c r="AD476" s="142"/>
      <c r="AE476" s="203">
        <f t="shared" si="40"/>
        <v>0</v>
      </c>
      <c r="AF476" s="150">
        <f t="shared" si="41"/>
        <v>0</v>
      </c>
      <c r="AG476" s="331"/>
      <c r="AJ476" s="185"/>
      <c r="AK476" s="616"/>
      <c r="AL476" s="186">
        <f t="shared" si="37"/>
        <v>0</v>
      </c>
      <c r="AM476" s="186">
        <f t="shared" si="38"/>
        <v>0</v>
      </c>
      <c r="AN476" s="186">
        <f t="shared" si="39"/>
        <v>0</v>
      </c>
      <c r="AO476" s="615"/>
    </row>
    <row r="477" spans="1:41" ht="20.100000000000001" customHeight="1">
      <c r="A477" s="183">
        <v>473</v>
      </c>
      <c r="B477" s="342"/>
      <c r="C477" s="342"/>
      <c r="D477" s="142"/>
      <c r="E477" s="142"/>
      <c r="F477" s="142"/>
      <c r="G477" s="142"/>
      <c r="H477" s="142"/>
      <c r="I477" s="142"/>
      <c r="J477" s="143"/>
      <c r="K477" s="142"/>
      <c r="L477" s="142"/>
      <c r="M477" s="144"/>
      <c r="N477" s="145"/>
      <c r="O477" s="142"/>
      <c r="P477" s="147"/>
      <c r="Q477" s="147"/>
      <c r="R477" s="147"/>
      <c r="S477" s="147"/>
      <c r="T477" s="147"/>
      <c r="U477" s="147"/>
      <c r="V477" s="147"/>
      <c r="W477" s="147"/>
      <c r="X477" s="147"/>
      <c r="Y477" s="147"/>
      <c r="Z477" s="147"/>
      <c r="AA477" s="147"/>
      <c r="AB477" s="147"/>
      <c r="AC477" s="148"/>
      <c r="AD477" s="142"/>
      <c r="AE477" s="203">
        <f t="shared" si="40"/>
        <v>0</v>
      </c>
      <c r="AF477" s="150">
        <f t="shared" si="41"/>
        <v>0</v>
      </c>
      <c r="AG477" s="331"/>
      <c r="AJ477" s="185"/>
      <c r="AK477" s="616"/>
      <c r="AL477" s="186">
        <f t="shared" si="37"/>
        <v>0</v>
      </c>
      <c r="AM477" s="186">
        <f t="shared" si="38"/>
        <v>0</v>
      </c>
      <c r="AN477" s="186">
        <f t="shared" si="39"/>
        <v>0</v>
      </c>
      <c r="AO477" s="615"/>
    </row>
    <row r="478" spans="1:41" ht="20.100000000000001" customHeight="1">
      <c r="A478" s="183">
        <v>474</v>
      </c>
      <c r="B478" s="342"/>
      <c r="C478" s="342"/>
      <c r="D478" s="142"/>
      <c r="E478" s="142"/>
      <c r="F478" s="142"/>
      <c r="G478" s="142"/>
      <c r="H478" s="142"/>
      <c r="I478" s="142"/>
      <c r="J478" s="143"/>
      <c r="K478" s="142"/>
      <c r="L478" s="142"/>
      <c r="M478" s="144"/>
      <c r="N478" s="145"/>
      <c r="O478" s="142"/>
      <c r="P478" s="147"/>
      <c r="Q478" s="147"/>
      <c r="R478" s="147"/>
      <c r="S478" s="147"/>
      <c r="T478" s="147"/>
      <c r="U478" s="147"/>
      <c r="V478" s="147"/>
      <c r="W478" s="147"/>
      <c r="X478" s="147"/>
      <c r="Y478" s="147"/>
      <c r="Z478" s="147"/>
      <c r="AA478" s="147"/>
      <c r="AB478" s="147"/>
      <c r="AC478" s="148"/>
      <c r="AD478" s="142"/>
      <c r="AE478" s="203">
        <f t="shared" si="40"/>
        <v>0</v>
      </c>
      <c r="AF478" s="150">
        <f t="shared" si="41"/>
        <v>0</v>
      </c>
      <c r="AG478" s="331"/>
      <c r="AJ478" s="185"/>
      <c r="AK478" s="616"/>
      <c r="AL478" s="186">
        <f t="shared" si="37"/>
        <v>0</v>
      </c>
      <c r="AM478" s="186">
        <f t="shared" si="38"/>
        <v>0</v>
      </c>
      <c r="AN478" s="186">
        <f t="shared" si="39"/>
        <v>0</v>
      </c>
      <c r="AO478" s="615"/>
    </row>
    <row r="479" spans="1:41" ht="20.100000000000001" customHeight="1">
      <c r="A479" s="183">
        <v>475</v>
      </c>
      <c r="B479" s="342"/>
      <c r="C479" s="342"/>
      <c r="D479" s="142"/>
      <c r="E479" s="142"/>
      <c r="F479" s="142"/>
      <c r="G479" s="142"/>
      <c r="H479" s="142"/>
      <c r="I479" s="142"/>
      <c r="J479" s="143"/>
      <c r="K479" s="142"/>
      <c r="L479" s="142"/>
      <c r="M479" s="144"/>
      <c r="N479" s="145"/>
      <c r="O479" s="142"/>
      <c r="P479" s="147"/>
      <c r="Q479" s="147"/>
      <c r="R479" s="147"/>
      <c r="S479" s="147"/>
      <c r="T479" s="147"/>
      <c r="U479" s="147"/>
      <c r="V479" s="147"/>
      <c r="W479" s="147"/>
      <c r="X479" s="147"/>
      <c r="Y479" s="147"/>
      <c r="Z479" s="147"/>
      <c r="AA479" s="147"/>
      <c r="AB479" s="147"/>
      <c r="AC479" s="148"/>
      <c r="AD479" s="142"/>
      <c r="AE479" s="203">
        <f t="shared" si="40"/>
        <v>0</v>
      </c>
      <c r="AF479" s="150">
        <f t="shared" si="41"/>
        <v>0</v>
      </c>
      <c r="AG479" s="331"/>
      <c r="AJ479" s="185"/>
      <c r="AK479" s="616"/>
      <c r="AL479" s="186">
        <f t="shared" si="37"/>
        <v>0</v>
      </c>
      <c r="AM479" s="186">
        <f t="shared" si="38"/>
        <v>0</v>
      </c>
      <c r="AN479" s="186">
        <f t="shared" si="39"/>
        <v>0</v>
      </c>
      <c r="AO479" s="615"/>
    </row>
    <row r="480" spans="1:41" ht="20.100000000000001" customHeight="1">
      <c r="A480" s="183">
        <v>476</v>
      </c>
      <c r="B480" s="342"/>
      <c r="C480" s="342"/>
      <c r="D480" s="142"/>
      <c r="E480" s="142"/>
      <c r="F480" s="142"/>
      <c r="G480" s="142"/>
      <c r="H480" s="142"/>
      <c r="I480" s="142"/>
      <c r="J480" s="143"/>
      <c r="K480" s="142"/>
      <c r="L480" s="142"/>
      <c r="M480" s="144"/>
      <c r="N480" s="145"/>
      <c r="O480" s="142"/>
      <c r="P480" s="147"/>
      <c r="Q480" s="147"/>
      <c r="R480" s="147"/>
      <c r="S480" s="147"/>
      <c r="T480" s="147"/>
      <c r="U480" s="147"/>
      <c r="V480" s="147"/>
      <c r="W480" s="147"/>
      <c r="X480" s="147"/>
      <c r="Y480" s="147"/>
      <c r="Z480" s="147"/>
      <c r="AA480" s="147"/>
      <c r="AB480" s="147"/>
      <c r="AC480" s="148"/>
      <c r="AD480" s="142"/>
      <c r="AE480" s="203">
        <f t="shared" si="40"/>
        <v>0</v>
      </c>
      <c r="AF480" s="150">
        <f t="shared" si="41"/>
        <v>0</v>
      </c>
      <c r="AG480" s="331"/>
      <c r="AJ480" s="185"/>
      <c r="AK480" s="616"/>
      <c r="AL480" s="186">
        <f t="shared" si="37"/>
        <v>0</v>
      </c>
      <c r="AM480" s="186">
        <f t="shared" si="38"/>
        <v>0</v>
      </c>
      <c r="AN480" s="186">
        <f t="shared" si="39"/>
        <v>0</v>
      </c>
      <c r="AO480" s="615"/>
    </row>
    <row r="481" spans="1:41" ht="20.100000000000001" customHeight="1">
      <c r="A481" s="183">
        <v>477</v>
      </c>
      <c r="B481" s="342"/>
      <c r="C481" s="342"/>
      <c r="D481" s="142"/>
      <c r="E481" s="142"/>
      <c r="F481" s="142"/>
      <c r="G481" s="142"/>
      <c r="H481" s="142"/>
      <c r="I481" s="142"/>
      <c r="J481" s="143"/>
      <c r="K481" s="142"/>
      <c r="L481" s="142"/>
      <c r="M481" s="144"/>
      <c r="N481" s="145"/>
      <c r="O481" s="142"/>
      <c r="P481" s="147"/>
      <c r="Q481" s="147"/>
      <c r="R481" s="147"/>
      <c r="S481" s="147"/>
      <c r="T481" s="147"/>
      <c r="U481" s="147"/>
      <c r="V481" s="147"/>
      <c r="W481" s="147"/>
      <c r="X481" s="147"/>
      <c r="Y481" s="147"/>
      <c r="Z481" s="147"/>
      <c r="AA481" s="147"/>
      <c r="AB481" s="147"/>
      <c r="AC481" s="148"/>
      <c r="AD481" s="142"/>
      <c r="AE481" s="203">
        <f t="shared" si="40"/>
        <v>0</v>
      </c>
      <c r="AF481" s="150">
        <f t="shared" si="41"/>
        <v>0</v>
      </c>
      <c r="AG481" s="331"/>
      <c r="AJ481" s="185"/>
      <c r="AK481" s="616"/>
      <c r="AL481" s="186">
        <f t="shared" si="37"/>
        <v>0</v>
      </c>
      <c r="AM481" s="186">
        <f t="shared" si="38"/>
        <v>0</v>
      </c>
      <c r="AN481" s="186">
        <f t="shared" si="39"/>
        <v>0</v>
      </c>
      <c r="AO481" s="615"/>
    </row>
    <row r="482" spans="1:41" ht="20.100000000000001" customHeight="1">
      <c r="A482" s="183">
        <v>478</v>
      </c>
      <c r="B482" s="342"/>
      <c r="C482" s="342"/>
      <c r="D482" s="142"/>
      <c r="E482" s="142"/>
      <c r="F482" s="142"/>
      <c r="G482" s="142"/>
      <c r="H482" s="142"/>
      <c r="I482" s="142"/>
      <c r="J482" s="143"/>
      <c r="K482" s="142"/>
      <c r="L482" s="142"/>
      <c r="M482" s="144"/>
      <c r="N482" s="145"/>
      <c r="O482" s="142"/>
      <c r="P482" s="147"/>
      <c r="Q482" s="147"/>
      <c r="R482" s="147"/>
      <c r="S482" s="147"/>
      <c r="T482" s="147"/>
      <c r="U482" s="147"/>
      <c r="V482" s="147"/>
      <c r="W482" s="147"/>
      <c r="X482" s="147"/>
      <c r="Y482" s="147"/>
      <c r="Z482" s="147"/>
      <c r="AA482" s="147"/>
      <c r="AB482" s="147"/>
      <c r="AC482" s="148"/>
      <c r="AD482" s="142"/>
      <c r="AE482" s="203">
        <f t="shared" si="40"/>
        <v>0</v>
      </c>
      <c r="AF482" s="150">
        <f t="shared" si="41"/>
        <v>0</v>
      </c>
      <c r="AG482" s="331"/>
      <c r="AJ482" s="185"/>
      <c r="AK482" s="616"/>
      <c r="AL482" s="186">
        <f t="shared" si="37"/>
        <v>0</v>
      </c>
      <c r="AM482" s="186">
        <f t="shared" si="38"/>
        <v>0</v>
      </c>
      <c r="AN482" s="186">
        <f t="shared" si="39"/>
        <v>0</v>
      </c>
      <c r="AO482" s="615"/>
    </row>
    <row r="483" spans="1:41" ht="20.100000000000001" customHeight="1">
      <c r="A483" s="183">
        <v>479</v>
      </c>
      <c r="B483" s="342"/>
      <c r="C483" s="342"/>
      <c r="D483" s="142"/>
      <c r="E483" s="142"/>
      <c r="F483" s="142"/>
      <c r="G483" s="142"/>
      <c r="H483" s="142"/>
      <c r="I483" s="142"/>
      <c r="J483" s="143"/>
      <c r="K483" s="142"/>
      <c r="L483" s="142"/>
      <c r="M483" s="144"/>
      <c r="N483" s="145"/>
      <c r="O483" s="142"/>
      <c r="P483" s="147"/>
      <c r="Q483" s="147"/>
      <c r="R483" s="147"/>
      <c r="S483" s="147"/>
      <c r="T483" s="147"/>
      <c r="U483" s="147"/>
      <c r="V483" s="147"/>
      <c r="W483" s="147"/>
      <c r="X483" s="147"/>
      <c r="Y483" s="147"/>
      <c r="Z483" s="147"/>
      <c r="AA483" s="147"/>
      <c r="AB483" s="147"/>
      <c r="AC483" s="148"/>
      <c r="AD483" s="142"/>
      <c r="AE483" s="203">
        <f t="shared" si="40"/>
        <v>0</v>
      </c>
      <c r="AF483" s="150">
        <f t="shared" si="41"/>
        <v>0</v>
      </c>
      <c r="AG483" s="331"/>
      <c r="AJ483" s="185"/>
      <c r="AK483" s="616"/>
      <c r="AL483" s="186">
        <f t="shared" si="37"/>
        <v>0</v>
      </c>
      <c r="AM483" s="186">
        <f t="shared" si="38"/>
        <v>0</v>
      </c>
      <c r="AN483" s="186">
        <f t="shared" si="39"/>
        <v>0</v>
      </c>
      <c r="AO483" s="615"/>
    </row>
    <row r="484" spans="1:41" ht="20.100000000000001" customHeight="1">
      <c r="A484" s="183">
        <v>480</v>
      </c>
      <c r="B484" s="342"/>
      <c r="C484" s="342"/>
      <c r="D484" s="142"/>
      <c r="E484" s="142"/>
      <c r="F484" s="142"/>
      <c r="G484" s="142"/>
      <c r="H484" s="142"/>
      <c r="I484" s="142"/>
      <c r="J484" s="143"/>
      <c r="K484" s="142"/>
      <c r="L484" s="142"/>
      <c r="M484" s="144"/>
      <c r="N484" s="145"/>
      <c r="O484" s="142"/>
      <c r="P484" s="147"/>
      <c r="Q484" s="147"/>
      <c r="R484" s="147"/>
      <c r="S484" s="147"/>
      <c r="T484" s="147"/>
      <c r="U484" s="147"/>
      <c r="V484" s="147"/>
      <c r="W484" s="147"/>
      <c r="X484" s="147"/>
      <c r="Y484" s="147"/>
      <c r="Z484" s="147"/>
      <c r="AA484" s="147"/>
      <c r="AB484" s="147"/>
      <c r="AC484" s="148"/>
      <c r="AD484" s="142"/>
      <c r="AE484" s="203">
        <f t="shared" si="40"/>
        <v>0</v>
      </c>
      <c r="AF484" s="150">
        <f t="shared" si="41"/>
        <v>0</v>
      </c>
      <c r="AG484" s="331"/>
      <c r="AJ484" s="185"/>
      <c r="AK484" s="616"/>
      <c r="AL484" s="186">
        <f t="shared" si="37"/>
        <v>0</v>
      </c>
      <c r="AM484" s="186">
        <f t="shared" si="38"/>
        <v>0</v>
      </c>
      <c r="AN484" s="186">
        <f t="shared" si="39"/>
        <v>0</v>
      </c>
      <c r="AO484" s="615"/>
    </row>
    <row r="485" spans="1:41" ht="20.100000000000001" customHeight="1">
      <c r="A485" s="183">
        <v>481</v>
      </c>
      <c r="B485" s="342"/>
      <c r="C485" s="342"/>
      <c r="D485" s="142"/>
      <c r="E485" s="142"/>
      <c r="F485" s="142"/>
      <c r="G485" s="142"/>
      <c r="H485" s="142"/>
      <c r="I485" s="142"/>
      <c r="J485" s="143"/>
      <c r="K485" s="142"/>
      <c r="L485" s="142"/>
      <c r="M485" s="144"/>
      <c r="N485" s="145"/>
      <c r="O485" s="142"/>
      <c r="P485" s="147"/>
      <c r="Q485" s="147"/>
      <c r="R485" s="147"/>
      <c r="S485" s="147"/>
      <c r="T485" s="147"/>
      <c r="U485" s="147"/>
      <c r="V485" s="147"/>
      <c r="W485" s="147"/>
      <c r="X485" s="147"/>
      <c r="Y485" s="147"/>
      <c r="Z485" s="147"/>
      <c r="AA485" s="147"/>
      <c r="AB485" s="147"/>
      <c r="AC485" s="148"/>
      <c r="AD485" s="142"/>
      <c r="AE485" s="203">
        <f t="shared" si="40"/>
        <v>0</v>
      </c>
      <c r="AF485" s="150">
        <f t="shared" si="41"/>
        <v>0</v>
      </c>
      <c r="AG485" s="331"/>
      <c r="AJ485" s="185"/>
      <c r="AK485" s="616"/>
      <c r="AL485" s="186">
        <f t="shared" si="37"/>
        <v>0</v>
      </c>
      <c r="AM485" s="186">
        <f t="shared" si="38"/>
        <v>0</v>
      </c>
      <c r="AN485" s="186">
        <f t="shared" si="39"/>
        <v>0</v>
      </c>
      <c r="AO485" s="615"/>
    </row>
    <row r="486" spans="1:41" ht="20.100000000000001" customHeight="1">
      <c r="A486" s="183">
        <v>482</v>
      </c>
      <c r="B486" s="342"/>
      <c r="C486" s="342"/>
      <c r="D486" s="142"/>
      <c r="E486" s="142"/>
      <c r="F486" s="142"/>
      <c r="G486" s="142"/>
      <c r="H486" s="142"/>
      <c r="I486" s="142"/>
      <c r="J486" s="143"/>
      <c r="K486" s="142"/>
      <c r="L486" s="142"/>
      <c r="M486" s="144"/>
      <c r="N486" s="145"/>
      <c r="O486" s="142"/>
      <c r="P486" s="147"/>
      <c r="Q486" s="147"/>
      <c r="R486" s="147"/>
      <c r="S486" s="147"/>
      <c r="T486" s="147"/>
      <c r="U486" s="147"/>
      <c r="V486" s="147"/>
      <c r="W486" s="147"/>
      <c r="X486" s="147"/>
      <c r="Y486" s="147"/>
      <c r="Z486" s="147"/>
      <c r="AA486" s="147"/>
      <c r="AB486" s="147"/>
      <c r="AC486" s="148"/>
      <c r="AD486" s="142"/>
      <c r="AE486" s="203">
        <f t="shared" si="40"/>
        <v>0</v>
      </c>
      <c r="AF486" s="150">
        <f t="shared" si="41"/>
        <v>0</v>
      </c>
      <c r="AG486" s="331"/>
      <c r="AJ486" s="185"/>
      <c r="AK486" s="616"/>
      <c r="AL486" s="186">
        <f t="shared" si="37"/>
        <v>0</v>
      </c>
      <c r="AM486" s="186">
        <f t="shared" si="38"/>
        <v>0</v>
      </c>
      <c r="AN486" s="186">
        <f t="shared" si="39"/>
        <v>0</v>
      </c>
      <c r="AO486" s="615"/>
    </row>
    <row r="487" spans="1:41" ht="20.100000000000001" customHeight="1">
      <c r="A487" s="183">
        <v>483</v>
      </c>
      <c r="B487" s="342"/>
      <c r="C487" s="342"/>
      <c r="D487" s="142"/>
      <c r="E487" s="142"/>
      <c r="F487" s="142"/>
      <c r="G487" s="142"/>
      <c r="H487" s="142"/>
      <c r="I487" s="142"/>
      <c r="J487" s="143"/>
      <c r="K487" s="142"/>
      <c r="L487" s="142"/>
      <c r="M487" s="144"/>
      <c r="N487" s="145"/>
      <c r="O487" s="142"/>
      <c r="P487" s="147"/>
      <c r="Q487" s="147"/>
      <c r="R487" s="147"/>
      <c r="S487" s="147"/>
      <c r="T487" s="147"/>
      <c r="U487" s="147"/>
      <c r="V487" s="147"/>
      <c r="W487" s="147"/>
      <c r="X487" s="147"/>
      <c r="Y487" s="147"/>
      <c r="Z487" s="147"/>
      <c r="AA487" s="147"/>
      <c r="AB487" s="147"/>
      <c r="AC487" s="148"/>
      <c r="AD487" s="142"/>
      <c r="AE487" s="203">
        <f t="shared" si="40"/>
        <v>0</v>
      </c>
      <c r="AF487" s="150">
        <f t="shared" si="41"/>
        <v>0</v>
      </c>
      <c r="AG487" s="331"/>
      <c r="AJ487" s="185"/>
      <c r="AK487" s="616"/>
      <c r="AL487" s="186">
        <f t="shared" si="37"/>
        <v>0</v>
      </c>
      <c r="AM487" s="186">
        <f t="shared" si="38"/>
        <v>0</v>
      </c>
      <c r="AN487" s="186">
        <f t="shared" si="39"/>
        <v>0</v>
      </c>
      <c r="AO487" s="615"/>
    </row>
    <row r="488" spans="1:41" ht="20.100000000000001" customHeight="1">
      <c r="A488" s="183">
        <v>484</v>
      </c>
      <c r="B488" s="342"/>
      <c r="C488" s="342"/>
      <c r="D488" s="142"/>
      <c r="E488" s="142"/>
      <c r="F488" s="142"/>
      <c r="G488" s="142"/>
      <c r="H488" s="142"/>
      <c r="I488" s="142"/>
      <c r="J488" s="143"/>
      <c r="K488" s="142"/>
      <c r="L488" s="142"/>
      <c r="M488" s="144"/>
      <c r="N488" s="145"/>
      <c r="O488" s="142"/>
      <c r="P488" s="147"/>
      <c r="Q488" s="147"/>
      <c r="R488" s="147"/>
      <c r="S488" s="147"/>
      <c r="T488" s="147"/>
      <c r="U488" s="147"/>
      <c r="V488" s="147"/>
      <c r="W488" s="147"/>
      <c r="X488" s="147"/>
      <c r="Y488" s="147"/>
      <c r="Z488" s="147"/>
      <c r="AA488" s="147"/>
      <c r="AB488" s="147"/>
      <c r="AC488" s="148"/>
      <c r="AD488" s="142"/>
      <c r="AE488" s="203">
        <f t="shared" si="40"/>
        <v>0</v>
      </c>
      <c r="AF488" s="150">
        <f t="shared" si="41"/>
        <v>0</v>
      </c>
      <c r="AG488" s="331"/>
      <c r="AJ488" s="185"/>
      <c r="AK488" s="616"/>
      <c r="AL488" s="186">
        <f t="shared" si="37"/>
        <v>0</v>
      </c>
      <c r="AM488" s="186">
        <f t="shared" si="38"/>
        <v>0</v>
      </c>
      <c r="AN488" s="186">
        <f t="shared" si="39"/>
        <v>0</v>
      </c>
      <c r="AO488" s="615"/>
    </row>
    <row r="489" spans="1:41" ht="20.100000000000001" customHeight="1">
      <c r="A489" s="183">
        <v>485</v>
      </c>
      <c r="B489" s="342"/>
      <c r="C489" s="342"/>
      <c r="D489" s="142"/>
      <c r="E489" s="142"/>
      <c r="F489" s="142"/>
      <c r="G489" s="142"/>
      <c r="H489" s="142"/>
      <c r="I489" s="142"/>
      <c r="J489" s="143"/>
      <c r="K489" s="142"/>
      <c r="L489" s="142"/>
      <c r="M489" s="144"/>
      <c r="N489" s="145"/>
      <c r="O489" s="142"/>
      <c r="P489" s="147"/>
      <c r="Q489" s="147"/>
      <c r="R489" s="147"/>
      <c r="S489" s="147"/>
      <c r="T489" s="147"/>
      <c r="U489" s="147"/>
      <c r="V489" s="147"/>
      <c r="W489" s="147"/>
      <c r="X489" s="147"/>
      <c r="Y489" s="147"/>
      <c r="Z489" s="147"/>
      <c r="AA489" s="147"/>
      <c r="AB489" s="147"/>
      <c r="AC489" s="148"/>
      <c r="AD489" s="142"/>
      <c r="AE489" s="203">
        <f t="shared" si="40"/>
        <v>0</v>
      </c>
      <c r="AF489" s="150">
        <f t="shared" si="41"/>
        <v>0</v>
      </c>
      <c r="AG489" s="331"/>
      <c r="AJ489" s="185"/>
      <c r="AK489" s="616"/>
      <c r="AL489" s="186">
        <f t="shared" si="37"/>
        <v>0</v>
      </c>
      <c r="AM489" s="186">
        <f t="shared" si="38"/>
        <v>0</v>
      </c>
      <c r="AN489" s="186">
        <f t="shared" si="39"/>
        <v>0</v>
      </c>
      <c r="AO489" s="615"/>
    </row>
    <row r="490" spans="1:41" ht="20.100000000000001" customHeight="1">
      <c r="A490" s="183">
        <v>486</v>
      </c>
      <c r="B490" s="342"/>
      <c r="C490" s="342"/>
      <c r="D490" s="142"/>
      <c r="E490" s="142"/>
      <c r="F490" s="142"/>
      <c r="G490" s="142"/>
      <c r="H490" s="142"/>
      <c r="I490" s="142"/>
      <c r="J490" s="143"/>
      <c r="K490" s="142"/>
      <c r="L490" s="142"/>
      <c r="M490" s="144"/>
      <c r="N490" s="145"/>
      <c r="O490" s="142"/>
      <c r="P490" s="147"/>
      <c r="Q490" s="147"/>
      <c r="R490" s="147"/>
      <c r="S490" s="147"/>
      <c r="T490" s="147"/>
      <c r="U490" s="147"/>
      <c r="V490" s="147"/>
      <c r="W490" s="147"/>
      <c r="X490" s="147"/>
      <c r="Y490" s="147"/>
      <c r="Z490" s="147"/>
      <c r="AA490" s="147"/>
      <c r="AB490" s="147"/>
      <c r="AC490" s="148"/>
      <c r="AD490" s="142"/>
      <c r="AE490" s="203">
        <f t="shared" si="40"/>
        <v>0</v>
      </c>
      <c r="AF490" s="150">
        <f t="shared" si="41"/>
        <v>0</v>
      </c>
      <c r="AG490" s="331"/>
      <c r="AJ490" s="185"/>
      <c r="AK490" s="616"/>
      <c r="AL490" s="186">
        <f t="shared" si="37"/>
        <v>0</v>
      </c>
      <c r="AM490" s="186">
        <f t="shared" si="38"/>
        <v>0</v>
      </c>
      <c r="AN490" s="186">
        <f t="shared" si="39"/>
        <v>0</v>
      </c>
      <c r="AO490" s="615"/>
    </row>
    <row r="491" spans="1:41" ht="20.100000000000001" customHeight="1">
      <c r="A491" s="183">
        <v>487</v>
      </c>
      <c r="B491" s="342"/>
      <c r="C491" s="342"/>
      <c r="D491" s="142"/>
      <c r="E491" s="142"/>
      <c r="F491" s="142"/>
      <c r="G491" s="142"/>
      <c r="H491" s="142"/>
      <c r="I491" s="142"/>
      <c r="J491" s="143"/>
      <c r="K491" s="142"/>
      <c r="L491" s="142"/>
      <c r="M491" s="144"/>
      <c r="N491" s="145"/>
      <c r="O491" s="142"/>
      <c r="P491" s="147"/>
      <c r="Q491" s="147"/>
      <c r="R491" s="147"/>
      <c r="S491" s="147"/>
      <c r="T491" s="147"/>
      <c r="U491" s="147"/>
      <c r="V491" s="147"/>
      <c r="W491" s="147"/>
      <c r="X491" s="147"/>
      <c r="Y491" s="147"/>
      <c r="Z491" s="147"/>
      <c r="AA491" s="147"/>
      <c r="AB491" s="147"/>
      <c r="AC491" s="148"/>
      <c r="AD491" s="142"/>
      <c r="AE491" s="203">
        <f t="shared" si="40"/>
        <v>0</v>
      </c>
      <c r="AF491" s="150">
        <f t="shared" si="41"/>
        <v>0</v>
      </c>
      <c r="AG491" s="331"/>
      <c r="AJ491" s="185"/>
      <c r="AK491" s="616"/>
      <c r="AL491" s="186">
        <f t="shared" si="37"/>
        <v>0</v>
      </c>
      <c r="AM491" s="186">
        <f t="shared" si="38"/>
        <v>0</v>
      </c>
      <c r="AN491" s="186">
        <f t="shared" si="39"/>
        <v>0</v>
      </c>
      <c r="AO491" s="615"/>
    </row>
    <row r="492" spans="1:41" ht="20.100000000000001" customHeight="1">
      <c r="A492" s="183">
        <v>488</v>
      </c>
      <c r="B492" s="342"/>
      <c r="C492" s="342"/>
      <c r="D492" s="142"/>
      <c r="E492" s="142"/>
      <c r="F492" s="142"/>
      <c r="G492" s="142"/>
      <c r="H492" s="142"/>
      <c r="I492" s="142"/>
      <c r="J492" s="143"/>
      <c r="K492" s="142"/>
      <c r="L492" s="142"/>
      <c r="M492" s="144"/>
      <c r="N492" s="145"/>
      <c r="O492" s="142"/>
      <c r="P492" s="147"/>
      <c r="Q492" s="147"/>
      <c r="R492" s="147"/>
      <c r="S492" s="147"/>
      <c r="T492" s="147"/>
      <c r="U492" s="147"/>
      <c r="V492" s="147"/>
      <c r="W492" s="147"/>
      <c r="X492" s="147"/>
      <c r="Y492" s="147"/>
      <c r="Z492" s="147"/>
      <c r="AA492" s="147"/>
      <c r="AB492" s="147"/>
      <c r="AC492" s="148"/>
      <c r="AD492" s="142"/>
      <c r="AE492" s="203">
        <f t="shared" si="40"/>
        <v>0</v>
      </c>
      <c r="AF492" s="150">
        <f t="shared" si="41"/>
        <v>0</v>
      </c>
      <c r="AG492" s="331"/>
      <c r="AJ492" s="185"/>
      <c r="AK492" s="616"/>
      <c r="AL492" s="186">
        <f t="shared" si="37"/>
        <v>0</v>
      </c>
      <c r="AM492" s="186">
        <f t="shared" si="38"/>
        <v>0</v>
      </c>
      <c r="AN492" s="186">
        <f t="shared" si="39"/>
        <v>0</v>
      </c>
      <c r="AO492" s="615"/>
    </row>
    <row r="493" spans="1:41" ht="20.100000000000001" customHeight="1">
      <c r="A493" s="183">
        <v>489</v>
      </c>
      <c r="B493" s="342"/>
      <c r="C493" s="342"/>
      <c r="D493" s="142"/>
      <c r="E493" s="142"/>
      <c r="F493" s="142"/>
      <c r="G493" s="142"/>
      <c r="H493" s="142"/>
      <c r="I493" s="142"/>
      <c r="J493" s="143"/>
      <c r="K493" s="142"/>
      <c r="L493" s="142"/>
      <c r="M493" s="144"/>
      <c r="N493" s="145"/>
      <c r="O493" s="142"/>
      <c r="P493" s="147"/>
      <c r="Q493" s="147"/>
      <c r="R493" s="147"/>
      <c r="S493" s="147"/>
      <c r="T493" s="147"/>
      <c r="U493" s="147"/>
      <c r="V493" s="147"/>
      <c r="W493" s="147"/>
      <c r="X493" s="147"/>
      <c r="Y493" s="147"/>
      <c r="Z493" s="147"/>
      <c r="AA493" s="147"/>
      <c r="AB493" s="147"/>
      <c r="AC493" s="148"/>
      <c r="AD493" s="142"/>
      <c r="AE493" s="203">
        <f t="shared" si="40"/>
        <v>0</v>
      </c>
      <c r="AF493" s="150">
        <f t="shared" si="41"/>
        <v>0</v>
      </c>
      <c r="AG493" s="331"/>
      <c r="AJ493" s="185"/>
      <c r="AK493" s="616"/>
      <c r="AL493" s="186">
        <f t="shared" si="37"/>
        <v>0</v>
      </c>
      <c r="AM493" s="186">
        <f t="shared" si="38"/>
        <v>0</v>
      </c>
      <c r="AN493" s="186">
        <f t="shared" si="39"/>
        <v>0</v>
      </c>
      <c r="AO493" s="615"/>
    </row>
    <row r="494" spans="1:41" ht="20.100000000000001" customHeight="1">
      <c r="A494" s="183">
        <v>490</v>
      </c>
      <c r="B494" s="342"/>
      <c r="C494" s="342"/>
      <c r="D494" s="142"/>
      <c r="E494" s="142"/>
      <c r="F494" s="142"/>
      <c r="G494" s="142"/>
      <c r="H494" s="142"/>
      <c r="I494" s="142"/>
      <c r="J494" s="143"/>
      <c r="K494" s="142"/>
      <c r="L494" s="142"/>
      <c r="M494" s="144"/>
      <c r="N494" s="145"/>
      <c r="O494" s="142"/>
      <c r="P494" s="147"/>
      <c r="Q494" s="147"/>
      <c r="R494" s="147"/>
      <c r="S494" s="147"/>
      <c r="T494" s="147"/>
      <c r="U494" s="147"/>
      <c r="V494" s="147"/>
      <c r="W494" s="147"/>
      <c r="X494" s="147"/>
      <c r="Y494" s="147"/>
      <c r="Z494" s="147"/>
      <c r="AA494" s="147"/>
      <c r="AB494" s="147"/>
      <c r="AC494" s="148"/>
      <c r="AD494" s="142"/>
      <c r="AE494" s="203">
        <f t="shared" si="40"/>
        <v>0</v>
      </c>
      <c r="AF494" s="150">
        <f t="shared" si="41"/>
        <v>0</v>
      </c>
      <c r="AG494" s="331"/>
      <c r="AJ494" s="185"/>
      <c r="AK494" s="616"/>
      <c r="AL494" s="186">
        <f t="shared" si="37"/>
        <v>0</v>
      </c>
      <c r="AM494" s="186">
        <f t="shared" si="38"/>
        <v>0</v>
      </c>
      <c r="AN494" s="186">
        <f t="shared" si="39"/>
        <v>0</v>
      </c>
      <c r="AO494" s="615"/>
    </row>
    <row r="495" spans="1:41" ht="20.100000000000001" customHeight="1">
      <c r="A495" s="183">
        <v>491</v>
      </c>
      <c r="B495" s="342"/>
      <c r="C495" s="342"/>
      <c r="D495" s="142"/>
      <c r="E495" s="142"/>
      <c r="F495" s="142"/>
      <c r="G495" s="142"/>
      <c r="H495" s="142"/>
      <c r="I495" s="142"/>
      <c r="J495" s="143"/>
      <c r="K495" s="142"/>
      <c r="L495" s="142"/>
      <c r="M495" s="144"/>
      <c r="N495" s="145"/>
      <c r="O495" s="142"/>
      <c r="P495" s="147"/>
      <c r="Q495" s="147"/>
      <c r="R495" s="147"/>
      <c r="S495" s="147"/>
      <c r="T495" s="147"/>
      <c r="U495" s="147"/>
      <c r="V495" s="147"/>
      <c r="W495" s="147"/>
      <c r="X495" s="147"/>
      <c r="Y495" s="147"/>
      <c r="Z495" s="147"/>
      <c r="AA495" s="147"/>
      <c r="AB495" s="147"/>
      <c r="AC495" s="148"/>
      <c r="AD495" s="142"/>
      <c r="AE495" s="203">
        <f t="shared" si="40"/>
        <v>0</v>
      </c>
      <c r="AF495" s="150">
        <f t="shared" si="41"/>
        <v>0</v>
      </c>
      <c r="AG495" s="331"/>
      <c r="AJ495" s="185"/>
      <c r="AK495" s="616"/>
      <c r="AL495" s="186">
        <f t="shared" si="37"/>
        <v>0</v>
      </c>
      <c r="AM495" s="186">
        <f t="shared" si="38"/>
        <v>0</v>
      </c>
      <c r="AN495" s="186">
        <f t="shared" si="39"/>
        <v>0</v>
      </c>
      <c r="AO495" s="615"/>
    </row>
    <row r="496" spans="1:41" ht="20.100000000000001" customHeight="1">
      <c r="A496" s="183">
        <v>492</v>
      </c>
      <c r="B496" s="342"/>
      <c r="C496" s="342"/>
      <c r="D496" s="142"/>
      <c r="E496" s="142"/>
      <c r="F496" s="142"/>
      <c r="G496" s="142"/>
      <c r="H496" s="142"/>
      <c r="I496" s="142"/>
      <c r="J496" s="143"/>
      <c r="K496" s="142"/>
      <c r="L496" s="142"/>
      <c r="M496" s="144"/>
      <c r="N496" s="145"/>
      <c r="O496" s="142"/>
      <c r="P496" s="147"/>
      <c r="Q496" s="147"/>
      <c r="R496" s="147"/>
      <c r="S496" s="147"/>
      <c r="T496" s="147"/>
      <c r="U496" s="147"/>
      <c r="V496" s="147"/>
      <c r="W496" s="147"/>
      <c r="X496" s="147"/>
      <c r="Y496" s="147"/>
      <c r="Z496" s="147"/>
      <c r="AA496" s="147"/>
      <c r="AB496" s="147"/>
      <c r="AC496" s="148"/>
      <c r="AD496" s="142"/>
      <c r="AE496" s="203">
        <f t="shared" si="40"/>
        <v>0</v>
      </c>
      <c r="AF496" s="150">
        <f t="shared" si="41"/>
        <v>0</v>
      </c>
      <c r="AG496" s="331"/>
      <c r="AJ496" s="185"/>
      <c r="AK496" s="616"/>
      <c r="AL496" s="186">
        <f t="shared" si="37"/>
        <v>0</v>
      </c>
      <c r="AM496" s="186">
        <f t="shared" si="38"/>
        <v>0</v>
      </c>
      <c r="AN496" s="186">
        <f t="shared" si="39"/>
        <v>0</v>
      </c>
      <c r="AO496" s="615"/>
    </row>
    <row r="497" spans="1:41" ht="20.100000000000001" customHeight="1">
      <c r="A497" s="183">
        <v>493</v>
      </c>
      <c r="B497" s="342"/>
      <c r="C497" s="342"/>
      <c r="D497" s="142"/>
      <c r="E497" s="142"/>
      <c r="F497" s="142"/>
      <c r="G497" s="142"/>
      <c r="H497" s="142"/>
      <c r="I497" s="142"/>
      <c r="J497" s="143"/>
      <c r="K497" s="142"/>
      <c r="L497" s="142"/>
      <c r="M497" s="144"/>
      <c r="N497" s="145"/>
      <c r="O497" s="142"/>
      <c r="P497" s="147"/>
      <c r="Q497" s="147"/>
      <c r="R497" s="147"/>
      <c r="S497" s="147"/>
      <c r="T497" s="147"/>
      <c r="U497" s="147"/>
      <c r="V497" s="147"/>
      <c r="W497" s="147"/>
      <c r="X497" s="147"/>
      <c r="Y497" s="147"/>
      <c r="Z497" s="147"/>
      <c r="AA497" s="147"/>
      <c r="AB497" s="147"/>
      <c r="AC497" s="148"/>
      <c r="AD497" s="142"/>
      <c r="AE497" s="203">
        <f t="shared" si="40"/>
        <v>0</v>
      </c>
      <c r="AF497" s="150">
        <f t="shared" si="41"/>
        <v>0</v>
      </c>
      <c r="AG497" s="331"/>
      <c r="AJ497" s="185"/>
      <c r="AK497" s="616"/>
      <c r="AL497" s="186">
        <f t="shared" si="37"/>
        <v>0</v>
      </c>
      <c r="AM497" s="186">
        <f t="shared" si="38"/>
        <v>0</v>
      </c>
      <c r="AN497" s="186">
        <f t="shared" si="39"/>
        <v>0</v>
      </c>
      <c r="AO497" s="615"/>
    </row>
    <row r="498" spans="1:41" ht="20.100000000000001" customHeight="1">
      <c r="A498" s="183">
        <v>494</v>
      </c>
      <c r="B498" s="342"/>
      <c r="C498" s="342"/>
      <c r="D498" s="142"/>
      <c r="E498" s="142"/>
      <c r="F498" s="142"/>
      <c r="G498" s="142"/>
      <c r="H498" s="142"/>
      <c r="I498" s="142"/>
      <c r="J498" s="143"/>
      <c r="K498" s="142"/>
      <c r="L498" s="142"/>
      <c r="M498" s="144"/>
      <c r="N498" s="145"/>
      <c r="O498" s="142"/>
      <c r="P498" s="147"/>
      <c r="Q498" s="147"/>
      <c r="R498" s="147"/>
      <c r="S498" s="147"/>
      <c r="T498" s="147"/>
      <c r="U498" s="147"/>
      <c r="V498" s="147"/>
      <c r="W498" s="147"/>
      <c r="X498" s="147"/>
      <c r="Y498" s="147"/>
      <c r="Z498" s="147"/>
      <c r="AA498" s="147"/>
      <c r="AB498" s="147"/>
      <c r="AC498" s="148"/>
      <c r="AD498" s="142"/>
      <c r="AE498" s="203">
        <f t="shared" si="40"/>
        <v>0</v>
      </c>
      <c r="AF498" s="150">
        <f t="shared" si="41"/>
        <v>0</v>
      </c>
      <c r="AG498" s="331"/>
      <c r="AJ498" s="185"/>
      <c r="AK498" s="616"/>
      <c r="AL498" s="186">
        <f t="shared" si="37"/>
        <v>0</v>
      </c>
      <c r="AM498" s="186">
        <f t="shared" si="38"/>
        <v>0</v>
      </c>
      <c r="AN498" s="186">
        <f t="shared" si="39"/>
        <v>0</v>
      </c>
      <c r="AO498" s="615"/>
    </row>
    <row r="499" spans="1:41" ht="20.100000000000001" customHeight="1">
      <c r="A499" s="183">
        <v>495</v>
      </c>
      <c r="B499" s="342"/>
      <c r="C499" s="342"/>
      <c r="D499" s="142"/>
      <c r="E499" s="142"/>
      <c r="F499" s="142"/>
      <c r="G499" s="142"/>
      <c r="H499" s="142"/>
      <c r="I499" s="142"/>
      <c r="J499" s="143"/>
      <c r="K499" s="142"/>
      <c r="L499" s="142"/>
      <c r="M499" s="144"/>
      <c r="N499" s="145"/>
      <c r="O499" s="142"/>
      <c r="P499" s="147"/>
      <c r="Q499" s="147"/>
      <c r="R499" s="147"/>
      <c r="S499" s="147"/>
      <c r="T499" s="147"/>
      <c r="U499" s="147"/>
      <c r="V499" s="147"/>
      <c r="W499" s="147"/>
      <c r="X499" s="147"/>
      <c r="Y499" s="147"/>
      <c r="Z499" s="147"/>
      <c r="AA499" s="147"/>
      <c r="AB499" s="147"/>
      <c r="AC499" s="148"/>
      <c r="AD499" s="142"/>
      <c r="AE499" s="203">
        <f t="shared" si="40"/>
        <v>0</v>
      </c>
      <c r="AF499" s="150">
        <f t="shared" si="41"/>
        <v>0</v>
      </c>
      <c r="AG499" s="331"/>
      <c r="AJ499" s="185"/>
      <c r="AK499" s="616"/>
      <c r="AL499" s="186">
        <f t="shared" si="37"/>
        <v>0</v>
      </c>
      <c r="AM499" s="186">
        <f t="shared" si="38"/>
        <v>0</v>
      </c>
      <c r="AN499" s="186">
        <f t="shared" si="39"/>
        <v>0</v>
      </c>
      <c r="AO499" s="615"/>
    </row>
    <row r="500" spans="1:41" ht="20.100000000000001" customHeight="1">
      <c r="A500" s="183">
        <v>496</v>
      </c>
      <c r="B500" s="342"/>
      <c r="C500" s="342"/>
      <c r="D500" s="142"/>
      <c r="E500" s="142"/>
      <c r="F500" s="142"/>
      <c r="G500" s="142"/>
      <c r="H500" s="142"/>
      <c r="I500" s="142"/>
      <c r="J500" s="143"/>
      <c r="K500" s="142"/>
      <c r="L500" s="142"/>
      <c r="M500" s="144"/>
      <c r="N500" s="145"/>
      <c r="O500" s="142"/>
      <c r="P500" s="147"/>
      <c r="Q500" s="147"/>
      <c r="R500" s="147"/>
      <c r="S500" s="147"/>
      <c r="T500" s="147"/>
      <c r="U500" s="147"/>
      <c r="V500" s="147"/>
      <c r="W500" s="147"/>
      <c r="X500" s="147"/>
      <c r="Y500" s="147"/>
      <c r="Z500" s="147"/>
      <c r="AA500" s="147"/>
      <c r="AB500" s="147"/>
      <c r="AC500" s="148"/>
      <c r="AD500" s="142"/>
      <c r="AE500" s="203">
        <f t="shared" si="40"/>
        <v>0</v>
      </c>
      <c r="AF500" s="150">
        <f t="shared" si="41"/>
        <v>0</v>
      </c>
      <c r="AG500" s="331"/>
      <c r="AJ500" s="185"/>
      <c r="AK500" s="616"/>
      <c r="AL500" s="186">
        <f t="shared" si="37"/>
        <v>0</v>
      </c>
      <c r="AM500" s="186">
        <f t="shared" si="38"/>
        <v>0</v>
      </c>
      <c r="AN500" s="186">
        <f t="shared" si="39"/>
        <v>0</v>
      </c>
      <c r="AO500" s="615"/>
    </row>
    <row r="501" spans="1:41" ht="20.100000000000001" customHeight="1">
      <c r="A501" s="183">
        <v>497</v>
      </c>
      <c r="B501" s="342"/>
      <c r="C501" s="342"/>
      <c r="D501" s="142"/>
      <c r="E501" s="142"/>
      <c r="F501" s="142"/>
      <c r="G501" s="142"/>
      <c r="H501" s="142"/>
      <c r="I501" s="142"/>
      <c r="J501" s="143"/>
      <c r="K501" s="142"/>
      <c r="L501" s="142"/>
      <c r="M501" s="144"/>
      <c r="N501" s="145"/>
      <c r="O501" s="142"/>
      <c r="P501" s="147"/>
      <c r="Q501" s="147"/>
      <c r="R501" s="147"/>
      <c r="S501" s="147"/>
      <c r="T501" s="147"/>
      <c r="U501" s="147"/>
      <c r="V501" s="147"/>
      <c r="W501" s="147"/>
      <c r="X501" s="147"/>
      <c r="Y501" s="147"/>
      <c r="Z501" s="147"/>
      <c r="AA501" s="147"/>
      <c r="AB501" s="147"/>
      <c r="AC501" s="148"/>
      <c r="AD501" s="142"/>
      <c r="AE501" s="203">
        <f t="shared" si="40"/>
        <v>0</v>
      </c>
      <c r="AF501" s="150">
        <f t="shared" si="41"/>
        <v>0</v>
      </c>
      <c r="AG501" s="331"/>
      <c r="AJ501" s="185"/>
      <c r="AK501" s="616"/>
      <c r="AL501" s="186">
        <f t="shared" si="37"/>
        <v>0</v>
      </c>
      <c r="AM501" s="186">
        <f t="shared" si="38"/>
        <v>0</v>
      </c>
      <c r="AN501" s="186">
        <f t="shared" si="39"/>
        <v>0</v>
      </c>
      <c r="AO501" s="615"/>
    </row>
    <row r="502" spans="1:41" ht="20.100000000000001" customHeight="1">
      <c r="A502" s="183">
        <v>498</v>
      </c>
      <c r="B502" s="342"/>
      <c r="C502" s="342"/>
      <c r="D502" s="142"/>
      <c r="E502" s="142"/>
      <c r="F502" s="142"/>
      <c r="G502" s="142"/>
      <c r="H502" s="142"/>
      <c r="I502" s="142"/>
      <c r="J502" s="143"/>
      <c r="K502" s="142"/>
      <c r="L502" s="142"/>
      <c r="M502" s="144"/>
      <c r="N502" s="145"/>
      <c r="O502" s="142"/>
      <c r="P502" s="147"/>
      <c r="Q502" s="147"/>
      <c r="R502" s="147"/>
      <c r="S502" s="147"/>
      <c r="T502" s="147"/>
      <c r="U502" s="147"/>
      <c r="V502" s="147"/>
      <c r="W502" s="147"/>
      <c r="X502" s="147"/>
      <c r="Y502" s="147"/>
      <c r="Z502" s="147"/>
      <c r="AA502" s="147"/>
      <c r="AB502" s="147"/>
      <c r="AC502" s="148"/>
      <c r="AD502" s="142"/>
      <c r="AE502" s="203">
        <f t="shared" si="40"/>
        <v>0</v>
      </c>
      <c r="AF502" s="150">
        <f t="shared" si="41"/>
        <v>0</v>
      </c>
      <c r="AG502" s="331"/>
      <c r="AJ502" s="185"/>
      <c r="AK502" s="616"/>
      <c r="AL502" s="186">
        <f t="shared" si="37"/>
        <v>0</v>
      </c>
      <c r="AM502" s="186">
        <f t="shared" si="38"/>
        <v>0</v>
      </c>
      <c r="AN502" s="186">
        <f t="shared" si="39"/>
        <v>0</v>
      </c>
      <c r="AO502" s="615"/>
    </row>
    <row r="503" spans="1:41" ht="20.100000000000001" customHeight="1">
      <c r="A503" s="183">
        <v>499</v>
      </c>
      <c r="B503" s="342"/>
      <c r="C503" s="342"/>
      <c r="D503" s="142"/>
      <c r="E503" s="142"/>
      <c r="F503" s="142"/>
      <c r="G503" s="142"/>
      <c r="H503" s="142"/>
      <c r="I503" s="142"/>
      <c r="J503" s="143"/>
      <c r="K503" s="142"/>
      <c r="L503" s="142"/>
      <c r="M503" s="144"/>
      <c r="N503" s="145"/>
      <c r="O503" s="142"/>
      <c r="P503" s="147"/>
      <c r="Q503" s="147"/>
      <c r="R503" s="147"/>
      <c r="S503" s="147"/>
      <c r="T503" s="147"/>
      <c r="U503" s="147"/>
      <c r="V503" s="147"/>
      <c r="W503" s="147"/>
      <c r="X503" s="147"/>
      <c r="Y503" s="147"/>
      <c r="Z503" s="147"/>
      <c r="AA503" s="147"/>
      <c r="AB503" s="147"/>
      <c r="AC503" s="148"/>
      <c r="AD503" s="142"/>
      <c r="AE503" s="203">
        <f t="shared" si="40"/>
        <v>0</v>
      </c>
      <c r="AF503" s="150">
        <f t="shared" si="41"/>
        <v>0</v>
      </c>
      <c r="AG503" s="331"/>
      <c r="AJ503" s="185"/>
      <c r="AK503" s="616"/>
      <c r="AL503" s="186">
        <f t="shared" si="37"/>
        <v>0</v>
      </c>
      <c r="AM503" s="186">
        <f t="shared" si="38"/>
        <v>0</v>
      </c>
      <c r="AN503" s="186">
        <f t="shared" si="39"/>
        <v>0</v>
      </c>
      <c r="AO503" s="615"/>
    </row>
    <row r="504" spans="1:41" ht="20.100000000000001" customHeight="1" thickBot="1">
      <c r="A504" s="188">
        <v>500</v>
      </c>
      <c r="B504" s="343"/>
      <c r="C504" s="343"/>
      <c r="D504" s="154"/>
      <c r="E504" s="154"/>
      <c r="F504" s="154"/>
      <c r="G504" s="154"/>
      <c r="H504" s="154"/>
      <c r="I504" s="154"/>
      <c r="J504" s="155"/>
      <c r="K504" s="154"/>
      <c r="L504" s="154"/>
      <c r="M504" s="156"/>
      <c r="N504" s="157"/>
      <c r="O504" s="154"/>
      <c r="P504" s="158"/>
      <c r="Q504" s="158"/>
      <c r="R504" s="158"/>
      <c r="S504" s="158"/>
      <c r="T504" s="158"/>
      <c r="U504" s="158"/>
      <c r="V504" s="158"/>
      <c r="W504" s="158"/>
      <c r="X504" s="158"/>
      <c r="Y504" s="158"/>
      <c r="Z504" s="158"/>
      <c r="AA504" s="158"/>
      <c r="AB504" s="158"/>
      <c r="AC504" s="159"/>
      <c r="AD504" s="154"/>
      <c r="AE504" s="204">
        <f t="shared" si="40"/>
        <v>0</v>
      </c>
      <c r="AF504" s="160">
        <f t="shared" si="41"/>
        <v>0</v>
      </c>
      <c r="AG504" s="331"/>
      <c r="AJ504" s="185"/>
      <c r="AK504" s="616"/>
      <c r="AL504" s="186">
        <f t="shared" si="37"/>
        <v>0</v>
      </c>
      <c r="AM504" s="186">
        <f t="shared" si="38"/>
        <v>0</v>
      </c>
      <c r="AN504" s="186">
        <f t="shared" si="39"/>
        <v>0</v>
      </c>
      <c r="AO504" s="615"/>
    </row>
    <row r="505" spans="1:41">
      <c r="A505" s="189"/>
      <c r="B505" s="189"/>
      <c r="C505" s="189"/>
      <c r="D505" s="189"/>
      <c r="E505" s="189"/>
      <c r="F505" s="189"/>
      <c r="G505" s="189"/>
      <c r="H505" s="189"/>
      <c r="I505" s="189"/>
      <c r="J505" s="190"/>
      <c r="K505" s="189"/>
      <c r="L505" s="189"/>
      <c r="M505" s="189"/>
      <c r="N505" s="189"/>
      <c r="O505" s="189"/>
      <c r="P505" s="191"/>
      <c r="Q505" s="191"/>
      <c r="R505" s="191"/>
      <c r="S505" s="191"/>
      <c r="T505" s="191"/>
      <c r="U505" s="191"/>
      <c r="V505" s="191"/>
      <c r="W505" s="191"/>
      <c r="X505" s="191"/>
      <c r="Y505" s="191"/>
      <c r="Z505" s="191"/>
      <c r="AA505" s="191"/>
      <c r="AB505" s="191"/>
      <c r="AC505" s="190"/>
      <c r="AD505" s="189"/>
      <c r="AE505" s="191"/>
      <c r="AF505" s="191"/>
      <c r="AG505" s="332"/>
    </row>
    <row r="506" spans="1:41">
      <c r="A506" s="189"/>
      <c r="B506" s="189"/>
      <c r="C506" s="189"/>
      <c r="D506" s="189"/>
      <c r="E506" s="189"/>
      <c r="F506" s="189"/>
      <c r="G506" s="189"/>
      <c r="H506" s="189"/>
      <c r="I506" s="189"/>
      <c r="J506" s="190"/>
      <c r="K506" s="189"/>
      <c r="L506" s="189"/>
      <c r="M506" s="189"/>
      <c r="N506" s="189"/>
      <c r="O506" s="189"/>
      <c r="P506" s="191"/>
      <c r="Q506" s="191"/>
      <c r="R506" s="191"/>
      <c r="S506" s="191"/>
      <c r="T506" s="191"/>
      <c r="U506" s="191"/>
      <c r="V506" s="191"/>
      <c r="W506" s="191"/>
      <c r="X506" s="191"/>
      <c r="Y506" s="191"/>
      <c r="Z506" s="191"/>
      <c r="AA506" s="191"/>
      <c r="AB506" s="191"/>
      <c r="AC506" s="190"/>
      <c r="AD506" s="189"/>
      <c r="AE506" s="191"/>
      <c r="AF506" s="191"/>
      <c r="AG506" s="332"/>
    </row>
    <row r="507" spans="1:41">
      <c r="A507" s="189"/>
      <c r="B507" s="189"/>
      <c r="C507" s="189"/>
      <c r="D507" s="189"/>
      <c r="E507" s="189"/>
      <c r="F507" s="189"/>
      <c r="G507" s="189"/>
      <c r="H507" s="189"/>
      <c r="I507" s="189"/>
      <c r="J507" s="190"/>
      <c r="K507" s="189"/>
      <c r="L507" s="189"/>
      <c r="M507" s="189"/>
      <c r="N507" s="189"/>
      <c r="O507" s="189"/>
      <c r="P507" s="191"/>
      <c r="Q507" s="191"/>
      <c r="R507" s="191"/>
      <c r="S507" s="191"/>
      <c r="T507" s="191"/>
      <c r="U507" s="191"/>
      <c r="V507" s="191"/>
      <c r="W507" s="191"/>
      <c r="X507" s="191"/>
      <c r="Y507" s="191"/>
      <c r="Z507" s="191"/>
      <c r="AA507" s="191"/>
      <c r="AB507" s="191"/>
      <c r="AC507" s="190"/>
      <c r="AD507" s="189"/>
      <c r="AE507" s="191"/>
      <c r="AF507" s="191"/>
      <c r="AG507" s="332"/>
    </row>
    <row r="508" spans="1:41">
      <c r="A508" s="189"/>
      <c r="B508" s="189"/>
      <c r="C508" s="189"/>
      <c r="D508" s="189"/>
      <c r="E508" s="189"/>
      <c r="F508" s="189"/>
      <c r="G508" s="189"/>
      <c r="H508" s="189"/>
      <c r="I508" s="189"/>
      <c r="J508" s="190"/>
      <c r="K508" s="189"/>
      <c r="L508" s="189"/>
      <c r="M508" s="189"/>
      <c r="N508" s="189"/>
      <c r="O508" s="189"/>
      <c r="P508" s="191"/>
      <c r="Q508" s="191"/>
      <c r="R508" s="191"/>
      <c r="S508" s="191"/>
      <c r="T508" s="191"/>
      <c r="U508" s="191"/>
      <c r="V508" s="191"/>
      <c r="W508" s="191"/>
      <c r="X508" s="191"/>
      <c r="Y508" s="191"/>
      <c r="Z508" s="191"/>
      <c r="AA508" s="191"/>
      <c r="AB508" s="191"/>
      <c r="AC508" s="190"/>
      <c r="AD508" s="189"/>
      <c r="AE508" s="191"/>
      <c r="AF508" s="191"/>
      <c r="AG508" s="332"/>
    </row>
    <row r="509" spans="1:41">
      <c r="A509" s="189"/>
      <c r="B509" s="189"/>
      <c r="C509" s="189"/>
      <c r="D509" s="189"/>
      <c r="E509" s="189"/>
      <c r="F509" s="189"/>
      <c r="G509" s="189"/>
      <c r="H509" s="189"/>
      <c r="I509" s="189"/>
      <c r="J509" s="190"/>
      <c r="K509" s="189"/>
      <c r="L509" s="189"/>
      <c r="M509" s="189"/>
      <c r="N509" s="189"/>
      <c r="O509" s="189"/>
      <c r="P509" s="191"/>
      <c r="Q509" s="191"/>
      <c r="R509" s="191"/>
      <c r="S509" s="191"/>
      <c r="T509" s="191"/>
      <c r="U509" s="191"/>
      <c r="V509" s="191"/>
      <c r="W509" s="191"/>
      <c r="X509" s="191"/>
      <c r="Y509" s="191"/>
      <c r="Z509" s="191"/>
      <c r="AA509" s="191"/>
      <c r="AB509" s="191"/>
      <c r="AC509" s="190"/>
      <c r="AD509" s="189"/>
      <c r="AE509" s="191"/>
      <c r="AF509" s="191"/>
      <c r="AG509" s="332"/>
    </row>
    <row r="510" spans="1:41">
      <c r="A510" s="189"/>
      <c r="B510" s="189"/>
      <c r="C510" s="189"/>
      <c r="D510" s="189"/>
      <c r="E510" s="189"/>
      <c r="F510" s="189"/>
      <c r="G510" s="189"/>
      <c r="H510" s="189"/>
      <c r="I510" s="189"/>
      <c r="J510" s="190"/>
      <c r="K510" s="189"/>
      <c r="L510" s="189"/>
      <c r="M510" s="189"/>
      <c r="N510" s="189"/>
      <c r="O510" s="189"/>
      <c r="P510" s="191"/>
      <c r="Q510" s="191"/>
      <c r="R510" s="191"/>
      <c r="S510" s="191"/>
      <c r="T510" s="191"/>
      <c r="U510" s="191"/>
      <c r="V510" s="191"/>
      <c r="W510" s="191"/>
      <c r="X510" s="191"/>
      <c r="Y510" s="191"/>
      <c r="Z510" s="191"/>
      <c r="AA510" s="191"/>
      <c r="AB510" s="191"/>
      <c r="AC510" s="190"/>
      <c r="AD510" s="189"/>
      <c r="AE510" s="191"/>
      <c r="AF510" s="191"/>
      <c r="AG510" s="332"/>
    </row>
    <row r="511" spans="1:41">
      <c r="A511" s="189"/>
      <c r="B511" s="189"/>
      <c r="C511" s="189"/>
      <c r="D511" s="189"/>
      <c r="E511" s="189"/>
      <c r="F511" s="189"/>
      <c r="G511" s="189"/>
      <c r="H511" s="189"/>
      <c r="I511" s="189"/>
      <c r="J511" s="190"/>
      <c r="K511" s="189"/>
      <c r="L511" s="189"/>
      <c r="M511" s="189"/>
      <c r="N511" s="189"/>
      <c r="O511" s="189"/>
      <c r="P511" s="191"/>
      <c r="Q511" s="191"/>
      <c r="R511" s="191"/>
      <c r="S511" s="191"/>
      <c r="T511" s="191"/>
      <c r="U511" s="191"/>
      <c r="V511" s="191"/>
      <c r="W511" s="191"/>
      <c r="X511" s="191"/>
      <c r="Y511" s="191"/>
      <c r="Z511" s="191"/>
      <c r="AA511" s="191"/>
      <c r="AB511" s="191"/>
      <c r="AC511" s="190"/>
      <c r="AD511" s="189"/>
      <c r="AE511" s="191"/>
      <c r="AF511" s="191"/>
      <c r="AG511" s="332"/>
    </row>
    <row r="512" spans="1:41">
      <c r="A512" s="189"/>
      <c r="B512" s="189"/>
      <c r="C512" s="189"/>
      <c r="D512" s="189"/>
      <c r="E512" s="189"/>
      <c r="F512" s="189"/>
      <c r="G512" s="189"/>
      <c r="H512" s="189"/>
      <c r="I512" s="189"/>
      <c r="J512" s="190"/>
      <c r="K512" s="189"/>
      <c r="L512" s="189"/>
      <c r="M512" s="189"/>
      <c r="N512" s="189"/>
      <c r="O512" s="189"/>
      <c r="P512" s="191"/>
      <c r="Q512" s="191"/>
      <c r="R512" s="191"/>
      <c r="S512" s="191"/>
      <c r="T512" s="191"/>
      <c r="U512" s="191"/>
      <c r="V512" s="191"/>
      <c r="W512" s="191"/>
      <c r="X512" s="191"/>
      <c r="Y512" s="191"/>
      <c r="Z512" s="191"/>
      <c r="AA512" s="191"/>
      <c r="AB512" s="191"/>
      <c r="AC512" s="190"/>
      <c r="AD512" s="189"/>
      <c r="AE512" s="191"/>
      <c r="AF512" s="191"/>
      <c r="AG512" s="332"/>
    </row>
    <row r="513" spans="1:33">
      <c r="A513" s="189"/>
      <c r="B513" s="189"/>
      <c r="C513" s="189"/>
      <c r="D513" s="189"/>
      <c r="E513" s="189"/>
      <c r="F513" s="189"/>
      <c r="G513" s="189"/>
      <c r="H513" s="189"/>
      <c r="I513" s="189"/>
      <c r="J513" s="190"/>
      <c r="K513" s="189"/>
      <c r="L513" s="189"/>
      <c r="M513" s="189"/>
      <c r="N513" s="189"/>
      <c r="O513" s="189"/>
      <c r="P513" s="191"/>
      <c r="Q513" s="191"/>
      <c r="R513" s="191"/>
      <c r="S513" s="191"/>
      <c r="T513" s="191"/>
      <c r="U513" s="191"/>
      <c r="V513" s="191"/>
      <c r="W513" s="191"/>
      <c r="X513" s="191"/>
      <c r="Y513" s="191"/>
      <c r="Z513" s="191"/>
      <c r="AA513" s="191"/>
      <c r="AB513" s="191"/>
      <c r="AC513" s="190"/>
      <c r="AD513" s="189"/>
      <c r="AE513" s="191"/>
      <c r="AF513" s="191"/>
      <c r="AG513" s="332"/>
    </row>
    <row r="514" spans="1:33">
      <c r="A514" s="189"/>
      <c r="B514" s="189"/>
      <c r="C514" s="189"/>
      <c r="D514" s="189"/>
      <c r="E514" s="189"/>
      <c r="F514" s="189"/>
      <c r="G514" s="189"/>
      <c r="H514" s="189"/>
      <c r="I514" s="189"/>
      <c r="J514" s="190"/>
      <c r="K514" s="189"/>
      <c r="L514" s="189"/>
      <c r="M514" s="189"/>
      <c r="N514" s="189"/>
      <c r="O514" s="189"/>
      <c r="P514" s="191"/>
      <c r="Q514" s="191"/>
      <c r="R514" s="191"/>
      <c r="S514" s="191"/>
      <c r="T514" s="191"/>
      <c r="U514" s="191"/>
      <c r="V514" s="191"/>
      <c r="W514" s="191"/>
      <c r="X514" s="191"/>
      <c r="Y514" s="191"/>
      <c r="Z514" s="191"/>
      <c r="AA514" s="191"/>
      <c r="AB514" s="191"/>
      <c r="AC514" s="190"/>
      <c r="AD514" s="189"/>
      <c r="AE514" s="191"/>
      <c r="AF514" s="191"/>
      <c r="AG514" s="332"/>
    </row>
    <row r="515" spans="1:33">
      <c r="A515" s="189"/>
      <c r="B515" s="189"/>
      <c r="C515" s="189"/>
      <c r="D515" s="189"/>
      <c r="E515" s="189"/>
      <c r="F515" s="189"/>
      <c r="G515" s="189"/>
      <c r="H515" s="189"/>
      <c r="I515" s="189"/>
      <c r="J515" s="190"/>
      <c r="K515" s="189"/>
      <c r="L515" s="189"/>
      <c r="M515" s="189"/>
      <c r="N515" s="189"/>
      <c r="O515" s="189"/>
      <c r="P515" s="191"/>
      <c r="Q515" s="191"/>
      <c r="R515" s="191"/>
      <c r="S515" s="191"/>
      <c r="T515" s="191"/>
      <c r="U515" s="191"/>
      <c r="V515" s="191"/>
      <c r="W515" s="191"/>
      <c r="X515" s="191"/>
      <c r="Y515" s="191"/>
      <c r="Z515" s="191"/>
      <c r="AA515" s="191"/>
      <c r="AB515" s="191"/>
      <c r="AC515" s="190"/>
      <c r="AD515" s="189"/>
      <c r="AE515" s="191"/>
      <c r="AF515" s="191"/>
      <c r="AG515" s="332"/>
    </row>
    <row r="516" spans="1:33">
      <c r="A516" s="189"/>
      <c r="B516" s="189"/>
      <c r="C516" s="189"/>
      <c r="D516" s="189"/>
      <c r="E516" s="189"/>
      <c r="F516" s="189"/>
      <c r="G516" s="189"/>
      <c r="H516" s="189"/>
      <c r="I516" s="189"/>
      <c r="J516" s="190"/>
      <c r="K516" s="189"/>
      <c r="L516" s="189"/>
      <c r="M516" s="189"/>
      <c r="N516" s="189"/>
      <c r="O516" s="189"/>
      <c r="P516" s="191"/>
      <c r="Q516" s="191"/>
      <c r="R516" s="191"/>
      <c r="S516" s="191"/>
      <c r="T516" s="191"/>
      <c r="U516" s="191"/>
      <c r="V516" s="191"/>
      <c r="W516" s="191"/>
      <c r="X516" s="191"/>
      <c r="Y516" s="191"/>
      <c r="Z516" s="191"/>
      <c r="AA516" s="191"/>
      <c r="AB516" s="191"/>
      <c r="AC516" s="190"/>
      <c r="AD516" s="189"/>
      <c r="AE516" s="191"/>
      <c r="AF516" s="191"/>
      <c r="AG516" s="332"/>
    </row>
    <row r="517" spans="1:33">
      <c r="A517" s="189"/>
      <c r="B517" s="189"/>
      <c r="C517" s="189"/>
      <c r="D517" s="189"/>
      <c r="E517" s="189"/>
      <c r="F517" s="189"/>
      <c r="G517" s="189"/>
      <c r="H517" s="189"/>
      <c r="I517" s="189"/>
      <c r="J517" s="190"/>
      <c r="K517" s="189"/>
      <c r="L517" s="189"/>
      <c r="M517" s="189"/>
      <c r="N517" s="189"/>
      <c r="O517" s="189"/>
      <c r="P517" s="191"/>
      <c r="Q517" s="191"/>
      <c r="R517" s="191"/>
      <c r="S517" s="191"/>
      <c r="T517" s="191"/>
      <c r="U517" s="191"/>
      <c r="V517" s="191"/>
      <c r="W517" s="191"/>
      <c r="X517" s="191"/>
      <c r="Y517" s="191"/>
      <c r="Z517" s="191"/>
      <c r="AA517" s="191"/>
      <c r="AB517" s="191"/>
      <c r="AC517" s="190"/>
      <c r="AD517" s="189"/>
      <c r="AE517" s="191"/>
      <c r="AF517" s="191"/>
      <c r="AG517" s="332"/>
    </row>
    <row r="518" spans="1:33">
      <c r="A518" s="189"/>
      <c r="B518" s="189"/>
      <c r="C518" s="189"/>
      <c r="D518" s="189"/>
      <c r="E518" s="189"/>
      <c r="F518" s="189"/>
      <c r="G518" s="189"/>
      <c r="H518" s="189"/>
      <c r="I518" s="189"/>
      <c r="J518" s="190"/>
      <c r="K518" s="189"/>
      <c r="L518" s="189"/>
      <c r="M518" s="189"/>
      <c r="N518" s="189"/>
      <c r="O518" s="189"/>
      <c r="P518" s="191"/>
      <c r="Q518" s="191"/>
      <c r="R518" s="191"/>
      <c r="S518" s="191"/>
      <c r="T518" s="191"/>
      <c r="U518" s="191"/>
      <c r="V518" s="191"/>
      <c r="W518" s="191"/>
      <c r="X518" s="191"/>
      <c r="Y518" s="191"/>
      <c r="Z518" s="191"/>
      <c r="AA518" s="191"/>
      <c r="AB518" s="191"/>
      <c r="AC518" s="190"/>
      <c r="AD518" s="189"/>
      <c r="AE518" s="191"/>
      <c r="AF518" s="191"/>
      <c r="AG518" s="332"/>
    </row>
    <row r="519" spans="1:33">
      <c r="A519" s="189"/>
      <c r="B519" s="189"/>
      <c r="C519" s="189"/>
      <c r="D519" s="189"/>
      <c r="E519" s="189"/>
      <c r="F519" s="189"/>
      <c r="G519" s="189"/>
      <c r="H519" s="189"/>
      <c r="I519" s="189"/>
      <c r="J519" s="190"/>
      <c r="K519" s="189"/>
      <c r="L519" s="189"/>
      <c r="M519" s="189"/>
      <c r="N519" s="189"/>
      <c r="O519" s="189"/>
      <c r="P519" s="191"/>
      <c r="Q519" s="191"/>
      <c r="R519" s="191"/>
      <c r="S519" s="191"/>
      <c r="T519" s="191"/>
      <c r="U519" s="191"/>
      <c r="V519" s="191"/>
      <c r="W519" s="191"/>
      <c r="X519" s="191"/>
      <c r="Y519" s="191"/>
      <c r="Z519" s="191"/>
      <c r="AA519" s="191"/>
      <c r="AB519" s="191"/>
      <c r="AC519" s="190"/>
      <c r="AD519" s="189"/>
      <c r="AE519" s="191"/>
      <c r="AF519" s="191"/>
      <c r="AG519" s="332"/>
    </row>
    <row r="520" spans="1:33">
      <c r="A520" s="189"/>
      <c r="B520" s="189"/>
      <c r="C520" s="189"/>
      <c r="D520" s="189"/>
      <c r="E520" s="189"/>
      <c r="F520" s="189"/>
      <c r="G520" s="189"/>
      <c r="H520" s="189"/>
      <c r="I520" s="189"/>
      <c r="J520" s="190"/>
      <c r="K520" s="189"/>
      <c r="L520" s="189"/>
      <c r="M520" s="189"/>
      <c r="N520" s="189"/>
      <c r="O520" s="189"/>
      <c r="P520" s="191"/>
      <c r="Q520" s="191"/>
      <c r="R520" s="191"/>
      <c r="S520" s="191"/>
      <c r="T520" s="191"/>
      <c r="U520" s="191"/>
      <c r="V520" s="191"/>
      <c r="W520" s="191"/>
      <c r="X520" s="191"/>
      <c r="Y520" s="191"/>
      <c r="Z520" s="191"/>
      <c r="AA520" s="191"/>
      <c r="AB520" s="191"/>
      <c r="AC520" s="190"/>
      <c r="AD520" s="189"/>
      <c r="AE520" s="191"/>
      <c r="AF520" s="191"/>
      <c r="AG520" s="332"/>
    </row>
    <row r="521" spans="1:33">
      <c r="A521" s="189"/>
      <c r="B521" s="189"/>
      <c r="C521" s="189"/>
      <c r="D521" s="189"/>
      <c r="E521" s="189"/>
      <c r="F521" s="189"/>
      <c r="G521" s="189"/>
      <c r="H521" s="189"/>
      <c r="I521" s="189"/>
      <c r="J521" s="190"/>
      <c r="K521" s="189"/>
      <c r="L521" s="189"/>
      <c r="M521" s="189"/>
      <c r="N521" s="189"/>
      <c r="O521" s="189"/>
      <c r="P521" s="191"/>
      <c r="Q521" s="191"/>
      <c r="R521" s="191"/>
      <c r="S521" s="191"/>
      <c r="T521" s="191"/>
      <c r="U521" s="191"/>
      <c r="V521" s="191"/>
      <c r="W521" s="191"/>
      <c r="X521" s="191"/>
      <c r="Y521" s="191"/>
      <c r="Z521" s="191"/>
      <c r="AA521" s="191"/>
      <c r="AB521" s="191"/>
      <c r="AC521" s="190"/>
      <c r="AD521" s="189"/>
      <c r="AE521" s="191"/>
      <c r="AF521" s="191"/>
      <c r="AG521" s="332"/>
    </row>
    <row r="522" spans="1:33">
      <c r="A522" s="189"/>
      <c r="B522" s="189"/>
      <c r="C522" s="189"/>
      <c r="D522" s="189"/>
      <c r="E522" s="189"/>
      <c r="F522" s="189"/>
      <c r="G522" s="189"/>
      <c r="H522" s="189"/>
      <c r="I522" s="189"/>
      <c r="J522" s="190"/>
      <c r="K522" s="189"/>
      <c r="L522" s="189"/>
      <c r="M522" s="189"/>
      <c r="N522" s="189"/>
      <c r="O522" s="189"/>
      <c r="P522" s="191"/>
      <c r="Q522" s="191"/>
      <c r="R522" s="191"/>
      <c r="S522" s="191"/>
      <c r="T522" s="191"/>
      <c r="U522" s="191"/>
      <c r="V522" s="191"/>
      <c r="W522" s="191"/>
      <c r="X522" s="191"/>
      <c r="Y522" s="191"/>
      <c r="Z522" s="191"/>
      <c r="AA522" s="191"/>
      <c r="AB522" s="191"/>
      <c r="AC522" s="190"/>
      <c r="AD522" s="189"/>
      <c r="AE522" s="191"/>
      <c r="AF522" s="191"/>
      <c r="AG522" s="332"/>
    </row>
    <row r="523" spans="1:33">
      <c r="A523" s="189"/>
      <c r="B523" s="189"/>
      <c r="C523" s="189"/>
      <c r="D523" s="189"/>
      <c r="E523" s="189"/>
      <c r="F523" s="189"/>
      <c r="G523" s="189"/>
      <c r="H523" s="189"/>
      <c r="I523" s="189"/>
      <c r="J523" s="190"/>
      <c r="K523" s="189"/>
      <c r="L523" s="189"/>
      <c r="M523" s="189"/>
      <c r="N523" s="189"/>
      <c r="O523" s="189"/>
      <c r="P523" s="191"/>
      <c r="Q523" s="191"/>
      <c r="R523" s="191"/>
      <c r="S523" s="191"/>
      <c r="T523" s="191"/>
      <c r="U523" s="191"/>
      <c r="V523" s="191"/>
      <c r="W523" s="191"/>
      <c r="X523" s="191"/>
      <c r="Y523" s="191"/>
      <c r="Z523" s="191"/>
      <c r="AA523" s="191"/>
      <c r="AB523" s="191"/>
      <c r="AC523" s="190"/>
      <c r="AD523" s="189"/>
      <c r="AE523" s="191"/>
      <c r="AF523" s="191"/>
      <c r="AG523" s="332"/>
    </row>
    <row r="524" spans="1:33">
      <c r="A524" s="189"/>
      <c r="B524" s="189"/>
      <c r="C524" s="189"/>
      <c r="D524" s="189"/>
      <c r="E524" s="189"/>
      <c r="F524" s="189"/>
      <c r="G524" s="189"/>
      <c r="H524" s="189"/>
      <c r="I524" s="189"/>
      <c r="J524" s="190"/>
      <c r="K524" s="189"/>
      <c r="L524" s="189"/>
      <c r="M524" s="189"/>
      <c r="N524" s="189"/>
      <c r="O524" s="189"/>
      <c r="P524" s="191"/>
      <c r="Q524" s="191"/>
      <c r="R524" s="191"/>
      <c r="S524" s="191"/>
      <c r="T524" s="191"/>
      <c r="U524" s="191"/>
      <c r="V524" s="191"/>
      <c r="W524" s="191"/>
      <c r="X524" s="191"/>
      <c r="Y524" s="191"/>
      <c r="Z524" s="191"/>
      <c r="AA524" s="191"/>
      <c r="AB524" s="191"/>
      <c r="AC524" s="190"/>
      <c r="AD524" s="189"/>
      <c r="AE524" s="191"/>
      <c r="AF524" s="191"/>
      <c r="AG524" s="332"/>
    </row>
    <row r="525" spans="1:33">
      <c r="A525" s="189"/>
      <c r="B525" s="189"/>
      <c r="C525" s="189"/>
      <c r="D525" s="189"/>
      <c r="E525" s="189"/>
      <c r="F525" s="189"/>
      <c r="G525" s="189"/>
      <c r="H525" s="189"/>
      <c r="I525" s="189"/>
      <c r="J525" s="190"/>
      <c r="K525" s="189"/>
      <c r="L525" s="189"/>
      <c r="M525" s="189"/>
      <c r="N525" s="189"/>
      <c r="O525" s="189"/>
      <c r="P525" s="191"/>
      <c r="Q525" s="191"/>
      <c r="R525" s="191"/>
      <c r="S525" s="191"/>
      <c r="T525" s="191"/>
      <c r="U525" s="191"/>
      <c r="V525" s="191"/>
      <c r="W525" s="191"/>
      <c r="X525" s="191"/>
      <c r="Y525" s="191"/>
      <c r="Z525" s="191"/>
      <c r="AA525" s="191"/>
      <c r="AB525" s="191"/>
      <c r="AC525" s="190"/>
      <c r="AD525" s="189"/>
      <c r="AE525" s="191"/>
      <c r="AF525" s="191"/>
      <c r="AG525" s="332"/>
    </row>
    <row r="526" spans="1:33">
      <c r="A526" s="189"/>
      <c r="B526" s="189"/>
      <c r="C526" s="189"/>
      <c r="D526" s="189"/>
      <c r="E526" s="189"/>
      <c r="F526" s="189"/>
      <c r="G526" s="189"/>
      <c r="H526" s="189"/>
      <c r="I526" s="189"/>
      <c r="J526" s="190"/>
      <c r="K526" s="189"/>
      <c r="L526" s="189"/>
      <c r="M526" s="189"/>
      <c r="N526" s="189"/>
      <c r="O526" s="189"/>
      <c r="P526" s="191"/>
      <c r="Q526" s="191"/>
      <c r="R526" s="191"/>
      <c r="S526" s="191"/>
      <c r="T526" s="191"/>
      <c r="U526" s="191"/>
      <c r="V526" s="191"/>
      <c r="W526" s="191"/>
      <c r="X526" s="191"/>
      <c r="Y526" s="191"/>
      <c r="Z526" s="191"/>
      <c r="AA526" s="191"/>
      <c r="AB526" s="191"/>
      <c r="AC526" s="190"/>
      <c r="AD526" s="189"/>
      <c r="AE526" s="191"/>
      <c r="AF526" s="191"/>
      <c r="AG526" s="332"/>
    </row>
    <row r="527" spans="1:33">
      <c r="A527" s="189"/>
      <c r="B527" s="189"/>
      <c r="C527" s="189"/>
      <c r="D527" s="189"/>
      <c r="E527" s="189"/>
      <c r="F527" s="189"/>
      <c r="G527" s="189"/>
      <c r="H527" s="189"/>
      <c r="I527" s="189"/>
      <c r="J527" s="190"/>
      <c r="K527" s="189"/>
      <c r="L527" s="189"/>
      <c r="M527" s="189"/>
      <c r="N527" s="189"/>
      <c r="O527" s="189"/>
      <c r="P527" s="191"/>
      <c r="Q527" s="191"/>
      <c r="R527" s="191"/>
      <c r="S527" s="191"/>
      <c r="T527" s="191"/>
      <c r="U527" s="191"/>
      <c r="V527" s="191"/>
      <c r="W527" s="191"/>
      <c r="X527" s="191"/>
      <c r="Y527" s="191"/>
      <c r="Z527" s="191"/>
      <c r="AA527" s="191"/>
      <c r="AB527" s="191"/>
      <c r="AC527" s="190"/>
      <c r="AD527" s="189"/>
      <c r="AE527" s="191"/>
      <c r="AF527" s="191"/>
      <c r="AG527" s="332"/>
    </row>
    <row r="528" spans="1:33">
      <c r="A528" s="189"/>
      <c r="B528" s="189"/>
      <c r="C528" s="189"/>
      <c r="D528" s="189"/>
      <c r="E528" s="189"/>
      <c r="F528" s="189"/>
      <c r="G528" s="189"/>
      <c r="H528" s="189"/>
      <c r="I528" s="189"/>
      <c r="J528" s="190"/>
      <c r="K528" s="189"/>
      <c r="L528" s="189"/>
      <c r="M528" s="189"/>
      <c r="N528" s="189"/>
      <c r="O528" s="189"/>
      <c r="P528" s="191"/>
      <c r="Q528" s="191"/>
      <c r="R528" s="191"/>
      <c r="S528" s="191"/>
      <c r="T528" s="191"/>
      <c r="U528" s="191"/>
      <c r="V528" s="191"/>
      <c r="W528" s="191"/>
      <c r="X528" s="191"/>
      <c r="Y528" s="191"/>
      <c r="Z528" s="191"/>
      <c r="AA528" s="191"/>
      <c r="AB528" s="191"/>
      <c r="AC528" s="190"/>
      <c r="AD528" s="189"/>
      <c r="AE528" s="191"/>
      <c r="AF528" s="191"/>
      <c r="AG528" s="332"/>
    </row>
    <row r="529" spans="1:33">
      <c r="A529" s="189"/>
      <c r="B529" s="189"/>
      <c r="C529" s="189"/>
      <c r="D529" s="189"/>
      <c r="E529" s="189"/>
      <c r="F529" s="189"/>
      <c r="G529" s="189"/>
      <c r="H529" s="189"/>
      <c r="I529" s="189"/>
      <c r="J529" s="190"/>
      <c r="K529" s="189"/>
      <c r="L529" s="189"/>
      <c r="M529" s="189"/>
      <c r="N529" s="189"/>
      <c r="O529" s="189"/>
      <c r="P529" s="191"/>
      <c r="Q529" s="191"/>
      <c r="R529" s="191"/>
      <c r="S529" s="191"/>
      <c r="T529" s="191"/>
      <c r="U529" s="191"/>
      <c r="V529" s="191"/>
      <c r="W529" s="191"/>
      <c r="X529" s="191"/>
      <c r="Y529" s="191"/>
      <c r="Z529" s="191"/>
      <c r="AA529" s="191"/>
      <c r="AB529" s="191"/>
      <c r="AC529" s="190"/>
      <c r="AD529" s="189"/>
      <c r="AE529" s="191"/>
      <c r="AF529" s="191"/>
      <c r="AG529" s="332"/>
    </row>
    <row r="530" spans="1:33">
      <c r="A530" s="192"/>
      <c r="B530" s="192"/>
      <c r="C530" s="192"/>
      <c r="D530" s="193"/>
      <c r="E530" s="193"/>
      <c r="F530" s="193" t="s">
        <v>58</v>
      </c>
      <c r="G530" s="193" t="s">
        <v>58</v>
      </c>
      <c r="H530" s="193"/>
      <c r="I530" s="193"/>
      <c r="J530" s="194"/>
      <c r="K530" s="193" t="s">
        <v>58</v>
      </c>
      <c r="L530" s="193"/>
      <c r="M530" s="193"/>
      <c r="N530" s="193"/>
      <c r="O530" s="193" t="s">
        <v>58</v>
      </c>
      <c r="P530" s="195"/>
      <c r="Q530" s="195"/>
      <c r="R530" s="193" t="s">
        <v>58</v>
      </c>
      <c r="S530" s="195"/>
      <c r="T530" s="195"/>
      <c r="U530" s="195"/>
      <c r="V530" s="193" t="s">
        <v>58</v>
      </c>
      <c r="W530" s="195"/>
      <c r="X530" s="196"/>
      <c r="Y530" s="196"/>
      <c r="Z530" s="196"/>
      <c r="AA530" s="196"/>
      <c r="AB530" s="196"/>
      <c r="AC530" s="197"/>
      <c r="AD530" s="192"/>
      <c r="AE530" s="196"/>
      <c r="AF530" s="196"/>
      <c r="AG530" s="332"/>
    </row>
    <row r="531" spans="1:33">
      <c r="A531" s="189"/>
      <c r="B531" s="189"/>
      <c r="C531" s="189"/>
      <c r="D531" s="189"/>
      <c r="E531" s="189"/>
      <c r="F531" s="189"/>
      <c r="G531" s="189"/>
      <c r="H531" s="189"/>
      <c r="I531" s="189"/>
      <c r="J531" s="190"/>
      <c r="K531" s="189"/>
      <c r="L531" s="189"/>
      <c r="M531" s="189"/>
      <c r="N531" s="189"/>
      <c r="O531" s="189"/>
      <c r="P531" s="191"/>
      <c r="Q531" s="191"/>
      <c r="R531" s="191"/>
      <c r="S531" s="191"/>
      <c r="T531" s="191"/>
      <c r="U531" s="191"/>
      <c r="V531" s="191"/>
      <c r="W531" s="191"/>
      <c r="X531" s="191"/>
      <c r="Y531" s="191"/>
      <c r="Z531" s="191"/>
      <c r="AA531" s="191"/>
      <c r="AB531" s="191"/>
      <c r="AC531" s="190"/>
      <c r="AD531" s="189"/>
      <c r="AE531" s="191"/>
      <c r="AF531" s="191"/>
      <c r="AG531" s="332"/>
    </row>
  </sheetData>
  <sheetProtection password="C64F" sheet="1" objects="1" scenarios="1"/>
  <customSheetViews>
    <customSheetView guid="{C0CA957F-6D6F-4276-8EA2-FADEEFC219DE}" scale="85" showGridLines="0" fitToPage="1" hiddenRows="1" showRuler="0">
      <pane xSplit="1" ySplit="4" topLeftCell="B5" activePane="bottomRight" state="frozen"/>
      <selection pane="bottomRight" activeCell="B5" sqref="B5"/>
      <pageMargins left="0.5" right="0.5" top="0.55000000000000004" bottom="0.5" header="0.44999999999999996" footer="0.4"/>
      <pageSetup paperSize="5" scale="53" fitToHeight="11" orientation="landscape" horizontalDpi="4294967295" verticalDpi="4294967293" r:id="rId1"/>
      <headerFooter alignWithMargins="0">
        <oddHeader>&amp;LConfidential&amp;RPrinted on &amp;D</oddHeader>
        <oddFooter>&amp;L&amp;F&amp;R&amp;A</oddFooter>
      </headerFooter>
    </customSheetView>
  </customSheetViews>
  <mergeCells count="2">
    <mergeCell ref="K2:N2"/>
    <mergeCell ref="AL3:AN3"/>
  </mergeCells>
  <phoneticPr fontId="13" type="noConversion"/>
  <conditionalFormatting sqref="AO5:AO504">
    <cfRule type="cellIs" dxfId="14" priority="1" stopIfTrue="1" operator="equal">
      <formula>"x"</formula>
    </cfRule>
  </conditionalFormatting>
  <dataValidations xWindow="397" yWindow="582" count="7">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M504">
      <formula1>LstBank</formula1>
    </dataValidation>
    <dataValidation type="list" errorStyle="information" allowBlank="1" showInputMessage="1" showErrorMessage="1" errorTitle="Do you need to update the list?" error="Ensure the Master List is up to date on the Customize Sheet." promptTitle="Desk Manager" prompt="Put the name of the Desk Manager assigned to this deal." sqref="D5:D504">
      <formula1>LstDM</formula1>
    </dataValidation>
    <dataValidation type="list" errorStyle="information" allowBlank="1" showInputMessage="1" showErrorMessage="1" errorTitle="Do you need to update the list?" error="Ensure the Master List is up to date on the Customize Sheet." promptTitle="Business Manager" prompt="Put the name of the Business Manager assigned to this deal." sqref="E5:E504">
      <formula1>LstBM</formula1>
    </dataValidation>
    <dataValidation type="list" errorStyle="information" allowBlank="1" showInputMessage="1" showErrorMessage="1" errorTitle="Do you need to update the list?" error="Ensure the Master List is up to date on the Customize Sheet." promptTitle="Split Deals - Sales-2" prompt="If this is a SPLIT DEAL, put the name of the 2nd Sales professional assigned to this deal." sqref="H5:H504">
      <formula1>lstSales</formula1>
    </dataValidation>
    <dataValidation type="list" errorStyle="information" allowBlank="1" showInputMessage="1" showErrorMessage="1" errorTitle="Do you need to update the list?" error="Ensure the Master List is up to date on the Customize Sheet." promptTitle="Group by customized Deal Types" prompt="You can assign a Deal Type (see Master List) - use this to Group Deals into categories.  (For Example: New, Used, Fleet, Retail, Lease, Employee, Internet, Wholesale, BhPh, etc.)" sqref="I5:I504">
      <formula1>LstDealType</formula1>
    </dataValidation>
    <dataValidation type="list" errorStyle="information" allowBlank="1" showInputMessage="1" showErrorMessage="1" errorTitle="Do you need to update the list?" error="Must use TOS, TOD, Phone or NoTO." promptTitle="TurnOver Type" prompt="Type of TO for this deal - TOS, TOD, Phone, or NoTO." sqref="F5:F504">
      <formula1>LstTO</formula1>
    </dataValidation>
    <dataValidation type="list" errorStyle="information" allowBlank="1" showInputMessage="1" showErrorMessage="1" errorTitle="Do you need to update the list?" error="Ensure the Master List is up to date on the Customize Sheet." promptTitle="Sales-1" prompt="Put the name of the Sales professional assigned to this deal." sqref="G5:G504">
      <formula1>lstSales</formula1>
    </dataValidation>
  </dataValidations>
  <pageMargins left="0.5" right="0.5" top="0.55000000000000004" bottom="0.5" header="0.44999999999999996" footer="0.4"/>
  <pageSetup paperSize="5" scale="56" fitToHeight="11" orientation="landscape" horizontalDpi="4294967295" verticalDpi="4294967293" r:id="rId2"/>
  <headerFooter alignWithMargins="0">
    <oddHeader>&amp;LConfidential&amp;RPrinted on &amp;D</oddHeader>
    <oddFooter>&amp;L&amp;F&amp;R&amp;A</oddFooter>
  </headerFooter>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3"/>
    <pageSetUpPr fitToPage="1"/>
  </sheetPr>
  <dimension ref="A1:AO531"/>
  <sheetViews>
    <sheetView showGridLines="0" zoomScale="85" workbookViewId="0">
      <selection activeCell="E5" sqref="E5"/>
    </sheetView>
  </sheetViews>
  <sheetFormatPr defaultRowHeight="10.5"/>
  <cols>
    <col min="1" max="1" width="4.140625" style="170" customWidth="1"/>
    <col min="2" max="2" width="12.42578125" style="170" customWidth="1"/>
    <col min="3" max="3" width="11.5703125" style="170" customWidth="1"/>
    <col min="4" max="5" width="5.7109375" style="170" customWidth="1"/>
    <col min="6" max="6" width="4.85546875" style="170" customWidth="1"/>
    <col min="7" max="8" width="8.7109375" style="170" customWidth="1"/>
    <col min="9" max="9" width="5.7109375" style="170" customWidth="1"/>
    <col min="10" max="10" width="6.7109375" style="198" customWidth="1"/>
    <col min="11" max="11" width="18.7109375" style="170" customWidth="1"/>
    <col min="12" max="12" width="12" style="170" customWidth="1"/>
    <col min="13" max="13" width="10" style="170" customWidth="1"/>
    <col min="14" max="14" width="3.7109375" style="170" customWidth="1"/>
    <col min="15" max="15" width="10.7109375" style="170" customWidth="1"/>
    <col min="16" max="28" width="11.7109375" style="199" customWidth="1"/>
    <col min="29" max="29" width="6.7109375" style="198" customWidth="1"/>
    <col min="30" max="30" width="46" style="170" customWidth="1"/>
    <col min="31" max="32" width="14.28515625" style="199" customWidth="1"/>
    <col min="33" max="33" width="14.28515625" style="333" customWidth="1"/>
    <col min="34" max="36" width="9.140625" style="170"/>
    <col min="37" max="39" width="9.5703125" style="170" customWidth="1"/>
    <col min="40" max="40" width="13.5703125" style="170" customWidth="1"/>
    <col min="41" max="41" width="3.28515625" style="170" customWidth="1"/>
    <col min="42" max="16384" width="9.140625" style="170"/>
  </cols>
  <sheetData>
    <row r="1" spans="1:41" ht="24.75" customHeight="1" thickBot="1">
      <c r="A1" s="161"/>
      <c r="B1" s="162"/>
      <c r="C1" s="162"/>
      <c r="D1" s="162"/>
      <c r="E1" s="162"/>
      <c r="F1" s="140"/>
      <c r="G1" s="140"/>
      <c r="H1" s="163"/>
      <c r="I1" s="162"/>
      <c r="J1" s="162"/>
      <c r="K1" s="164"/>
      <c r="L1" s="165"/>
      <c r="M1" s="166"/>
      <c r="N1" s="166"/>
      <c r="O1" s="200" t="str">
        <f>Customize!C35</f>
        <v>Master Log</v>
      </c>
      <c r="P1" s="167"/>
      <c r="Q1" s="167"/>
      <c r="R1" s="167"/>
      <c r="S1" s="167"/>
      <c r="T1" s="167"/>
      <c r="U1" s="167"/>
      <c r="V1" s="167"/>
      <c r="W1" s="167"/>
      <c r="X1" s="167"/>
      <c r="Y1" s="167"/>
      <c r="Z1" s="167"/>
      <c r="AA1" s="167"/>
      <c r="AB1" s="167"/>
      <c r="AC1" s="167"/>
      <c r="AD1" s="168" t="str">
        <f>Customize!$C$36</f>
        <v>Month 2011</v>
      </c>
      <c r="AE1" s="167"/>
      <c r="AF1" s="169"/>
      <c r="AG1" s="327"/>
    </row>
    <row r="2" spans="1:41" ht="24.75" customHeight="1" thickBot="1">
      <c r="A2" s="171"/>
      <c r="B2" s="172"/>
      <c r="C2" s="172"/>
      <c r="D2" s="172"/>
      <c r="E2" s="172"/>
      <c r="F2" s="172"/>
      <c r="G2" s="172"/>
      <c r="H2" s="172"/>
      <c r="I2" s="172"/>
      <c r="J2" s="172"/>
      <c r="K2" s="661" t="str">
        <f>Customize!C37</f>
        <v>Manager Name</v>
      </c>
      <c r="L2" s="661" t="s">
        <v>0</v>
      </c>
      <c r="M2" s="661"/>
      <c r="N2" s="661"/>
      <c r="O2" s="173"/>
      <c r="P2" s="174">
        <f t="shared" ref="P2:Y2" si="0">SUM(P5:P504)</f>
        <v>0</v>
      </c>
      <c r="Q2" s="175">
        <f t="shared" si="0"/>
        <v>0</v>
      </c>
      <c r="R2" s="175">
        <f t="shared" si="0"/>
        <v>0</v>
      </c>
      <c r="S2" s="175">
        <f t="shared" si="0"/>
        <v>0</v>
      </c>
      <c r="T2" s="175">
        <f t="shared" si="0"/>
        <v>0</v>
      </c>
      <c r="U2" s="175">
        <f t="shared" si="0"/>
        <v>0</v>
      </c>
      <c r="V2" s="175">
        <f t="shared" si="0"/>
        <v>0</v>
      </c>
      <c r="W2" s="175">
        <f t="shared" si="0"/>
        <v>0</v>
      </c>
      <c r="X2" s="175">
        <f t="shared" si="0"/>
        <v>0</v>
      </c>
      <c r="Y2" s="175">
        <f t="shared" si="0"/>
        <v>0</v>
      </c>
      <c r="Z2" s="175">
        <f>SUM(Z5:Z504)</f>
        <v>0</v>
      </c>
      <c r="AA2" s="175">
        <f>SUM(AA5:AA504)</f>
        <v>0</v>
      </c>
      <c r="AB2" s="176">
        <f>ABS(SUM(AB5:AB504))</f>
        <v>0</v>
      </c>
      <c r="AC2" s="177"/>
      <c r="AD2" s="178" t="s">
        <v>1</v>
      </c>
      <c r="AE2" s="202">
        <f>SUM(AE5:AE504)</f>
        <v>0</v>
      </c>
      <c r="AF2" s="179">
        <f>SUM(AF5:AF504)</f>
        <v>0</v>
      </c>
      <c r="AG2" s="328"/>
      <c r="AH2" s="348"/>
      <c r="AI2" s="349" t="s">
        <v>178</v>
      </c>
      <c r="AJ2" s="350"/>
      <c r="AK2" s="347" t="s">
        <v>174</v>
      </c>
      <c r="AL2" s="336">
        <f>SUM(AL5:AL504)</f>
        <v>0</v>
      </c>
      <c r="AM2" s="336">
        <f>SUM(AM5:AM504)</f>
        <v>0</v>
      </c>
      <c r="AN2" s="337">
        <f>SUM(AN5:AN504)</f>
        <v>0</v>
      </c>
    </row>
    <row r="3" spans="1:41" s="182" customFormat="1" ht="19.5" customHeight="1" thickBot="1">
      <c r="A3" s="171"/>
      <c r="B3" s="563">
        <f>SUM(B5:B504)</f>
        <v>0</v>
      </c>
      <c r="C3" s="563">
        <f>SUM(C5:C504)</f>
        <v>0</v>
      </c>
      <c r="D3" s="172"/>
      <c r="E3" s="172"/>
      <c r="F3" s="172"/>
      <c r="G3" s="172"/>
      <c r="H3" s="172"/>
      <c r="I3" s="172"/>
      <c r="J3" s="172"/>
      <c r="K3" s="141" t="s">
        <v>298</v>
      </c>
      <c r="L3" s="177"/>
      <c r="M3" s="201" t="str">
        <f>Customize!$C$36</f>
        <v>Month 2011</v>
      </c>
      <c r="N3" s="181"/>
      <c r="O3" s="180"/>
      <c r="P3" s="564">
        <f t="shared" ref="P3:Y3" si="1">COUNT(P5:P504)</f>
        <v>0</v>
      </c>
      <c r="Q3" s="565">
        <f t="shared" si="1"/>
        <v>0</v>
      </c>
      <c r="R3" s="565">
        <f t="shared" si="1"/>
        <v>0</v>
      </c>
      <c r="S3" s="565">
        <f t="shared" si="1"/>
        <v>0</v>
      </c>
      <c r="T3" s="565">
        <f t="shared" si="1"/>
        <v>0</v>
      </c>
      <c r="U3" s="565">
        <f t="shared" si="1"/>
        <v>0</v>
      </c>
      <c r="V3" s="565">
        <f t="shared" si="1"/>
        <v>0</v>
      </c>
      <c r="W3" s="565">
        <f t="shared" si="1"/>
        <v>0</v>
      </c>
      <c r="X3" s="565">
        <f t="shared" si="1"/>
        <v>0</v>
      </c>
      <c r="Y3" s="565">
        <f t="shared" si="1"/>
        <v>0</v>
      </c>
      <c r="Z3" s="565">
        <f>COUNT(Z5:Z504)</f>
        <v>0</v>
      </c>
      <c r="AA3" s="565">
        <f>COUNT(AA5:AA504)</f>
        <v>0</v>
      </c>
      <c r="AB3" s="566">
        <f>COUNT(AB5:AB504)</f>
        <v>0</v>
      </c>
      <c r="AC3" s="177"/>
      <c r="AD3" s="181"/>
      <c r="AE3" s="177"/>
      <c r="AF3" s="567"/>
      <c r="AG3" s="329"/>
      <c r="AH3" s="351" t="s">
        <v>176</v>
      </c>
      <c r="AI3" s="352" t="s">
        <v>173</v>
      </c>
      <c r="AJ3" s="353" t="s">
        <v>177</v>
      </c>
      <c r="AK3" s="346" t="s">
        <v>175</v>
      </c>
      <c r="AL3" s="662">
        <f>SUM(AL2:AN2)</f>
        <v>0</v>
      </c>
      <c r="AM3" s="662"/>
      <c r="AN3" s="663"/>
    </row>
    <row r="4" spans="1:41" ht="42.75" customHeight="1" thickBot="1">
      <c r="A4" s="568"/>
      <c r="B4" s="569" t="s">
        <v>148</v>
      </c>
      <c r="C4" s="569" t="s">
        <v>171</v>
      </c>
      <c r="D4" s="569" t="s">
        <v>320</v>
      </c>
      <c r="E4" s="569" t="s">
        <v>55</v>
      </c>
      <c r="F4" s="570" t="s">
        <v>261</v>
      </c>
      <c r="G4" s="570" t="s">
        <v>68</v>
      </c>
      <c r="H4" s="570" t="s">
        <v>67</v>
      </c>
      <c r="I4" s="569" t="s">
        <v>57</v>
      </c>
      <c r="J4" s="571" t="s">
        <v>2</v>
      </c>
      <c r="K4" s="569" t="s">
        <v>3</v>
      </c>
      <c r="L4" s="569" t="s">
        <v>4</v>
      </c>
      <c r="M4" s="570" t="s">
        <v>5</v>
      </c>
      <c r="N4" s="572" t="s">
        <v>12</v>
      </c>
      <c r="O4" s="573" t="s">
        <v>150</v>
      </c>
      <c r="P4" s="574" t="s">
        <v>80</v>
      </c>
      <c r="Q4" s="575" t="str">
        <f>Customize!$B$6</f>
        <v>VSA</v>
      </c>
      <c r="R4" s="575" t="str">
        <f>Customize!$B$7</f>
        <v>ENV</v>
      </c>
      <c r="S4" s="575" t="str">
        <f>Customize!$B$8</f>
        <v>T&amp;W</v>
      </c>
      <c r="T4" s="575" t="str">
        <f>Customize!$B$9</f>
        <v>Other2</v>
      </c>
      <c r="U4" s="575" t="str">
        <f>Customize!$B$10</f>
        <v>Other3</v>
      </c>
      <c r="V4" s="575" t="str">
        <f>Customize!$B$11</f>
        <v>Other4</v>
      </c>
      <c r="W4" s="576" t="str">
        <f>Customize!$B$12</f>
        <v>Other5</v>
      </c>
      <c r="X4" s="576" t="str">
        <f>Customize!$B$13</f>
        <v>Other6</v>
      </c>
      <c r="Y4" s="576" t="str">
        <f>Customize!$B$14</f>
        <v>Other7</v>
      </c>
      <c r="Z4" s="575" t="str">
        <f>Customize!$B$15</f>
        <v>GAP</v>
      </c>
      <c r="AA4" s="575" t="str">
        <f>Customize!$B$16</f>
        <v>AH</v>
      </c>
      <c r="AB4" s="577" t="str">
        <f>Customize!$B$17</f>
        <v>CL</v>
      </c>
      <c r="AC4" s="578" t="s">
        <v>16</v>
      </c>
      <c r="AD4" s="570" t="s">
        <v>7</v>
      </c>
      <c r="AE4" s="575" t="s">
        <v>149</v>
      </c>
      <c r="AF4" s="577" t="s">
        <v>172</v>
      </c>
      <c r="AG4" s="330"/>
      <c r="AH4" s="611">
        <v>1.2500000000000001E-2</v>
      </c>
      <c r="AI4" s="612">
        <v>2.5000000000000001E-3</v>
      </c>
      <c r="AJ4" s="613">
        <v>0.12</v>
      </c>
      <c r="AK4" s="354" t="s">
        <v>78</v>
      </c>
      <c r="AL4" s="334" t="s">
        <v>167</v>
      </c>
      <c r="AM4" s="334" t="s">
        <v>173</v>
      </c>
      <c r="AN4" s="335" t="s">
        <v>168</v>
      </c>
      <c r="AO4" s="284" t="s">
        <v>79</v>
      </c>
    </row>
    <row r="5" spans="1:41" s="184" customFormat="1" ht="20.100000000000001" customHeight="1">
      <c r="A5" s="183">
        <v>1</v>
      </c>
      <c r="B5" s="342"/>
      <c r="C5" s="342"/>
      <c r="D5" s="142"/>
      <c r="E5" s="142" t="s">
        <v>368</v>
      </c>
      <c r="F5" s="142"/>
      <c r="G5" s="142"/>
      <c r="H5" s="142"/>
      <c r="I5" s="142"/>
      <c r="J5" s="143"/>
      <c r="K5" s="144"/>
      <c r="L5" s="142"/>
      <c r="M5" s="144"/>
      <c r="N5" s="145"/>
      <c r="O5" s="142"/>
      <c r="P5" s="146"/>
      <c r="Q5" s="147"/>
      <c r="R5" s="146"/>
      <c r="S5" s="146"/>
      <c r="T5" s="147"/>
      <c r="U5" s="146"/>
      <c r="V5" s="146"/>
      <c r="W5" s="147"/>
      <c r="X5" s="146"/>
      <c r="Y5" s="146"/>
      <c r="Z5" s="147"/>
      <c r="AA5" s="146"/>
      <c r="AB5" s="146"/>
      <c r="AC5" s="148"/>
      <c r="AD5" s="149"/>
      <c r="AE5" s="203">
        <f>SUM(P5:AB5)</f>
        <v>0</v>
      </c>
      <c r="AF5" s="150">
        <f>SUM(AE5+B5+C5)</f>
        <v>0</v>
      </c>
      <c r="AG5" s="331"/>
      <c r="AJ5" s="185"/>
      <c r="AK5" s="614"/>
      <c r="AL5" s="186">
        <f>SUM(AH$4*B5)</f>
        <v>0</v>
      </c>
      <c r="AM5" s="186">
        <f>SUM(AI$4*C5)</f>
        <v>0</v>
      </c>
      <c r="AN5" s="186">
        <f>SUM((AE5*AJ$4)+AK5)</f>
        <v>0</v>
      </c>
      <c r="AO5" s="615"/>
    </row>
    <row r="6" spans="1:41" ht="20.100000000000001" customHeight="1">
      <c r="A6" s="183">
        <v>2</v>
      </c>
      <c r="B6" s="342"/>
      <c r="C6" s="342"/>
      <c r="D6" s="142"/>
      <c r="E6" s="142"/>
      <c r="F6" s="142"/>
      <c r="G6" s="142"/>
      <c r="H6" s="142"/>
      <c r="I6" s="142"/>
      <c r="J6" s="143"/>
      <c r="K6" s="144"/>
      <c r="L6" s="142"/>
      <c r="M6" s="144"/>
      <c r="N6" s="145"/>
      <c r="O6" s="142"/>
      <c r="P6" s="146"/>
      <c r="Q6" s="147"/>
      <c r="R6" s="146"/>
      <c r="S6" s="146"/>
      <c r="T6" s="147"/>
      <c r="U6" s="146"/>
      <c r="V6" s="146"/>
      <c r="W6" s="147"/>
      <c r="X6" s="146"/>
      <c r="Y6" s="146"/>
      <c r="Z6" s="147"/>
      <c r="AA6" s="146"/>
      <c r="AB6" s="146"/>
      <c r="AC6" s="148"/>
      <c r="AD6" s="149"/>
      <c r="AE6" s="203">
        <f>SUM(P6:AB6)</f>
        <v>0</v>
      </c>
      <c r="AF6" s="150">
        <f>SUM(AE6+B6+C6)</f>
        <v>0</v>
      </c>
      <c r="AG6" s="331"/>
      <c r="AJ6" s="185"/>
      <c r="AK6" s="616"/>
      <c r="AL6" s="186">
        <f t="shared" ref="AL6:AL69" si="2">SUM(AH$4*B6)</f>
        <v>0</v>
      </c>
      <c r="AM6" s="186">
        <f t="shared" ref="AM6:AM69" si="3">SUM(AI$4*C6)</f>
        <v>0</v>
      </c>
      <c r="AN6" s="186">
        <f t="shared" ref="AN6:AN69" si="4">SUM((AE6*AJ$4)+AK6)</f>
        <v>0</v>
      </c>
      <c r="AO6" s="615"/>
    </row>
    <row r="7" spans="1:41" ht="20.100000000000001" customHeight="1">
      <c r="A7" s="183">
        <v>3</v>
      </c>
      <c r="B7" s="342"/>
      <c r="C7" s="342"/>
      <c r="D7" s="142"/>
      <c r="E7" s="142"/>
      <c r="F7" s="142"/>
      <c r="G7" s="142"/>
      <c r="H7" s="142"/>
      <c r="I7" s="142"/>
      <c r="J7" s="143"/>
      <c r="K7" s="144"/>
      <c r="L7" s="142"/>
      <c r="M7" s="144"/>
      <c r="N7" s="145"/>
      <c r="O7" s="142"/>
      <c r="P7" s="146"/>
      <c r="Q7" s="147"/>
      <c r="R7" s="146"/>
      <c r="S7" s="146"/>
      <c r="T7" s="147"/>
      <c r="U7" s="146"/>
      <c r="V7" s="146"/>
      <c r="W7" s="147"/>
      <c r="X7" s="146"/>
      <c r="Y7" s="146"/>
      <c r="Z7" s="147"/>
      <c r="AA7" s="146"/>
      <c r="AB7" s="146"/>
      <c r="AC7" s="148"/>
      <c r="AD7" s="149"/>
      <c r="AE7" s="203">
        <f t="shared" ref="AE7:AE70" si="5">SUM(P7:AB7)</f>
        <v>0</v>
      </c>
      <c r="AF7" s="150">
        <f t="shared" ref="AF7:AF70" si="6">SUM(AE7+B7+C7)</f>
        <v>0</v>
      </c>
      <c r="AG7" s="331"/>
      <c r="AJ7" s="185"/>
      <c r="AK7" s="616"/>
      <c r="AL7" s="186">
        <f t="shared" si="2"/>
        <v>0</v>
      </c>
      <c r="AM7" s="186">
        <f t="shared" si="3"/>
        <v>0</v>
      </c>
      <c r="AN7" s="186">
        <f t="shared" si="4"/>
        <v>0</v>
      </c>
      <c r="AO7" s="615"/>
    </row>
    <row r="8" spans="1:41" ht="20.100000000000001" customHeight="1">
      <c r="A8" s="183">
        <v>4</v>
      </c>
      <c r="B8" s="342"/>
      <c r="C8" s="342"/>
      <c r="D8" s="142"/>
      <c r="E8" s="142"/>
      <c r="F8" s="142"/>
      <c r="G8" s="142"/>
      <c r="H8" s="142"/>
      <c r="I8" s="142"/>
      <c r="J8" s="143"/>
      <c r="K8" s="144"/>
      <c r="L8" s="142"/>
      <c r="M8" s="144"/>
      <c r="N8" s="145"/>
      <c r="O8" s="142"/>
      <c r="P8" s="146"/>
      <c r="Q8" s="147"/>
      <c r="R8" s="146"/>
      <c r="S8" s="146"/>
      <c r="T8" s="147"/>
      <c r="U8" s="146"/>
      <c r="V8" s="146"/>
      <c r="W8" s="147"/>
      <c r="X8" s="146"/>
      <c r="Y8" s="146"/>
      <c r="Z8" s="147"/>
      <c r="AA8" s="146"/>
      <c r="AB8" s="146"/>
      <c r="AC8" s="148"/>
      <c r="AD8" s="149"/>
      <c r="AE8" s="203">
        <f t="shared" si="5"/>
        <v>0</v>
      </c>
      <c r="AF8" s="150">
        <f t="shared" si="6"/>
        <v>0</v>
      </c>
      <c r="AG8" s="331"/>
      <c r="AJ8" s="185"/>
      <c r="AK8" s="616"/>
      <c r="AL8" s="186">
        <f t="shared" si="2"/>
        <v>0</v>
      </c>
      <c r="AM8" s="186">
        <f t="shared" si="3"/>
        <v>0</v>
      </c>
      <c r="AN8" s="186">
        <f t="shared" si="4"/>
        <v>0</v>
      </c>
      <c r="AO8" s="615"/>
    </row>
    <row r="9" spans="1:41" ht="20.100000000000001" customHeight="1">
      <c r="A9" s="183">
        <v>5</v>
      </c>
      <c r="B9" s="342"/>
      <c r="C9" s="342"/>
      <c r="D9" s="142"/>
      <c r="E9" s="142"/>
      <c r="F9" s="142"/>
      <c r="G9" s="142"/>
      <c r="H9" s="142"/>
      <c r="I9" s="142"/>
      <c r="J9" s="143"/>
      <c r="K9" s="144"/>
      <c r="L9" s="142"/>
      <c r="M9" s="144"/>
      <c r="N9" s="145"/>
      <c r="O9" s="142"/>
      <c r="P9" s="146"/>
      <c r="Q9" s="147"/>
      <c r="R9" s="146"/>
      <c r="S9" s="146"/>
      <c r="T9" s="147"/>
      <c r="U9" s="146"/>
      <c r="V9" s="146"/>
      <c r="W9" s="147"/>
      <c r="X9" s="146"/>
      <c r="Y9" s="146"/>
      <c r="Z9" s="147"/>
      <c r="AA9" s="146"/>
      <c r="AB9" s="146"/>
      <c r="AC9" s="148"/>
      <c r="AD9" s="149"/>
      <c r="AE9" s="203">
        <f t="shared" si="5"/>
        <v>0</v>
      </c>
      <c r="AF9" s="150">
        <f t="shared" si="6"/>
        <v>0</v>
      </c>
      <c r="AG9" s="331"/>
      <c r="AJ9" s="185"/>
      <c r="AK9" s="616"/>
      <c r="AL9" s="186">
        <f t="shared" si="2"/>
        <v>0</v>
      </c>
      <c r="AM9" s="186">
        <f t="shared" si="3"/>
        <v>0</v>
      </c>
      <c r="AN9" s="186">
        <f t="shared" si="4"/>
        <v>0</v>
      </c>
      <c r="AO9" s="615"/>
    </row>
    <row r="10" spans="1:41" ht="20.100000000000001" customHeight="1">
      <c r="A10" s="183">
        <v>6</v>
      </c>
      <c r="B10" s="342"/>
      <c r="C10" s="342"/>
      <c r="D10" s="142"/>
      <c r="E10" s="142"/>
      <c r="F10" s="142"/>
      <c r="G10" s="142"/>
      <c r="H10" s="142"/>
      <c r="I10" s="142"/>
      <c r="J10" s="143"/>
      <c r="K10" s="144"/>
      <c r="L10" s="142"/>
      <c r="M10" s="144"/>
      <c r="N10" s="145"/>
      <c r="O10" s="142"/>
      <c r="P10" s="146"/>
      <c r="Q10" s="147"/>
      <c r="R10" s="146"/>
      <c r="S10" s="146"/>
      <c r="T10" s="147"/>
      <c r="U10" s="146"/>
      <c r="V10" s="146"/>
      <c r="W10" s="147"/>
      <c r="X10" s="146"/>
      <c r="Y10" s="146"/>
      <c r="Z10" s="147"/>
      <c r="AA10" s="146"/>
      <c r="AB10" s="146"/>
      <c r="AC10" s="148"/>
      <c r="AD10" s="149"/>
      <c r="AE10" s="203">
        <f t="shared" si="5"/>
        <v>0</v>
      </c>
      <c r="AF10" s="150">
        <f t="shared" si="6"/>
        <v>0</v>
      </c>
      <c r="AG10" s="331"/>
      <c r="AJ10" s="185"/>
      <c r="AK10" s="616"/>
      <c r="AL10" s="186">
        <f t="shared" si="2"/>
        <v>0</v>
      </c>
      <c r="AM10" s="186">
        <f t="shared" si="3"/>
        <v>0</v>
      </c>
      <c r="AN10" s="186">
        <f t="shared" si="4"/>
        <v>0</v>
      </c>
      <c r="AO10" s="615"/>
    </row>
    <row r="11" spans="1:41" ht="20.100000000000001" customHeight="1">
      <c r="A11" s="183">
        <v>7</v>
      </c>
      <c r="B11" s="342"/>
      <c r="C11" s="342"/>
      <c r="D11" s="142"/>
      <c r="E11" s="142"/>
      <c r="F11" s="142"/>
      <c r="G11" s="142"/>
      <c r="H11" s="142"/>
      <c r="I11" s="142"/>
      <c r="J11" s="143"/>
      <c r="K11" s="144"/>
      <c r="L11" s="142"/>
      <c r="M11" s="144"/>
      <c r="N11" s="145"/>
      <c r="O11" s="142"/>
      <c r="P11" s="146"/>
      <c r="Q11" s="147"/>
      <c r="R11" s="146"/>
      <c r="S11" s="146"/>
      <c r="T11" s="147"/>
      <c r="U11" s="146"/>
      <c r="V11" s="146"/>
      <c r="W11" s="147"/>
      <c r="X11" s="146"/>
      <c r="Y11" s="146"/>
      <c r="Z11" s="147"/>
      <c r="AA11" s="146"/>
      <c r="AB11" s="146"/>
      <c r="AC11" s="148"/>
      <c r="AD11" s="149"/>
      <c r="AE11" s="203">
        <f t="shared" si="5"/>
        <v>0</v>
      </c>
      <c r="AF11" s="150">
        <f t="shared" si="6"/>
        <v>0</v>
      </c>
      <c r="AG11" s="331"/>
      <c r="AJ11" s="185"/>
      <c r="AK11" s="616"/>
      <c r="AL11" s="186">
        <f t="shared" si="2"/>
        <v>0</v>
      </c>
      <c r="AM11" s="186">
        <f t="shared" si="3"/>
        <v>0</v>
      </c>
      <c r="AN11" s="186">
        <f t="shared" si="4"/>
        <v>0</v>
      </c>
      <c r="AO11" s="615"/>
    </row>
    <row r="12" spans="1:41" ht="20.100000000000001" customHeight="1">
      <c r="A12" s="183">
        <v>8</v>
      </c>
      <c r="B12" s="342"/>
      <c r="C12" s="342"/>
      <c r="D12" s="142"/>
      <c r="E12" s="142"/>
      <c r="F12" s="142"/>
      <c r="G12" s="142"/>
      <c r="H12" s="142"/>
      <c r="I12" s="142"/>
      <c r="J12" s="143"/>
      <c r="K12" s="144"/>
      <c r="L12" s="142"/>
      <c r="M12" s="144"/>
      <c r="N12" s="145"/>
      <c r="O12" s="142"/>
      <c r="P12" s="146"/>
      <c r="Q12" s="147"/>
      <c r="R12" s="146"/>
      <c r="S12" s="146"/>
      <c r="T12" s="147"/>
      <c r="U12" s="146"/>
      <c r="V12" s="146"/>
      <c r="W12" s="147"/>
      <c r="X12" s="146"/>
      <c r="Y12" s="146"/>
      <c r="Z12" s="147"/>
      <c r="AA12" s="146"/>
      <c r="AB12" s="146"/>
      <c r="AC12" s="148"/>
      <c r="AD12" s="149"/>
      <c r="AE12" s="203">
        <f t="shared" si="5"/>
        <v>0</v>
      </c>
      <c r="AF12" s="150">
        <f t="shared" si="6"/>
        <v>0</v>
      </c>
      <c r="AG12" s="331"/>
      <c r="AJ12" s="185"/>
      <c r="AK12" s="616"/>
      <c r="AL12" s="186">
        <f t="shared" si="2"/>
        <v>0</v>
      </c>
      <c r="AM12" s="186">
        <f t="shared" si="3"/>
        <v>0</v>
      </c>
      <c r="AN12" s="186">
        <f t="shared" si="4"/>
        <v>0</v>
      </c>
      <c r="AO12" s="615"/>
    </row>
    <row r="13" spans="1:41" ht="20.100000000000001" customHeight="1">
      <c r="A13" s="183">
        <v>9</v>
      </c>
      <c r="B13" s="342"/>
      <c r="C13" s="342"/>
      <c r="D13" s="142"/>
      <c r="E13" s="142"/>
      <c r="F13" s="142"/>
      <c r="G13" s="142"/>
      <c r="H13" s="142"/>
      <c r="I13" s="142"/>
      <c r="J13" s="143"/>
      <c r="K13" s="144"/>
      <c r="L13" s="142"/>
      <c r="M13" s="144"/>
      <c r="N13" s="145"/>
      <c r="O13" s="142"/>
      <c r="P13" s="146"/>
      <c r="Q13" s="147"/>
      <c r="R13" s="146"/>
      <c r="S13" s="146"/>
      <c r="T13" s="147"/>
      <c r="U13" s="146"/>
      <c r="V13" s="146"/>
      <c r="W13" s="147"/>
      <c r="X13" s="146"/>
      <c r="Y13" s="146"/>
      <c r="Z13" s="147"/>
      <c r="AA13" s="146"/>
      <c r="AB13" s="146"/>
      <c r="AC13" s="148"/>
      <c r="AD13" s="149"/>
      <c r="AE13" s="203">
        <f t="shared" si="5"/>
        <v>0</v>
      </c>
      <c r="AF13" s="150">
        <f t="shared" si="6"/>
        <v>0</v>
      </c>
      <c r="AG13" s="331"/>
      <c r="AJ13" s="185"/>
      <c r="AK13" s="616"/>
      <c r="AL13" s="186">
        <f t="shared" si="2"/>
        <v>0</v>
      </c>
      <c r="AM13" s="186">
        <f t="shared" si="3"/>
        <v>0</v>
      </c>
      <c r="AN13" s="186">
        <f t="shared" si="4"/>
        <v>0</v>
      </c>
      <c r="AO13" s="615"/>
    </row>
    <row r="14" spans="1:41" ht="20.100000000000001" customHeight="1">
      <c r="A14" s="183">
        <v>10</v>
      </c>
      <c r="B14" s="342"/>
      <c r="C14" s="342"/>
      <c r="D14" s="142"/>
      <c r="E14" s="142"/>
      <c r="F14" s="142"/>
      <c r="G14" s="142"/>
      <c r="H14" s="142"/>
      <c r="I14" s="142"/>
      <c r="J14" s="143"/>
      <c r="K14" s="144"/>
      <c r="L14" s="142"/>
      <c r="M14" s="144"/>
      <c r="N14" s="145"/>
      <c r="O14" s="142"/>
      <c r="P14" s="146"/>
      <c r="Q14" s="147"/>
      <c r="R14" s="146"/>
      <c r="S14" s="146"/>
      <c r="T14" s="147"/>
      <c r="U14" s="146"/>
      <c r="V14" s="146"/>
      <c r="W14" s="147"/>
      <c r="X14" s="146"/>
      <c r="Y14" s="146"/>
      <c r="Z14" s="147"/>
      <c r="AA14" s="146"/>
      <c r="AB14" s="146"/>
      <c r="AC14" s="148"/>
      <c r="AD14" s="149"/>
      <c r="AE14" s="203">
        <f t="shared" si="5"/>
        <v>0</v>
      </c>
      <c r="AF14" s="150">
        <f t="shared" si="6"/>
        <v>0</v>
      </c>
      <c r="AG14" s="331"/>
      <c r="AJ14" s="185"/>
      <c r="AK14" s="616"/>
      <c r="AL14" s="186">
        <f t="shared" si="2"/>
        <v>0</v>
      </c>
      <c r="AM14" s="186">
        <f t="shared" si="3"/>
        <v>0</v>
      </c>
      <c r="AN14" s="186">
        <f t="shared" si="4"/>
        <v>0</v>
      </c>
      <c r="AO14" s="615"/>
    </row>
    <row r="15" spans="1:41" ht="20.100000000000001" customHeight="1">
      <c r="A15" s="183">
        <v>11</v>
      </c>
      <c r="B15" s="342"/>
      <c r="C15" s="342"/>
      <c r="D15" s="142"/>
      <c r="E15" s="142"/>
      <c r="F15" s="142"/>
      <c r="G15" s="142"/>
      <c r="H15" s="142"/>
      <c r="I15" s="142"/>
      <c r="J15" s="143"/>
      <c r="K15" s="144"/>
      <c r="L15" s="142"/>
      <c r="M15" s="144"/>
      <c r="N15" s="145"/>
      <c r="O15" s="142"/>
      <c r="P15" s="146"/>
      <c r="Q15" s="147"/>
      <c r="R15" s="146"/>
      <c r="S15" s="146"/>
      <c r="T15" s="147"/>
      <c r="U15" s="146"/>
      <c r="V15" s="146"/>
      <c r="W15" s="147"/>
      <c r="X15" s="146"/>
      <c r="Y15" s="146"/>
      <c r="Z15" s="147"/>
      <c r="AA15" s="146"/>
      <c r="AB15" s="146"/>
      <c r="AC15" s="148"/>
      <c r="AD15" s="149"/>
      <c r="AE15" s="203">
        <f t="shared" si="5"/>
        <v>0</v>
      </c>
      <c r="AF15" s="150">
        <f t="shared" si="6"/>
        <v>0</v>
      </c>
      <c r="AG15" s="331"/>
      <c r="AJ15" s="185"/>
      <c r="AK15" s="616"/>
      <c r="AL15" s="186">
        <f t="shared" si="2"/>
        <v>0</v>
      </c>
      <c r="AM15" s="186">
        <f t="shared" si="3"/>
        <v>0</v>
      </c>
      <c r="AN15" s="186">
        <f t="shared" si="4"/>
        <v>0</v>
      </c>
      <c r="AO15" s="615"/>
    </row>
    <row r="16" spans="1:41" ht="20.100000000000001" customHeight="1">
      <c r="A16" s="183">
        <v>12</v>
      </c>
      <c r="B16" s="342"/>
      <c r="C16" s="342"/>
      <c r="D16" s="142"/>
      <c r="E16" s="142"/>
      <c r="F16" s="142"/>
      <c r="G16" s="142"/>
      <c r="H16" s="142"/>
      <c r="I16" s="142"/>
      <c r="J16" s="143"/>
      <c r="K16" s="144"/>
      <c r="L16" s="142"/>
      <c r="M16" s="144"/>
      <c r="N16" s="145"/>
      <c r="O16" s="142"/>
      <c r="P16" s="146"/>
      <c r="Q16" s="147"/>
      <c r="R16" s="146"/>
      <c r="S16" s="146"/>
      <c r="T16" s="147"/>
      <c r="U16" s="146"/>
      <c r="V16" s="146"/>
      <c r="W16" s="147"/>
      <c r="X16" s="146"/>
      <c r="Y16" s="146"/>
      <c r="Z16" s="147"/>
      <c r="AA16" s="146"/>
      <c r="AB16" s="146"/>
      <c r="AC16" s="148"/>
      <c r="AD16" s="149"/>
      <c r="AE16" s="203">
        <f t="shared" si="5"/>
        <v>0</v>
      </c>
      <c r="AF16" s="150">
        <f t="shared" si="6"/>
        <v>0</v>
      </c>
      <c r="AG16" s="331"/>
      <c r="AJ16" s="185"/>
      <c r="AK16" s="616"/>
      <c r="AL16" s="186">
        <f t="shared" si="2"/>
        <v>0</v>
      </c>
      <c r="AM16" s="186">
        <f t="shared" si="3"/>
        <v>0</v>
      </c>
      <c r="AN16" s="186">
        <f t="shared" si="4"/>
        <v>0</v>
      </c>
      <c r="AO16" s="615"/>
    </row>
    <row r="17" spans="1:41" ht="20.100000000000001" customHeight="1">
      <c r="A17" s="183">
        <v>13</v>
      </c>
      <c r="B17" s="342"/>
      <c r="C17" s="342"/>
      <c r="D17" s="142"/>
      <c r="E17" s="142"/>
      <c r="F17" s="142"/>
      <c r="G17" s="142"/>
      <c r="H17" s="142"/>
      <c r="I17" s="142"/>
      <c r="J17" s="143"/>
      <c r="K17" s="144"/>
      <c r="L17" s="142"/>
      <c r="M17" s="144"/>
      <c r="N17" s="145"/>
      <c r="O17" s="142"/>
      <c r="P17" s="146"/>
      <c r="Q17" s="147"/>
      <c r="R17" s="146"/>
      <c r="S17" s="146"/>
      <c r="T17" s="146"/>
      <c r="U17" s="146"/>
      <c r="V17" s="146"/>
      <c r="W17" s="146"/>
      <c r="X17" s="146"/>
      <c r="Y17" s="146"/>
      <c r="Z17" s="146"/>
      <c r="AA17" s="147"/>
      <c r="AB17" s="147"/>
      <c r="AC17" s="148"/>
      <c r="AD17" s="149"/>
      <c r="AE17" s="203">
        <f t="shared" si="5"/>
        <v>0</v>
      </c>
      <c r="AF17" s="150">
        <f t="shared" si="6"/>
        <v>0</v>
      </c>
      <c r="AG17" s="331"/>
      <c r="AJ17" s="185"/>
      <c r="AK17" s="616"/>
      <c r="AL17" s="186">
        <f t="shared" si="2"/>
        <v>0</v>
      </c>
      <c r="AM17" s="186">
        <f t="shared" si="3"/>
        <v>0</v>
      </c>
      <c r="AN17" s="186">
        <f t="shared" si="4"/>
        <v>0</v>
      </c>
      <c r="AO17" s="615"/>
    </row>
    <row r="18" spans="1:41" ht="20.100000000000001" customHeight="1">
      <c r="A18" s="183">
        <v>14</v>
      </c>
      <c r="B18" s="342"/>
      <c r="C18" s="342"/>
      <c r="D18" s="142"/>
      <c r="E18" s="142"/>
      <c r="F18" s="142"/>
      <c r="G18" s="142"/>
      <c r="H18" s="142"/>
      <c r="I18" s="142"/>
      <c r="J18" s="143"/>
      <c r="K18" s="144"/>
      <c r="L18" s="142"/>
      <c r="M18" s="144"/>
      <c r="N18" s="145"/>
      <c r="O18" s="142"/>
      <c r="P18" s="146"/>
      <c r="Q18" s="147"/>
      <c r="R18" s="146"/>
      <c r="S18" s="146"/>
      <c r="T18" s="146"/>
      <c r="U18" s="146"/>
      <c r="V18" s="146"/>
      <c r="W18" s="146"/>
      <c r="X18" s="146"/>
      <c r="Y18" s="146"/>
      <c r="Z18" s="146"/>
      <c r="AA18" s="147"/>
      <c r="AB18" s="147"/>
      <c r="AC18" s="148"/>
      <c r="AD18" s="149"/>
      <c r="AE18" s="203">
        <f t="shared" si="5"/>
        <v>0</v>
      </c>
      <c r="AF18" s="150">
        <f t="shared" si="6"/>
        <v>0</v>
      </c>
      <c r="AG18" s="331"/>
      <c r="AJ18" s="185"/>
      <c r="AK18" s="616"/>
      <c r="AL18" s="186">
        <f t="shared" si="2"/>
        <v>0</v>
      </c>
      <c r="AM18" s="186">
        <f t="shared" si="3"/>
        <v>0</v>
      </c>
      <c r="AN18" s="186">
        <f t="shared" si="4"/>
        <v>0</v>
      </c>
      <c r="AO18" s="615"/>
    </row>
    <row r="19" spans="1:41" ht="20.100000000000001" customHeight="1">
      <c r="A19" s="183">
        <v>15</v>
      </c>
      <c r="B19" s="342"/>
      <c r="C19" s="342"/>
      <c r="D19" s="142"/>
      <c r="E19" s="142"/>
      <c r="F19" s="142"/>
      <c r="G19" s="142"/>
      <c r="H19" s="142"/>
      <c r="I19" s="142"/>
      <c r="J19" s="143"/>
      <c r="K19" s="144"/>
      <c r="L19" s="142"/>
      <c r="M19" s="144"/>
      <c r="N19" s="145"/>
      <c r="O19" s="142"/>
      <c r="P19" s="146"/>
      <c r="Q19" s="147"/>
      <c r="R19" s="146"/>
      <c r="S19" s="146"/>
      <c r="T19" s="146"/>
      <c r="U19" s="146"/>
      <c r="V19" s="146"/>
      <c r="W19" s="146"/>
      <c r="X19" s="146"/>
      <c r="Y19" s="146"/>
      <c r="Z19" s="146"/>
      <c r="AA19" s="147"/>
      <c r="AB19" s="147"/>
      <c r="AC19" s="148"/>
      <c r="AD19" s="149"/>
      <c r="AE19" s="203">
        <f t="shared" si="5"/>
        <v>0</v>
      </c>
      <c r="AF19" s="150">
        <f t="shared" si="6"/>
        <v>0</v>
      </c>
      <c r="AG19" s="331"/>
      <c r="AJ19" s="185"/>
      <c r="AK19" s="616"/>
      <c r="AL19" s="186">
        <f t="shared" si="2"/>
        <v>0</v>
      </c>
      <c r="AM19" s="186">
        <f t="shared" si="3"/>
        <v>0</v>
      </c>
      <c r="AN19" s="186">
        <f t="shared" si="4"/>
        <v>0</v>
      </c>
      <c r="AO19" s="615"/>
    </row>
    <row r="20" spans="1:41" ht="20.100000000000001" customHeight="1">
      <c r="A20" s="183">
        <v>16</v>
      </c>
      <c r="B20" s="342"/>
      <c r="C20" s="342"/>
      <c r="D20" s="142"/>
      <c r="E20" s="142"/>
      <c r="F20" s="142"/>
      <c r="G20" s="142"/>
      <c r="H20" s="142"/>
      <c r="I20" s="142"/>
      <c r="J20" s="143"/>
      <c r="K20" s="144"/>
      <c r="L20" s="142"/>
      <c r="M20" s="144"/>
      <c r="N20" s="145"/>
      <c r="O20" s="142"/>
      <c r="P20" s="146"/>
      <c r="Q20" s="147"/>
      <c r="R20" s="146"/>
      <c r="S20" s="146"/>
      <c r="T20" s="146"/>
      <c r="U20" s="146"/>
      <c r="V20" s="146"/>
      <c r="W20" s="146"/>
      <c r="X20" s="146"/>
      <c r="Y20" s="146"/>
      <c r="Z20" s="146"/>
      <c r="AA20" s="147"/>
      <c r="AB20" s="147"/>
      <c r="AC20" s="148"/>
      <c r="AD20" s="149"/>
      <c r="AE20" s="203">
        <f t="shared" si="5"/>
        <v>0</v>
      </c>
      <c r="AF20" s="150">
        <f t="shared" si="6"/>
        <v>0</v>
      </c>
      <c r="AG20" s="331"/>
      <c r="AJ20" s="185"/>
      <c r="AK20" s="616"/>
      <c r="AL20" s="186">
        <f t="shared" si="2"/>
        <v>0</v>
      </c>
      <c r="AM20" s="186">
        <f t="shared" si="3"/>
        <v>0</v>
      </c>
      <c r="AN20" s="186">
        <f t="shared" si="4"/>
        <v>0</v>
      </c>
      <c r="AO20" s="615"/>
    </row>
    <row r="21" spans="1:41" ht="20.100000000000001" customHeight="1">
      <c r="A21" s="183">
        <v>17</v>
      </c>
      <c r="B21" s="342"/>
      <c r="C21" s="342"/>
      <c r="D21" s="142"/>
      <c r="E21" s="142"/>
      <c r="F21" s="142"/>
      <c r="G21" s="142"/>
      <c r="H21" s="142"/>
      <c r="I21" s="142"/>
      <c r="J21" s="143"/>
      <c r="K21" s="144"/>
      <c r="L21" s="142"/>
      <c r="M21" s="144"/>
      <c r="N21" s="145"/>
      <c r="O21" s="142"/>
      <c r="P21" s="146"/>
      <c r="Q21" s="147"/>
      <c r="R21" s="146"/>
      <c r="S21" s="146"/>
      <c r="T21" s="146"/>
      <c r="U21" s="146"/>
      <c r="V21" s="146"/>
      <c r="W21" s="146"/>
      <c r="X21" s="146"/>
      <c r="Y21" s="146"/>
      <c r="Z21" s="146"/>
      <c r="AA21" s="147"/>
      <c r="AB21" s="147"/>
      <c r="AC21" s="148"/>
      <c r="AD21" s="149"/>
      <c r="AE21" s="203">
        <f t="shared" si="5"/>
        <v>0</v>
      </c>
      <c r="AF21" s="150">
        <f t="shared" si="6"/>
        <v>0</v>
      </c>
      <c r="AG21" s="331"/>
      <c r="AJ21" s="185"/>
      <c r="AK21" s="616"/>
      <c r="AL21" s="186">
        <f t="shared" si="2"/>
        <v>0</v>
      </c>
      <c r="AM21" s="186">
        <f t="shared" si="3"/>
        <v>0</v>
      </c>
      <c r="AN21" s="186">
        <f t="shared" si="4"/>
        <v>0</v>
      </c>
      <c r="AO21" s="615"/>
    </row>
    <row r="22" spans="1:41" ht="20.100000000000001" customHeight="1">
      <c r="A22" s="183">
        <v>18</v>
      </c>
      <c r="B22" s="342"/>
      <c r="C22" s="342"/>
      <c r="D22" s="142"/>
      <c r="E22" s="142"/>
      <c r="F22" s="142"/>
      <c r="G22" s="142"/>
      <c r="H22" s="142"/>
      <c r="I22" s="142"/>
      <c r="J22" s="143"/>
      <c r="K22" s="144"/>
      <c r="L22" s="142"/>
      <c r="M22" s="144"/>
      <c r="N22" s="145"/>
      <c r="O22" s="142"/>
      <c r="P22" s="146"/>
      <c r="Q22" s="147"/>
      <c r="R22" s="146"/>
      <c r="S22" s="146"/>
      <c r="T22" s="146"/>
      <c r="U22" s="146"/>
      <c r="V22" s="146"/>
      <c r="W22" s="146"/>
      <c r="X22" s="146"/>
      <c r="Y22" s="146"/>
      <c r="Z22" s="146"/>
      <c r="AA22" s="147"/>
      <c r="AB22" s="147"/>
      <c r="AC22" s="148"/>
      <c r="AD22" s="149"/>
      <c r="AE22" s="203">
        <f t="shared" si="5"/>
        <v>0</v>
      </c>
      <c r="AF22" s="150">
        <f t="shared" si="6"/>
        <v>0</v>
      </c>
      <c r="AG22" s="331"/>
      <c r="AJ22" s="185"/>
      <c r="AK22" s="616"/>
      <c r="AL22" s="186">
        <f t="shared" si="2"/>
        <v>0</v>
      </c>
      <c r="AM22" s="186">
        <f t="shared" si="3"/>
        <v>0</v>
      </c>
      <c r="AN22" s="186">
        <f t="shared" si="4"/>
        <v>0</v>
      </c>
      <c r="AO22" s="615"/>
    </row>
    <row r="23" spans="1:41" ht="20.100000000000001" customHeight="1">
      <c r="A23" s="183">
        <v>19</v>
      </c>
      <c r="B23" s="342"/>
      <c r="C23" s="342"/>
      <c r="D23" s="142"/>
      <c r="E23" s="142"/>
      <c r="F23" s="142"/>
      <c r="G23" s="142"/>
      <c r="H23" s="142"/>
      <c r="I23" s="142"/>
      <c r="J23" s="143"/>
      <c r="K23" s="144"/>
      <c r="L23" s="144"/>
      <c r="M23" s="144"/>
      <c r="N23" s="145"/>
      <c r="O23" s="144"/>
      <c r="P23" s="146"/>
      <c r="Q23" s="146"/>
      <c r="R23" s="146"/>
      <c r="S23" s="146"/>
      <c r="T23" s="146"/>
      <c r="U23" s="146"/>
      <c r="V23" s="146"/>
      <c r="W23" s="146"/>
      <c r="X23" s="146"/>
      <c r="Y23" s="146"/>
      <c r="Z23" s="146"/>
      <c r="AA23" s="147"/>
      <c r="AB23" s="147"/>
      <c r="AC23" s="148"/>
      <c r="AD23" s="142"/>
      <c r="AE23" s="203">
        <f t="shared" si="5"/>
        <v>0</v>
      </c>
      <c r="AF23" s="150">
        <f t="shared" si="6"/>
        <v>0</v>
      </c>
      <c r="AG23" s="331"/>
      <c r="AJ23" s="185"/>
      <c r="AK23" s="616"/>
      <c r="AL23" s="186">
        <f t="shared" si="2"/>
        <v>0</v>
      </c>
      <c r="AM23" s="186">
        <f t="shared" si="3"/>
        <v>0</v>
      </c>
      <c r="AN23" s="186">
        <f t="shared" si="4"/>
        <v>0</v>
      </c>
      <c r="AO23" s="615"/>
    </row>
    <row r="24" spans="1:41" ht="20.100000000000001" customHeight="1">
      <c r="A24" s="183">
        <v>20</v>
      </c>
      <c r="B24" s="342"/>
      <c r="C24" s="342"/>
      <c r="D24" s="142"/>
      <c r="E24" s="142"/>
      <c r="F24" s="142"/>
      <c r="G24" s="142"/>
      <c r="H24" s="142"/>
      <c r="I24" s="142"/>
      <c r="J24" s="143"/>
      <c r="K24" s="151"/>
      <c r="L24" s="151"/>
      <c r="M24" s="144"/>
      <c r="N24" s="145"/>
      <c r="O24" s="151"/>
      <c r="P24" s="152"/>
      <c r="Q24" s="152"/>
      <c r="R24" s="152"/>
      <c r="S24" s="152"/>
      <c r="T24" s="152"/>
      <c r="U24" s="152"/>
      <c r="V24" s="152"/>
      <c r="W24" s="152"/>
      <c r="X24" s="152"/>
      <c r="Y24" s="152"/>
      <c r="Z24" s="146"/>
      <c r="AA24" s="147"/>
      <c r="AB24" s="147"/>
      <c r="AC24" s="148"/>
      <c r="AD24" s="142"/>
      <c r="AE24" s="203">
        <f t="shared" si="5"/>
        <v>0</v>
      </c>
      <c r="AF24" s="150">
        <f t="shared" si="6"/>
        <v>0</v>
      </c>
      <c r="AG24" s="331"/>
      <c r="AJ24" s="185"/>
      <c r="AK24" s="616"/>
      <c r="AL24" s="186">
        <f t="shared" si="2"/>
        <v>0</v>
      </c>
      <c r="AM24" s="186">
        <f t="shared" si="3"/>
        <v>0</v>
      </c>
      <c r="AN24" s="186">
        <f t="shared" si="4"/>
        <v>0</v>
      </c>
      <c r="AO24" s="615"/>
    </row>
    <row r="25" spans="1:41" ht="20.100000000000001" customHeight="1">
      <c r="A25" s="183">
        <v>21</v>
      </c>
      <c r="B25" s="342"/>
      <c r="C25" s="342"/>
      <c r="D25" s="142"/>
      <c r="E25" s="142"/>
      <c r="F25" s="142"/>
      <c r="G25" s="142"/>
      <c r="H25" s="142"/>
      <c r="I25" s="142"/>
      <c r="J25" s="143"/>
      <c r="K25" s="142"/>
      <c r="L25" s="142"/>
      <c r="M25" s="144"/>
      <c r="N25" s="145"/>
      <c r="O25" s="142"/>
      <c r="P25" s="147"/>
      <c r="Q25" s="147"/>
      <c r="R25" s="147"/>
      <c r="S25" s="147"/>
      <c r="T25" s="147"/>
      <c r="U25" s="147"/>
      <c r="V25" s="147"/>
      <c r="W25" s="147"/>
      <c r="X25" s="147"/>
      <c r="Y25" s="147"/>
      <c r="Z25" s="147"/>
      <c r="AA25" s="147"/>
      <c r="AB25" s="147"/>
      <c r="AC25" s="148"/>
      <c r="AD25" s="142"/>
      <c r="AE25" s="203">
        <f t="shared" si="5"/>
        <v>0</v>
      </c>
      <c r="AF25" s="150">
        <f t="shared" si="6"/>
        <v>0</v>
      </c>
      <c r="AG25" s="331"/>
      <c r="AJ25" s="185"/>
      <c r="AK25" s="616"/>
      <c r="AL25" s="186">
        <f t="shared" si="2"/>
        <v>0</v>
      </c>
      <c r="AM25" s="186">
        <f t="shared" si="3"/>
        <v>0</v>
      </c>
      <c r="AN25" s="186">
        <f t="shared" si="4"/>
        <v>0</v>
      </c>
      <c r="AO25" s="615"/>
    </row>
    <row r="26" spans="1:41" ht="20.100000000000001" customHeight="1">
      <c r="A26" s="183">
        <v>22</v>
      </c>
      <c r="B26" s="342"/>
      <c r="C26" s="342"/>
      <c r="D26" s="142"/>
      <c r="E26" s="142"/>
      <c r="F26" s="142"/>
      <c r="G26" s="142"/>
      <c r="H26" s="142"/>
      <c r="I26" s="142"/>
      <c r="J26" s="143"/>
      <c r="K26" s="142"/>
      <c r="L26" s="142"/>
      <c r="M26" s="144"/>
      <c r="N26" s="145"/>
      <c r="O26" s="142"/>
      <c r="P26" s="147"/>
      <c r="Q26" s="147"/>
      <c r="R26" s="147"/>
      <c r="S26" s="147"/>
      <c r="T26" s="147"/>
      <c r="U26" s="147"/>
      <c r="V26" s="147"/>
      <c r="W26" s="147"/>
      <c r="X26" s="147"/>
      <c r="Y26" s="147"/>
      <c r="Z26" s="147"/>
      <c r="AA26" s="147"/>
      <c r="AB26" s="147"/>
      <c r="AC26" s="148"/>
      <c r="AD26" s="142"/>
      <c r="AE26" s="203">
        <f t="shared" si="5"/>
        <v>0</v>
      </c>
      <c r="AF26" s="150">
        <f t="shared" si="6"/>
        <v>0</v>
      </c>
      <c r="AG26" s="331"/>
      <c r="AJ26" s="185"/>
      <c r="AK26" s="616"/>
      <c r="AL26" s="186">
        <f t="shared" si="2"/>
        <v>0</v>
      </c>
      <c r="AM26" s="186">
        <f t="shared" si="3"/>
        <v>0</v>
      </c>
      <c r="AN26" s="186">
        <f t="shared" si="4"/>
        <v>0</v>
      </c>
      <c r="AO26" s="615"/>
    </row>
    <row r="27" spans="1:41" ht="20.100000000000001" customHeight="1">
      <c r="A27" s="183">
        <v>23</v>
      </c>
      <c r="B27" s="342"/>
      <c r="C27" s="342"/>
      <c r="D27" s="142"/>
      <c r="E27" s="142"/>
      <c r="F27" s="142"/>
      <c r="G27" s="142"/>
      <c r="H27" s="142"/>
      <c r="I27" s="142"/>
      <c r="J27" s="143"/>
      <c r="K27" s="142"/>
      <c r="L27" s="142"/>
      <c r="M27" s="144"/>
      <c r="N27" s="145"/>
      <c r="O27" s="142"/>
      <c r="P27" s="147"/>
      <c r="Q27" s="147"/>
      <c r="R27" s="147"/>
      <c r="S27" s="147"/>
      <c r="T27" s="147"/>
      <c r="U27" s="147"/>
      <c r="V27" s="147"/>
      <c r="W27" s="147"/>
      <c r="X27" s="147"/>
      <c r="Y27" s="147"/>
      <c r="Z27" s="147"/>
      <c r="AA27" s="147"/>
      <c r="AB27" s="147"/>
      <c r="AC27" s="148"/>
      <c r="AD27" s="142"/>
      <c r="AE27" s="203">
        <f t="shared" si="5"/>
        <v>0</v>
      </c>
      <c r="AF27" s="150">
        <f t="shared" si="6"/>
        <v>0</v>
      </c>
      <c r="AG27" s="331"/>
      <c r="AJ27" s="185"/>
      <c r="AK27" s="616"/>
      <c r="AL27" s="186">
        <f t="shared" si="2"/>
        <v>0</v>
      </c>
      <c r="AM27" s="186">
        <f t="shared" si="3"/>
        <v>0</v>
      </c>
      <c r="AN27" s="186">
        <f t="shared" si="4"/>
        <v>0</v>
      </c>
      <c r="AO27" s="615"/>
    </row>
    <row r="28" spans="1:41" ht="20.100000000000001" customHeight="1">
      <c r="A28" s="183">
        <v>24</v>
      </c>
      <c r="B28" s="342"/>
      <c r="C28" s="342"/>
      <c r="D28" s="142"/>
      <c r="E28" s="142"/>
      <c r="F28" s="142"/>
      <c r="G28" s="142"/>
      <c r="H28" s="142"/>
      <c r="I28" s="142"/>
      <c r="J28" s="143"/>
      <c r="K28" s="142"/>
      <c r="L28" s="142"/>
      <c r="M28" s="144"/>
      <c r="N28" s="145"/>
      <c r="O28" s="142"/>
      <c r="P28" s="147"/>
      <c r="Q28" s="147"/>
      <c r="R28" s="147"/>
      <c r="S28" s="147"/>
      <c r="T28" s="147"/>
      <c r="U28" s="147"/>
      <c r="V28" s="147"/>
      <c r="W28" s="147"/>
      <c r="X28" s="147"/>
      <c r="Y28" s="147"/>
      <c r="Z28" s="147"/>
      <c r="AA28" s="147"/>
      <c r="AB28" s="147"/>
      <c r="AC28" s="148"/>
      <c r="AD28" s="142"/>
      <c r="AE28" s="203">
        <f t="shared" si="5"/>
        <v>0</v>
      </c>
      <c r="AF28" s="150">
        <f t="shared" si="6"/>
        <v>0</v>
      </c>
      <c r="AG28" s="331"/>
      <c r="AJ28" s="185"/>
      <c r="AK28" s="616"/>
      <c r="AL28" s="186">
        <f t="shared" si="2"/>
        <v>0</v>
      </c>
      <c r="AM28" s="186">
        <f t="shared" si="3"/>
        <v>0</v>
      </c>
      <c r="AN28" s="186">
        <f t="shared" si="4"/>
        <v>0</v>
      </c>
      <c r="AO28" s="615"/>
    </row>
    <row r="29" spans="1:41" ht="20.100000000000001" customHeight="1">
      <c r="A29" s="183">
        <v>25</v>
      </c>
      <c r="B29" s="342"/>
      <c r="C29" s="342"/>
      <c r="D29" s="142"/>
      <c r="E29" s="142"/>
      <c r="F29" s="142"/>
      <c r="G29" s="142"/>
      <c r="H29" s="142"/>
      <c r="I29" s="142"/>
      <c r="J29" s="143"/>
      <c r="K29" s="142"/>
      <c r="L29" s="142"/>
      <c r="M29" s="144"/>
      <c r="N29" s="145"/>
      <c r="O29" s="142"/>
      <c r="P29" s="147"/>
      <c r="Q29" s="147"/>
      <c r="R29" s="147"/>
      <c r="S29" s="147"/>
      <c r="T29" s="147"/>
      <c r="U29" s="147"/>
      <c r="V29" s="147"/>
      <c r="W29" s="147"/>
      <c r="X29" s="147"/>
      <c r="Y29" s="147"/>
      <c r="Z29" s="147"/>
      <c r="AA29" s="147"/>
      <c r="AB29" s="147"/>
      <c r="AC29" s="148"/>
      <c r="AD29" s="142"/>
      <c r="AE29" s="203">
        <f t="shared" si="5"/>
        <v>0</v>
      </c>
      <c r="AF29" s="150">
        <f t="shared" si="6"/>
        <v>0</v>
      </c>
      <c r="AG29" s="331"/>
      <c r="AJ29" s="185"/>
      <c r="AK29" s="616"/>
      <c r="AL29" s="186">
        <f t="shared" si="2"/>
        <v>0</v>
      </c>
      <c r="AM29" s="186">
        <f t="shared" si="3"/>
        <v>0</v>
      </c>
      <c r="AN29" s="186">
        <f t="shared" si="4"/>
        <v>0</v>
      </c>
      <c r="AO29" s="615"/>
    </row>
    <row r="30" spans="1:41" ht="20.100000000000001" customHeight="1">
      <c r="A30" s="183">
        <v>26</v>
      </c>
      <c r="B30" s="342"/>
      <c r="C30" s="342"/>
      <c r="D30" s="142"/>
      <c r="E30" s="142"/>
      <c r="F30" s="142"/>
      <c r="G30" s="142"/>
      <c r="H30" s="142"/>
      <c r="I30" s="142"/>
      <c r="J30" s="143"/>
      <c r="K30" s="142"/>
      <c r="L30" s="142"/>
      <c r="M30" s="144"/>
      <c r="N30" s="153"/>
      <c r="O30" s="142"/>
      <c r="P30" s="147"/>
      <c r="Q30" s="147"/>
      <c r="R30" s="147"/>
      <c r="S30" s="147"/>
      <c r="T30" s="147"/>
      <c r="U30" s="147"/>
      <c r="V30" s="147"/>
      <c r="W30" s="147"/>
      <c r="X30" s="147"/>
      <c r="Y30" s="147"/>
      <c r="Z30" s="147"/>
      <c r="AA30" s="147"/>
      <c r="AB30" s="147"/>
      <c r="AC30" s="148"/>
      <c r="AD30" s="142"/>
      <c r="AE30" s="203">
        <f t="shared" si="5"/>
        <v>0</v>
      </c>
      <c r="AF30" s="150">
        <f t="shared" si="6"/>
        <v>0</v>
      </c>
      <c r="AG30" s="331"/>
      <c r="AJ30" s="185"/>
      <c r="AK30" s="616"/>
      <c r="AL30" s="186">
        <f t="shared" si="2"/>
        <v>0</v>
      </c>
      <c r="AM30" s="186">
        <f t="shared" si="3"/>
        <v>0</v>
      </c>
      <c r="AN30" s="186">
        <f t="shared" si="4"/>
        <v>0</v>
      </c>
      <c r="AO30" s="615"/>
    </row>
    <row r="31" spans="1:41" ht="20.100000000000001" customHeight="1">
      <c r="A31" s="183">
        <v>27</v>
      </c>
      <c r="B31" s="342"/>
      <c r="C31" s="342"/>
      <c r="D31" s="142"/>
      <c r="E31" s="142"/>
      <c r="F31" s="142"/>
      <c r="G31" s="142"/>
      <c r="H31" s="142"/>
      <c r="I31" s="142"/>
      <c r="J31" s="143"/>
      <c r="K31" s="142"/>
      <c r="L31" s="142"/>
      <c r="M31" s="144"/>
      <c r="N31" s="145"/>
      <c r="O31" s="142"/>
      <c r="P31" s="147"/>
      <c r="Q31" s="147"/>
      <c r="R31" s="147"/>
      <c r="S31" s="147"/>
      <c r="T31" s="147"/>
      <c r="U31" s="147"/>
      <c r="V31" s="147"/>
      <c r="W31" s="147"/>
      <c r="X31" s="147"/>
      <c r="Y31" s="147"/>
      <c r="Z31" s="147"/>
      <c r="AA31" s="147"/>
      <c r="AB31" s="147"/>
      <c r="AC31" s="148"/>
      <c r="AD31" s="142"/>
      <c r="AE31" s="203">
        <f t="shared" si="5"/>
        <v>0</v>
      </c>
      <c r="AF31" s="150">
        <f t="shared" si="6"/>
        <v>0</v>
      </c>
      <c r="AG31" s="331"/>
      <c r="AJ31" s="185"/>
      <c r="AK31" s="616"/>
      <c r="AL31" s="186">
        <f t="shared" si="2"/>
        <v>0</v>
      </c>
      <c r="AM31" s="186">
        <f t="shared" si="3"/>
        <v>0</v>
      </c>
      <c r="AN31" s="186">
        <f t="shared" si="4"/>
        <v>0</v>
      </c>
      <c r="AO31" s="615"/>
    </row>
    <row r="32" spans="1:41" ht="20.100000000000001" customHeight="1">
      <c r="A32" s="183">
        <v>28</v>
      </c>
      <c r="B32" s="342"/>
      <c r="C32" s="342"/>
      <c r="D32" s="142"/>
      <c r="E32" s="142"/>
      <c r="F32" s="142"/>
      <c r="G32" s="142"/>
      <c r="H32" s="142"/>
      <c r="I32" s="142"/>
      <c r="J32" s="143"/>
      <c r="K32" s="142"/>
      <c r="L32" s="142"/>
      <c r="M32" s="144"/>
      <c r="N32" s="145"/>
      <c r="O32" s="142"/>
      <c r="P32" s="147"/>
      <c r="Q32" s="147"/>
      <c r="R32" s="147"/>
      <c r="S32" s="147"/>
      <c r="T32" s="147"/>
      <c r="U32" s="147"/>
      <c r="V32" s="147"/>
      <c r="W32" s="147"/>
      <c r="X32" s="147"/>
      <c r="Y32" s="147"/>
      <c r="Z32" s="147"/>
      <c r="AA32" s="147"/>
      <c r="AB32" s="147"/>
      <c r="AC32" s="148"/>
      <c r="AD32" s="142"/>
      <c r="AE32" s="203">
        <f t="shared" si="5"/>
        <v>0</v>
      </c>
      <c r="AF32" s="150">
        <f t="shared" si="6"/>
        <v>0</v>
      </c>
      <c r="AG32" s="331"/>
      <c r="AJ32" s="185"/>
      <c r="AK32" s="616"/>
      <c r="AL32" s="186">
        <f t="shared" si="2"/>
        <v>0</v>
      </c>
      <c r="AM32" s="186">
        <f t="shared" si="3"/>
        <v>0</v>
      </c>
      <c r="AN32" s="186">
        <f t="shared" si="4"/>
        <v>0</v>
      </c>
      <c r="AO32" s="615"/>
    </row>
    <row r="33" spans="1:41" ht="20.100000000000001" customHeight="1">
      <c r="A33" s="183">
        <v>29</v>
      </c>
      <c r="B33" s="342"/>
      <c r="C33" s="342"/>
      <c r="D33" s="142"/>
      <c r="E33" s="142"/>
      <c r="F33" s="142"/>
      <c r="G33" s="142"/>
      <c r="H33" s="142"/>
      <c r="I33" s="142"/>
      <c r="J33" s="143"/>
      <c r="K33" s="142"/>
      <c r="L33" s="142"/>
      <c r="M33" s="144"/>
      <c r="N33" s="145"/>
      <c r="O33" s="142"/>
      <c r="P33" s="147"/>
      <c r="Q33" s="147"/>
      <c r="R33" s="147"/>
      <c r="S33" s="147"/>
      <c r="T33" s="147"/>
      <c r="U33" s="147"/>
      <c r="V33" s="147"/>
      <c r="W33" s="147"/>
      <c r="X33" s="147"/>
      <c r="Y33" s="147"/>
      <c r="Z33" s="147"/>
      <c r="AA33" s="147"/>
      <c r="AB33" s="147"/>
      <c r="AC33" s="148"/>
      <c r="AD33" s="142"/>
      <c r="AE33" s="203">
        <f t="shared" si="5"/>
        <v>0</v>
      </c>
      <c r="AF33" s="150">
        <f t="shared" si="6"/>
        <v>0</v>
      </c>
      <c r="AG33" s="331"/>
      <c r="AJ33" s="185"/>
      <c r="AK33" s="616"/>
      <c r="AL33" s="186">
        <f t="shared" si="2"/>
        <v>0</v>
      </c>
      <c r="AM33" s="186">
        <f t="shared" si="3"/>
        <v>0</v>
      </c>
      <c r="AN33" s="186">
        <f t="shared" si="4"/>
        <v>0</v>
      </c>
      <c r="AO33" s="615"/>
    </row>
    <row r="34" spans="1:41" ht="20.100000000000001" customHeight="1">
      <c r="A34" s="183">
        <v>30</v>
      </c>
      <c r="B34" s="342"/>
      <c r="C34" s="342"/>
      <c r="D34" s="142"/>
      <c r="E34" s="142"/>
      <c r="F34" s="142"/>
      <c r="G34" s="142"/>
      <c r="H34" s="142"/>
      <c r="I34" s="142"/>
      <c r="J34" s="143"/>
      <c r="K34" s="142"/>
      <c r="L34" s="142"/>
      <c r="M34" s="144"/>
      <c r="N34" s="145"/>
      <c r="O34" s="142"/>
      <c r="P34" s="147"/>
      <c r="Q34" s="147"/>
      <c r="R34" s="147"/>
      <c r="S34" s="147"/>
      <c r="T34" s="147"/>
      <c r="U34" s="147"/>
      <c r="V34" s="147"/>
      <c r="W34" s="147"/>
      <c r="X34" s="147"/>
      <c r="Y34" s="147"/>
      <c r="Z34" s="147"/>
      <c r="AA34" s="147"/>
      <c r="AB34" s="147"/>
      <c r="AC34" s="148"/>
      <c r="AD34" s="142"/>
      <c r="AE34" s="203">
        <f t="shared" si="5"/>
        <v>0</v>
      </c>
      <c r="AF34" s="150">
        <f t="shared" si="6"/>
        <v>0</v>
      </c>
      <c r="AG34" s="331"/>
      <c r="AJ34" s="185"/>
      <c r="AK34" s="616"/>
      <c r="AL34" s="186">
        <f t="shared" si="2"/>
        <v>0</v>
      </c>
      <c r="AM34" s="186">
        <f t="shared" si="3"/>
        <v>0</v>
      </c>
      <c r="AN34" s="186">
        <f t="shared" si="4"/>
        <v>0</v>
      </c>
      <c r="AO34" s="615"/>
    </row>
    <row r="35" spans="1:41" ht="20.100000000000001" customHeight="1">
      <c r="A35" s="183">
        <v>31</v>
      </c>
      <c r="B35" s="342"/>
      <c r="C35" s="342"/>
      <c r="D35" s="142"/>
      <c r="E35" s="142"/>
      <c r="F35" s="142"/>
      <c r="G35" s="142"/>
      <c r="H35" s="142"/>
      <c r="I35" s="142"/>
      <c r="J35" s="143"/>
      <c r="K35" s="142"/>
      <c r="L35" s="142"/>
      <c r="M35" s="144"/>
      <c r="N35" s="145"/>
      <c r="O35" s="142"/>
      <c r="P35" s="147"/>
      <c r="Q35" s="147"/>
      <c r="R35" s="147"/>
      <c r="S35" s="147"/>
      <c r="T35" s="147"/>
      <c r="U35" s="147"/>
      <c r="V35" s="147"/>
      <c r="W35" s="147"/>
      <c r="X35" s="147"/>
      <c r="Y35" s="147"/>
      <c r="Z35" s="147"/>
      <c r="AA35" s="147"/>
      <c r="AB35" s="147"/>
      <c r="AC35" s="148"/>
      <c r="AD35" s="142"/>
      <c r="AE35" s="203">
        <f t="shared" si="5"/>
        <v>0</v>
      </c>
      <c r="AF35" s="150">
        <f t="shared" si="6"/>
        <v>0</v>
      </c>
      <c r="AG35" s="331"/>
      <c r="AJ35" s="185"/>
      <c r="AK35" s="616"/>
      <c r="AL35" s="186">
        <f t="shared" si="2"/>
        <v>0</v>
      </c>
      <c r="AM35" s="186">
        <f t="shared" si="3"/>
        <v>0</v>
      </c>
      <c r="AN35" s="186">
        <f t="shared" si="4"/>
        <v>0</v>
      </c>
      <c r="AO35" s="615"/>
    </row>
    <row r="36" spans="1:41" ht="20.100000000000001" customHeight="1">
      <c r="A36" s="183">
        <v>32</v>
      </c>
      <c r="B36" s="342"/>
      <c r="C36" s="342"/>
      <c r="D36" s="142"/>
      <c r="E36" s="142"/>
      <c r="F36" s="142"/>
      <c r="G36" s="142"/>
      <c r="H36" s="142"/>
      <c r="I36" s="142"/>
      <c r="J36" s="143"/>
      <c r="K36" s="142"/>
      <c r="L36" s="142"/>
      <c r="M36" s="144"/>
      <c r="N36" s="145"/>
      <c r="O36" s="142"/>
      <c r="P36" s="147"/>
      <c r="Q36" s="147"/>
      <c r="R36" s="147"/>
      <c r="S36" s="147"/>
      <c r="T36" s="147"/>
      <c r="U36" s="147"/>
      <c r="V36" s="147"/>
      <c r="W36" s="147"/>
      <c r="X36" s="147"/>
      <c r="Y36" s="147"/>
      <c r="Z36" s="147"/>
      <c r="AA36" s="147"/>
      <c r="AB36" s="147"/>
      <c r="AC36" s="148"/>
      <c r="AD36" s="142"/>
      <c r="AE36" s="203">
        <f t="shared" si="5"/>
        <v>0</v>
      </c>
      <c r="AF36" s="150">
        <f t="shared" si="6"/>
        <v>0</v>
      </c>
      <c r="AG36" s="331"/>
      <c r="AJ36" s="185"/>
      <c r="AK36" s="616"/>
      <c r="AL36" s="186">
        <f t="shared" si="2"/>
        <v>0</v>
      </c>
      <c r="AM36" s="186">
        <f t="shared" si="3"/>
        <v>0</v>
      </c>
      <c r="AN36" s="186">
        <f t="shared" si="4"/>
        <v>0</v>
      </c>
      <c r="AO36" s="615"/>
    </row>
    <row r="37" spans="1:41" ht="20.100000000000001" customHeight="1">
      <c r="A37" s="183">
        <v>33</v>
      </c>
      <c r="B37" s="342"/>
      <c r="C37" s="342"/>
      <c r="D37" s="142"/>
      <c r="E37" s="142"/>
      <c r="F37" s="142"/>
      <c r="G37" s="142"/>
      <c r="H37" s="142"/>
      <c r="I37" s="142"/>
      <c r="J37" s="143"/>
      <c r="K37" s="142"/>
      <c r="L37" s="142"/>
      <c r="M37" s="144"/>
      <c r="N37" s="145"/>
      <c r="O37" s="142"/>
      <c r="P37" s="147"/>
      <c r="Q37" s="147"/>
      <c r="R37" s="147"/>
      <c r="S37" s="147"/>
      <c r="T37" s="147"/>
      <c r="U37" s="147"/>
      <c r="V37" s="147"/>
      <c r="W37" s="147"/>
      <c r="X37" s="147"/>
      <c r="Y37" s="147"/>
      <c r="Z37" s="147"/>
      <c r="AA37" s="147"/>
      <c r="AB37" s="147"/>
      <c r="AC37" s="148"/>
      <c r="AD37" s="142"/>
      <c r="AE37" s="203">
        <f t="shared" si="5"/>
        <v>0</v>
      </c>
      <c r="AF37" s="150">
        <f t="shared" si="6"/>
        <v>0</v>
      </c>
      <c r="AG37" s="331"/>
      <c r="AJ37" s="185"/>
      <c r="AK37" s="616"/>
      <c r="AL37" s="186">
        <f t="shared" si="2"/>
        <v>0</v>
      </c>
      <c r="AM37" s="186">
        <f t="shared" si="3"/>
        <v>0</v>
      </c>
      <c r="AN37" s="186">
        <f t="shared" si="4"/>
        <v>0</v>
      </c>
      <c r="AO37" s="615"/>
    </row>
    <row r="38" spans="1:41" ht="20.100000000000001" customHeight="1">
      <c r="A38" s="183">
        <v>34</v>
      </c>
      <c r="B38" s="342"/>
      <c r="C38" s="342"/>
      <c r="D38" s="142"/>
      <c r="E38" s="142"/>
      <c r="F38" s="142"/>
      <c r="G38" s="142"/>
      <c r="H38" s="142"/>
      <c r="I38" s="142"/>
      <c r="J38" s="143"/>
      <c r="K38" s="142"/>
      <c r="L38" s="142"/>
      <c r="M38" s="144"/>
      <c r="N38" s="145"/>
      <c r="O38" s="142"/>
      <c r="P38" s="147"/>
      <c r="Q38" s="147"/>
      <c r="R38" s="147"/>
      <c r="S38" s="147"/>
      <c r="T38" s="147"/>
      <c r="U38" s="147"/>
      <c r="V38" s="147"/>
      <c r="W38" s="147"/>
      <c r="X38" s="147"/>
      <c r="Y38" s="147"/>
      <c r="Z38" s="147"/>
      <c r="AA38" s="147"/>
      <c r="AB38" s="147"/>
      <c r="AC38" s="148"/>
      <c r="AD38" s="142"/>
      <c r="AE38" s="203">
        <f t="shared" si="5"/>
        <v>0</v>
      </c>
      <c r="AF38" s="150">
        <f t="shared" si="6"/>
        <v>0</v>
      </c>
      <c r="AG38" s="331"/>
      <c r="AJ38" s="185"/>
      <c r="AK38" s="616"/>
      <c r="AL38" s="186">
        <f t="shared" si="2"/>
        <v>0</v>
      </c>
      <c r="AM38" s="186">
        <f t="shared" si="3"/>
        <v>0</v>
      </c>
      <c r="AN38" s="186">
        <f t="shared" si="4"/>
        <v>0</v>
      </c>
      <c r="AO38" s="615"/>
    </row>
    <row r="39" spans="1:41" ht="20.100000000000001" customHeight="1">
      <c r="A39" s="183">
        <v>35</v>
      </c>
      <c r="B39" s="342"/>
      <c r="C39" s="342"/>
      <c r="D39" s="142"/>
      <c r="E39" s="142"/>
      <c r="F39" s="142"/>
      <c r="G39" s="142"/>
      <c r="H39" s="142"/>
      <c r="I39" s="142"/>
      <c r="J39" s="143"/>
      <c r="K39" s="142"/>
      <c r="L39" s="142"/>
      <c r="M39" s="144"/>
      <c r="N39" s="145"/>
      <c r="O39" s="142"/>
      <c r="P39" s="147"/>
      <c r="Q39" s="147"/>
      <c r="R39" s="147"/>
      <c r="S39" s="147"/>
      <c r="T39" s="147"/>
      <c r="U39" s="147"/>
      <c r="V39" s="147"/>
      <c r="W39" s="147"/>
      <c r="X39" s="147"/>
      <c r="Y39" s="147"/>
      <c r="Z39" s="147"/>
      <c r="AA39" s="147"/>
      <c r="AB39" s="147"/>
      <c r="AC39" s="148"/>
      <c r="AD39" s="142"/>
      <c r="AE39" s="203">
        <f t="shared" si="5"/>
        <v>0</v>
      </c>
      <c r="AF39" s="150">
        <f t="shared" si="6"/>
        <v>0</v>
      </c>
      <c r="AG39" s="331"/>
      <c r="AJ39" s="185"/>
      <c r="AK39" s="616"/>
      <c r="AL39" s="186">
        <f t="shared" si="2"/>
        <v>0</v>
      </c>
      <c r="AM39" s="186">
        <f t="shared" si="3"/>
        <v>0</v>
      </c>
      <c r="AN39" s="186">
        <f t="shared" si="4"/>
        <v>0</v>
      </c>
      <c r="AO39" s="615"/>
    </row>
    <row r="40" spans="1:41" ht="20.100000000000001" customHeight="1">
      <c r="A40" s="183">
        <v>36</v>
      </c>
      <c r="B40" s="342"/>
      <c r="C40" s="342"/>
      <c r="D40" s="142"/>
      <c r="E40" s="142"/>
      <c r="F40" s="142"/>
      <c r="G40" s="142"/>
      <c r="H40" s="142"/>
      <c r="I40" s="142"/>
      <c r="J40" s="143"/>
      <c r="K40" s="142"/>
      <c r="L40" s="142"/>
      <c r="M40" s="144"/>
      <c r="N40" s="145"/>
      <c r="O40" s="142"/>
      <c r="P40" s="147"/>
      <c r="Q40" s="147"/>
      <c r="R40" s="147"/>
      <c r="S40" s="147"/>
      <c r="T40" s="147"/>
      <c r="U40" s="147"/>
      <c r="V40" s="147"/>
      <c r="W40" s="147"/>
      <c r="X40" s="147"/>
      <c r="Y40" s="147"/>
      <c r="Z40" s="147"/>
      <c r="AA40" s="147"/>
      <c r="AB40" s="147"/>
      <c r="AC40" s="148"/>
      <c r="AD40" s="142"/>
      <c r="AE40" s="203">
        <f t="shared" si="5"/>
        <v>0</v>
      </c>
      <c r="AF40" s="150">
        <f t="shared" si="6"/>
        <v>0</v>
      </c>
      <c r="AG40" s="331"/>
      <c r="AJ40" s="185"/>
      <c r="AK40" s="616"/>
      <c r="AL40" s="186">
        <f t="shared" si="2"/>
        <v>0</v>
      </c>
      <c r="AM40" s="186">
        <f t="shared" si="3"/>
        <v>0</v>
      </c>
      <c r="AN40" s="186">
        <f t="shared" si="4"/>
        <v>0</v>
      </c>
      <c r="AO40" s="615"/>
    </row>
    <row r="41" spans="1:41" ht="20.100000000000001" customHeight="1">
      <c r="A41" s="183">
        <v>37</v>
      </c>
      <c r="B41" s="342"/>
      <c r="C41" s="342"/>
      <c r="D41" s="142"/>
      <c r="E41" s="142"/>
      <c r="F41" s="142"/>
      <c r="G41" s="142"/>
      <c r="H41" s="142"/>
      <c r="I41" s="142"/>
      <c r="J41" s="143"/>
      <c r="K41" s="142"/>
      <c r="L41" s="142"/>
      <c r="M41" s="144"/>
      <c r="N41" s="145"/>
      <c r="O41" s="142"/>
      <c r="P41" s="147"/>
      <c r="Q41" s="147"/>
      <c r="R41" s="147"/>
      <c r="S41" s="147"/>
      <c r="T41" s="147"/>
      <c r="U41" s="147"/>
      <c r="V41" s="147"/>
      <c r="W41" s="147"/>
      <c r="X41" s="147"/>
      <c r="Y41" s="147"/>
      <c r="Z41" s="147"/>
      <c r="AA41" s="147"/>
      <c r="AB41" s="147"/>
      <c r="AC41" s="148"/>
      <c r="AD41" s="142"/>
      <c r="AE41" s="203">
        <f t="shared" si="5"/>
        <v>0</v>
      </c>
      <c r="AF41" s="150">
        <f t="shared" si="6"/>
        <v>0</v>
      </c>
      <c r="AG41" s="331"/>
      <c r="AJ41" s="185"/>
      <c r="AK41" s="616"/>
      <c r="AL41" s="186">
        <f t="shared" si="2"/>
        <v>0</v>
      </c>
      <c r="AM41" s="186">
        <f t="shared" si="3"/>
        <v>0</v>
      </c>
      <c r="AN41" s="186">
        <f t="shared" si="4"/>
        <v>0</v>
      </c>
      <c r="AO41" s="615"/>
    </row>
    <row r="42" spans="1:41" ht="20.100000000000001" customHeight="1">
      <c r="A42" s="183">
        <v>38</v>
      </c>
      <c r="B42" s="342"/>
      <c r="C42" s="342"/>
      <c r="D42" s="142"/>
      <c r="E42" s="142"/>
      <c r="F42" s="142"/>
      <c r="G42" s="142"/>
      <c r="H42" s="142"/>
      <c r="I42" s="142"/>
      <c r="J42" s="143"/>
      <c r="K42" s="142"/>
      <c r="L42" s="142"/>
      <c r="M42" s="144"/>
      <c r="N42" s="145"/>
      <c r="O42" s="142"/>
      <c r="P42" s="147"/>
      <c r="Q42" s="147"/>
      <c r="R42" s="147"/>
      <c r="S42" s="147"/>
      <c r="T42" s="147"/>
      <c r="U42" s="147"/>
      <c r="V42" s="147"/>
      <c r="W42" s="147"/>
      <c r="X42" s="147"/>
      <c r="Y42" s="147"/>
      <c r="Z42" s="147"/>
      <c r="AA42" s="147"/>
      <c r="AB42" s="147"/>
      <c r="AC42" s="148"/>
      <c r="AD42" s="142"/>
      <c r="AE42" s="203">
        <f t="shared" si="5"/>
        <v>0</v>
      </c>
      <c r="AF42" s="150">
        <f t="shared" si="6"/>
        <v>0</v>
      </c>
      <c r="AG42" s="331"/>
      <c r="AJ42" s="185"/>
      <c r="AK42" s="616"/>
      <c r="AL42" s="186">
        <f t="shared" si="2"/>
        <v>0</v>
      </c>
      <c r="AM42" s="186">
        <f t="shared" si="3"/>
        <v>0</v>
      </c>
      <c r="AN42" s="186">
        <f t="shared" si="4"/>
        <v>0</v>
      </c>
      <c r="AO42" s="615"/>
    </row>
    <row r="43" spans="1:41" ht="20.100000000000001" customHeight="1">
      <c r="A43" s="183">
        <v>39</v>
      </c>
      <c r="B43" s="342"/>
      <c r="C43" s="342"/>
      <c r="D43" s="142"/>
      <c r="E43" s="142"/>
      <c r="F43" s="142"/>
      <c r="G43" s="142"/>
      <c r="H43" s="142"/>
      <c r="I43" s="142"/>
      <c r="J43" s="143"/>
      <c r="K43" s="142"/>
      <c r="L43" s="142"/>
      <c r="M43" s="144"/>
      <c r="N43" s="145"/>
      <c r="O43" s="142"/>
      <c r="P43" s="147"/>
      <c r="Q43" s="147"/>
      <c r="R43" s="147"/>
      <c r="S43" s="147"/>
      <c r="T43" s="147"/>
      <c r="U43" s="147"/>
      <c r="V43" s="147"/>
      <c r="W43" s="147"/>
      <c r="X43" s="147"/>
      <c r="Y43" s="147"/>
      <c r="Z43" s="147"/>
      <c r="AA43" s="147"/>
      <c r="AB43" s="147"/>
      <c r="AC43" s="148"/>
      <c r="AD43" s="142"/>
      <c r="AE43" s="203">
        <f t="shared" si="5"/>
        <v>0</v>
      </c>
      <c r="AF43" s="150">
        <f t="shared" si="6"/>
        <v>0</v>
      </c>
      <c r="AG43" s="331"/>
      <c r="AJ43" s="185"/>
      <c r="AK43" s="616"/>
      <c r="AL43" s="186">
        <f t="shared" si="2"/>
        <v>0</v>
      </c>
      <c r="AM43" s="186">
        <f t="shared" si="3"/>
        <v>0</v>
      </c>
      <c r="AN43" s="186">
        <f t="shared" si="4"/>
        <v>0</v>
      </c>
      <c r="AO43" s="615"/>
    </row>
    <row r="44" spans="1:41" ht="20.100000000000001" customHeight="1">
      <c r="A44" s="183">
        <v>40</v>
      </c>
      <c r="B44" s="342"/>
      <c r="C44" s="342"/>
      <c r="D44" s="142"/>
      <c r="E44" s="142"/>
      <c r="F44" s="142"/>
      <c r="G44" s="142"/>
      <c r="H44" s="142"/>
      <c r="I44" s="142"/>
      <c r="J44" s="143"/>
      <c r="K44" s="142"/>
      <c r="L44" s="142"/>
      <c r="M44" s="144"/>
      <c r="N44" s="145"/>
      <c r="O44" s="142"/>
      <c r="P44" s="147"/>
      <c r="Q44" s="147"/>
      <c r="R44" s="147"/>
      <c r="S44" s="147"/>
      <c r="T44" s="147"/>
      <c r="U44" s="147"/>
      <c r="V44" s="147"/>
      <c r="W44" s="147"/>
      <c r="X44" s="147"/>
      <c r="Y44" s="147"/>
      <c r="Z44" s="147"/>
      <c r="AA44" s="147"/>
      <c r="AB44" s="147"/>
      <c r="AC44" s="148"/>
      <c r="AD44" s="142"/>
      <c r="AE44" s="203">
        <f t="shared" si="5"/>
        <v>0</v>
      </c>
      <c r="AF44" s="150">
        <f t="shared" si="6"/>
        <v>0</v>
      </c>
      <c r="AG44" s="331"/>
      <c r="AJ44" s="185"/>
      <c r="AK44" s="616"/>
      <c r="AL44" s="186">
        <f t="shared" si="2"/>
        <v>0</v>
      </c>
      <c r="AM44" s="186">
        <f t="shared" si="3"/>
        <v>0</v>
      </c>
      <c r="AN44" s="186">
        <f t="shared" si="4"/>
        <v>0</v>
      </c>
      <c r="AO44" s="615"/>
    </row>
    <row r="45" spans="1:41" ht="20.100000000000001" customHeight="1">
      <c r="A45" s="183">
        <v>41</v>
      </c>
      <c r="B45" s="342"/>
      <c r="C45" s="342"/>
      <c r="D45" s="142"/>
      <c r="E45" s="142"/>
      <c r="F45" s="142"/>
      <c r="G45" s="142"/>
      <c r="H45" s="142"/>
      <c r="I45" s="142"/>
      <c r="J45" s="143"/>
      <c r="K45" s="142"/>
      <c r="L45" s="142"/>
      <c r="M45" s="144"/>
      <c r="N45" s="145"/>
      <c r="O45" s="142"/>
      <c r="P45" s="147"/>
      <c r="Q45" s="147"/>
      <c r="R45" s="147"/>
      <c r="S45" s="147"/>
      <c r="T45" s="147"/>
      <c r="U45" s="147"/>
      <c r="V45" s="147"/>
      <c r="W45" s="147"/>
      <c r="X45" s="147"/>
      <c r="Y45" s="147"/>
      <c r="Z45" s="147"/>
      <c r="AA45" s="147"/>
      <c r="AB45" s="147"/>
      <c r="AC45" s="148"/>
      <c r="AD45" s="142"/>
      <c r="AE45" s="203">
        <f t="shared" si="5"/>
        <v>0</v>
      </c>
      <c r="AF45" s="150">
        <f t="shared" si="6"/>
        <v>0</v>
      </c>
      <c r="AG45" s="331"/>
      <c r="AJ45" s="185"/>
      <c r="AK45" s="616"/>
      <c r="AL45" s="186">
        <f t="shared" si="2"/>
        <v>0</v>
      </c>
      <c r="AM45" s="186">
        <f t="shared" si="3"/>
        <v>0</v>
      </c>
      <c r="AN45" s="186">
        <f t="shared" si="4"/>
        <v>0</v>
      </c>
      <c r="AO45" s="615"/>
    </row>
    <row r="46" spans="1:41" ht="20.100000000000001" customHeight="1">
      <c r="A46" s="183">
        <v>42</v>
      </c>
      <c r="B46" s="342"/>
      <c r="C46" s="342"/>
      <c r="D46" s="142"/>
      <c r="E46" s="142"/>
      <c r="F46" s="142"/>
      <c r="G46" s="142"/>
      <c r="H46" s="142"/>
      <c r="I46" s="142"/>
      <c r="J46" s="143"/>
      <c r="K46" s="142"/>
      <c r="L46" s="142"/>
      <c r="M46" s="144"/>
      <c r="N46" s="145"/>
      <c r="O46" s="142"/>
      <c r="P46" s="147"/>
      <c r="Q46" s="147"/>
      <c r="R46" s="147"/>
      <c r="S46" s="147"/>
      <c r="T46" s="147"/>
      <c r="U46" s="147"/>
      <c r="V46" s="147"/>
      <c r="W46" s="147"/>
      <c r="X46" s="147"/>
      <c r="Y46" s="147"/>
      <c r="Z46" s="147"/>
      <c r="AA46" s="147"/>
      <c r="AB46" s="147"/>
      <c r="AC46" s="148"/>
      <c r="AD46" s="142"/>
      <c r="AE46" s="203">
        <f t="shared" si="5"/>
        <v>0</v>
      </c>
      <c r="AF46" s="150">
        <f t="shared" si="6"/>
        <v>0</v>
      </c>
      <c r="AG46" s="331"/>
      <c r="AJ46" s="185"/>
      <c r="AK46" s="616"/>
      <c r="AL46" s="186">
        <f t="shared" si="2"/>
        <v>0</v>
      </c>
      <c r="AM46" s="186">
        <f t="shared" si="3"/>
        <v>0</v>
      </c>
      <c r="AN46" s="186">
        <f t="shared" si="4"/>
        <v>0</v>
      </c>
      <c r="AO46" s="615"/>
    </row>
    <row r="47" spans="1:41" ht="20.100000000000001" customHeight="1">
      <c r="A47" s="183">
        <v>43</v>
      </c>
      <c r="B47" s="342"/>
      <c r="C47" s="342"/>
      <c r="D47" s="142"/>
      <c r="E47" s="142"/>
      <c r="F47" s="142"/>
      <c r="G47" s="142"/>
      <c r="H47" s="142"/>
      <c r="I47" s="142"/>
      <c r="J47" s="143"/>
      <c r="K47" s="142"/>
      <c r="L47" s="142"/>
      <c r="M47" s="144"/>
      <c r="N47" s="145"/>
      <c r="O47" s="142"/>
      <c r="P47" s="147"/>
      <c r="Q47" s="147"/>
      <c r="R47" s="147"/>
      <c r="S47" s="147"/>
      <c r="T47" s="147"/>
      <c r="U47" s="147"/>
      <c r="V47" s="147"/>
      <c r="W47" s="147"/>
      <c r="X47" s="147"/>
      <c r="Y47" s="147"/>
      <c r="Z47" s="147"/>
      <c r="AA47" s="147"/>
      <c r="AB47" s="147"/>
      <c r="AC47" s="148"/>
      <c r="AD47" s="142"/>
      <c r="AE47" s="203">
        <f t="shared" si="5"/>
        <v>0</v>
      </c>
      <c r="AF47" s="150">
        <f t="shared" si="6"/>
        <v>0</v>
      </c>
      <c r="AG47" s="331"/>
      <c r="AJ47" s="185"/>
      <c r="AK47" s="616"/>
      <c r="AL47" s="186">
        <f t="shared" si="2"/>
        <v>0</v>
      </c>
      <c r="AM47" s="186">
        <f t="shared" si="3"/>
        <v>0</v>
      </c>
      <c r="AN47" s="186">
        <f t="shared" si="4"/>
        <v>0</v>
      </c>
      <c r="AO47" s="615"/>
    </row>
    <row r="48" spans="1:41" ht="20.100000000000001" customHeight="1">
      <c r="A48" s="183">
        <v>44</v>
      </c>
      <c r="B48" s="342"/>
      <c r="C48" s="342"/>
      <c r="D48" s="142"/>
      <c r="E48" s="142"/>
      <c r="F48" s="142"/>
      <c r="G48" s="142"/>
      <c r="H48" s="142"/>
      <c r="I48" s="142"/>
      <c r="J48" s="143"/>
      <c r="K48" s="142"/>
      <c r="L48" s="142"/>
      <c r="M48" s="144"/>
      <c r="N48" s="145"/>
      <c r="O48" s="142"/>
      <c r="P48" s="147"/>
      <c r="Q48" s="147"/>
      <c r="R48" s="147"/>
      <c r="S48" s="147"/>
      <c r="T48" s="147"/>
      <c r="U48" s="147"/>
      <c r="V48" s="147"/>
      <c r="W48" s="147"/>
      <c r="X48" s="147"/>
      <c r="Y48" s="147"/>
      <c r="Z48" s="147"/>
      <c r="AA48" s="147"/>
      <c r="AB48" s="147"/>
      <c r="AC48" s="148"/>
      <c r="AD48" s="142"/>
      <c r="AE48" s="203">
        <f t="shared" si="5"/>
        <v>0</v>
      </c>
      <c r="AF48" s="150">
        <f t="shared" si="6"/>
        <v>0</v>
      </c>
      <c r="AG48" s="331"/>
      <c r="AJ48" s="185"/>
      <c r="AK48" s="616"/>
      <c r="AL48" s="186">
        <f t="shared" si="2"/>
        <v>0</v>
      </c>
      <c r="AM48" s="186">
        <f t="shared" si="3"/>
        <v>0</v>
      </c>
      <c r="AN48" s="186">
        <f t="shared" si="4"/>
        <v>0</v>
      </c>
      <c r="AO48" s="615"/>
    </row>
    <row r="49" spans="1:41" ht="20.100000000000001" customHeight="1">
      <c r="A49" s="183">
        <v>45</v>
      </c>
      <c r="B49" s="342"/>
      <c r="C49" s="342"/>
      <c r="D49" s="142"/>
      <c r="E49" s="142"/>
      <c r="F49" s="142"/>
      <c r="G49" s="142"/>
      <c r="H49" s="142"/>
      <c r="I49" s="142"/>
      <c r="J49" s="143"/>
      <c r="K49" s="142"/>
      <c r="L49" s="142"/>
      <c r="M49" s="144"/>
      <c r="N49" s="145"/>
      <c r="O49" s="142"/>
      <c r="P49" s="147"/>
      <c r="Q49" s="147"/>
      <c r="R49" s="147"/>
      <c r="S49" s="147"/>
      <c r="T49" s="147"/>
      <c r="U49" s="147"/>
      <c r="V49" s="147"/>
      <c r="W49" s="147"/>
      <c r="X49" s="147"/>
      <c r="Y49" s="147"/>
      <c r="Z49" s="147"/>
      <c r="AA49" s="147"/>
      <c r="AB49" s="147"/>
      <c r="AC49" s="148"/>
      <c r="AD49" s="142"/>
      <c r="AE49" s="203">
        <f t="shared" si="5"/>
        <v>0</v>
      </c>
      <c r="AF49" s="150">
        <f t="shared" si="6"/>
        <v>0</v>
      </c>
      <c r="AG49" s="331"/>
      <c r="AJ49" s="185"/>
      <c r="AK49" s="616"/>
      <c r="AL49" s="186">
        <f t="shared" si="2"/>
        <v>0</v>
      </c>
      <c r="AM49" s="186">
        <f t="shared" si="3"/>
        <v>0</v>
      </c>
      <c r="AN49" s="186">
        <f t="shared" si="4"/>
        <v>0</v>
      </c>
      <c r="AO49" s="615"/>
    </row>
    <row r="50" spans="1:41" ht="20.100000000000001" customHeight="1">
      <c r="A50" s="183">
        <v>46</v>
      </c>
      <c r="B50" s="342"/>
      <c r="C50" s="342"/>
      <c r="D50" s="142"/>
      <c r="E50" s="142"/>
      <c r="F50" s="142"/>
      <c r="G50" s="142"/>
      <c r="H50" s="142"/>
      <c r="I50" s="142"/>
      <c r="J50" s="143"/>
      <c r="K50" s="142"/>
      <c r="L50" s="142"/>
      <c r="M50" s="144"/>
      <c r="N50" s="145"/>
      <c r="O50" s="142"/>
      <c r="P50" s="147"/>
      <c r="Q50" s="147"/>
      <c r="R50" s="147"/>
      <c r="S50" s="147"/>
      <c r="T50" s="147"/>
      <c r="U50" s="147"/>
      <c r="V50" s="147"/>
      <c r="W50" s="147"/>
      <c r="X50" s="147"/>
      <c r="Y50" s="147"/>
      <c r="Z50" s="147"/>
      <c r="AA50" s="147"/>
      <c r="AB50" s="147"/>
      <c r="AC50" s="148"/>
      <c r="AD50" s="142"/>
      <c r="AE50" s="203">
        <f t="shared" si="5"/>
        <v>0</v>
      </c>
      <c r="AF50" s="150">
        <f t="shared" si="6"/>
        <v>0</v>
      </c>
      <c r="AG50" s="331"/>
      <c r="AJ50" s="185"/>
      <c r="AK50" s="616"/>
      <c r="AL50" s="186">
        <f t="shared" si="2"/>
        <v>0</v>
      </c>
      <c r="AM50" s="186">
        <f t="shared" si="3"/>
        <v>0</v>
      </c>
      <c r="AN50" s="186">
        <f t="shared" si="4"/>
        <v>0</v>
      </c>
      <c r="AO50" s="615"/>
    </row>
    <row r="51" spans="1:41" ht="20.100000000000001" customHeight="1">
      <c r="A51" s="183">
        <v>47</v>
      </c>
      <c r="B51" s="342"/>
      <c r="C51" s="342"/>
      <c r="D51" s="142"/>
      <c r="E51" s="142"/>
      <c r="F51" s="142"/>
      <c r="G51" s="142"/>
      <c r="H51" s="142"/>
      <c r="I51" s="142"/>
      <c r="J51" s="143"/>
      <c r="K51" s="142"/>
      <c r="L51" s="142"/>
      <c r="M51" s="144"/>
      <c r="N51" s="145"/>
      <c r="O51" s="142"/>
      <c r="P51" s="147"/>
      <c r="Q51" s="147"/>
      <c r="R51" s="147"/>
      <c r="S51" s="147"/>
      <c r="T51" s="147"/>
      <c r="U51" s="147"/>
      <c r="V51" s="147"/>
      <c r="W51" s="147"/>
      <c r="X51" s="147"/>
      <c r="Y51" s="147"/>
      <c r="Z51" s="147"/>
      <c r="AA51" s="147"/>
      <c r="AB51" s="147"/>
      <c r="AC51" s="148"/>
      <c r="AD51" s="142"/>
      <c r="AE51" s="203">
        <f t="shared" si="5"/>
        <v>0</v>
      </c>
      <c r="AF51" s="150">
        <f t="shared" si="6"/>
        <v>0</v>
      </c>
      <c r="AG51" s="331"/>
      <c r="AJ51" s="185"/>
      <c r="AK51" s="616"/>
      <c r="AL51" s="186">
        <f t="shared" si="2"/>
        <v>0</v>
      </c>
      <c r="AM51" s="186">
        <f t="shared" si="3"/>
        <v>0</v>
      </c>
      <c r="AN51" s="186">
        <f t="shared" si="4"/>
        <v>0</v>
      </c>
      <c r="AO51" s="615"/>
    </row>
    <row r="52" spans="1:41" ht="20.100000000000001" customHeight="1">
      <c r="A52" s="183">
        <v>48</v>
      </c>
      <c r="B52" s="342"/>
      <c r="C52" s="342"/>
      <c r="D52" s="142"/>
      <c r="E52" s="142"/>
      <c r="F52" s="142"/>
      <c r="G52" s="142"/>
      <c r="H52" s="142"/>
      <c r="I52" s="142"/>
      <c r="J52" s="143"/>
      <c r="K52" s="142"/>
      <c r="L52" s="142"/>
      <c r="M52" s="144"/>
      <c r="N52" s="145"/>
      <c r="O52" s="142"/>
      <c r="P52" s="147"/>
      <c r="Q52" s="147"/>
      <c r="R52" s="147"/>
      <c r="S52" s="147"/>
      <c r="T52" s="147"/>
      <c r="U52" s="147"/>
      <c r="V52" s="147"/>
      <c r="W52" s="147"/>
      <c r="X52" s="147"/>
      <c r="Y52" s="147"/>
      <c r="Z52" s="147"/>
      <c r="AA52" s="147"/>
      <c r="AB52" s="147"/>
      <c r="AC52" s="148"/>
      <c r="AD52" s="142"/>
      <c r="AE52" s="203">
        <f t="shared" si="5"/>
        <v>0</v>
      </c>
      <c r="AF52" s="150">
        <f t="shared" si="6"/>
        <v>0</v>
      </c>
      <c r="AG52" s="331"/>
      <c r="AJ52" s="185"/>
      <c r="AK52" s="616"/>
      <c r="AL52" s="186">
        <f t="shared" si="2"/>
        <v>0</v>
      </c>
      <c r="AM52" s="186">
        <f t="shared" si="3"/>
        <v>0</v>
      </c>
      <c r="AN52" s="186">
        <f t="shared" si="4"/>
        <v>0</v>
      </c>
      <c r="AO52" s="615"/>
    </row>
    <row r="53" spans="1:41" ht="20.100000000000001" customHeight="1">
      <c r="A53" s="183">
        <v>49</v>
      </c>
      <c r="B53" s="342"/>
      <c r="C53" s="342"/>
      <c r="D53" s="142"/>
      <c r="E53" s="142"/>
      <c r="F53" s="142"/>
      <c r="G53" s="142"/>
      <c r="H53" s="142"/>
      <c r="I53" s="142"/>
      <c r="J53" s="143"/>
      <c r="K53" s="142"/>
      <c r="L53" s="142"/>
      <c r="M53" s="144"/>
      <c r="N53" s="145"/>
      <c r="O53" s="142"/>
      <c r="P53" s="147"/>
      <c r="Q53" s="147"/>
      <c r="R53" s="147"/>
      <c r="S53" s="147"/>
      <c r="T53" s="147"/>
      <c r="U53" s="147"/>
      <c r="V53" s="147"/>
      <c r="W53" s="147"/>
      <c r="X53" s="147"/>
      <c r="Y53" s="147"/>
      <c r="Z53" s="147"/>
      <c r="AA53" s="147"/>
      <c r="AB53" s="147"/>
      <c r="AC53" s="148"/>
      <c r="AD53" s="142"/>
      <c r="AE53" s="203">
        <f t="shared" si="5"/>
        <v>0</v>
      </c>
      <c r="AF53" s="150">
        <f t="shared" si="6"/>
        <v>0</v>
      </c>
      <c r="AG53" s="331"/>
      <c r="AJ53" s="185"/>
      <c r="AK53" s="616"/>
      <c r="AL53" s="186">
        <f t="shared" si="2"/>
        <v>0</v>
      </c>
      <c r="AM53" s="186">
        <f t="shared" si="3"/>
        <v>0</v>
      </c>
      <c r="AN53" s="186">
        <f t="shared" si="4"/>
        <v>0</v>
      </c>
      <c r="AO53" s="615"/>
    </row>
    <row r="54" spans="1:41" ht="20.100000000000001" customHeight="1">
      <c r="A54" s="183">
        <v>50</v>
      </c>
      <c r="B54" s="342"/>
      <c r="C54" s="342"/>
      <c r="D54" s="142"/>
      <c r="E54" s="142"/>
      <c r="F54" s="142"/>
      <c r="G54" s="142"/>
      <c r="H54" s="142"/>
      <c r="I54" s="142"/>
      <c r="J54" s="143"/>
      <c r="K54" s="142"/>
      <c r="L54" s="142"/>
      <c r="M54" s="144"/>
      <c r="N54" s="145"/>
      <c r="O54" s="142"/>
      <c r="P54" s="147"/>
      <c r="Q54" s="147"/>
      <c r="R54" s="147"/>
      <c r="S54" s="147"/>
      <c r="T54" s="147"/>
      <c r="U54" s="147"/>
      <c r="V54" s="147"/>
      <c r="W54" s="147"/>
      <c r="X54" s="147"/>
      <c r="Y54" s="147"/>
      <c r="Z54" s="147"/>
      <c r="AA54" s="147"/>
      <c r="AB54" s="147"/>
      <c r="AC54" s="148"/>
      <c r="AD54" s="142"/>
      <c r="AE54" s="203">
        <f t="shared" si="5"/>
        <v>0</v>
      </c>
      <c r="AF54" s="150">
        <f t="shared" si="6"/>
        <v>0</v>
      </c>
      <c r="AG54" s="331"/>
      <c r="AJ54" s="185"/>
      <c r="AK54" s="616"/>
      <c r="AL54" s="186">
        <f t="shared" si="2"/>
        <v>0</v>
      </c>
      <c r="AM54" s="186">
        <f t="shared" si="3"/>
        <v>0</v>
      </c>
      <c r="AN54" s="186">
        <f t="shared" si="4"/>
        <v>0</v>
      </c>
      <c r="AO54" s="615"/>
    </row>
    <row r="55" spans="1:41" ht="20.100000000000001" customHeight="1">
      <c r="A55" s="183">
        <v>51</v>
      </c>
      <c r="B55" s="342"/>
      <c r="C55" s="342"/>
      <c r="D55" s="142"/>
      <c r="E55" s="142"/>
      <c r="F55" s="142"/>
      <c r="G55" s="142"/>
      <c r="H55" s="142"/>
      <c r="I55" s="142"/>
      <c r="J55" s="143"/>
      <c r="K55" s="142"/>
      <c r="L55" s="142"/>
      <c r="M55" s="144"/>
      <c r="N55" s="145"/>
      <c r="O55" s="142"/>
      <c r="P55" s="147"/>
      <c r="Q55" s="147"/>
      <c r="R55" s="147"/>
      <c r="S55" s="147"/>
      <c r="T55" s="147"/>
      <c r="U55" s="147"/>
      <c r="V55" s="147"/>
      <c r="W55" s="147"/>
      <c r="X55" s="147"/>
      <c r="Y55" s="147"/>
      <c r="Z55" s="147"/>
      <c r="AA55" s="147"/>
      <c r="AB55" s="147"/>
      <c r="AC55" s="148"/>
      <c r="AD55" s="142"/>
      <c r="AE55" s="203">
        <f t="shared" si="5"/>
        <v>0</v>
      </c>
      <c r="AF55" s="150">
        <f t="shared" si="6"/>
        <v>0</v>
      </c>
      <c r="AG55" s="331"/>
      <c r="AJ55" s="185"/>
      <c r="AK55" s="616"/>
      <c r="AL55" s="186">
        <f t="shared" si="2"/>
        <v>0</v>
      </c>
      <c r="AM55" s="186">
        <f t="shared" si="3"/>
        <v>0</v>
      </c>
      <c r="AN55" s="186">
        <f t="shared" si="4"/>
        <v>0</v>
      </c>
      <c r="AO55" s="615"/>
    </row>
    <row r="56" spans="1:41" ht="20.100000000000001" customHeight="1">
      <c r="A56" s="183">
        <v>52</v>
      </c>
      <c r="B56" s="342"/>
      <c r="C56" s="342"/>
      <c r="D56" s="142"/>
      <c r="E56" s="142"/>
      <c r="F56" s="142"/>
      <c r="G56" s="142"/>
      <c r="H56" s="142"/>
      <c r="I56" s="142"/>
      <c r="J56" s="143"/>
      <c r="K56" s="142"/>
      <c r="L56" s="142"/>
      <c r="M56" s="144"/>
      <c r="N56" s="145"/>
      <c r="O56" s="142"/>
      <c r="P56" s="147"/>
      <c r="Q56" s="147"/>
      <c r="R56" s="147"/>
      <c r="S56" s="147"/>
      <c r="T56" s="147"/>
      <c r="U56" s="147"/>
      <c r="V56" s="147"/>
      <c r="W56" s="147"/>
      <c r="X56" s="147"/>
      <c r="Y56" s="147"/>
      <c r="Z56" s="147"/>
      <c r="AA56" s="147"/>
      <c r="AB56" s="147"/>
      <c r="AC56" s="148"/>
      <c r="AD56" s="142"/>
      <c r="AE56" s="203">
        <f t="shared" si="5"/>
        <v>0</v>
      </c>
      <c r="AF56" s="150">
        <f t="shared" si="6"/>
        <v>0</v>
      </c>
      <c r="AG56" s="331"/>
      <c r="AJ56" s="185"/>
      <c r="AK56" s="616"/>
      <c r="AL56" s="186">
        <f t="shared" si="2"/>
        <v>0</v>
      </c>
      <c r="AM56" s="186">
        <f t="shared" si="3"/>
        <v>0</v>
      </c>
      <c r="AN56" s="186">
        <f t="shared" si="4"/>
        <v>0</v>
      </c>
      <c r="AO56" s="615"/>
    </row>
    <row r="57" spans="1:41" ht="20.100000000000001" customHeight="1">
      <c r="A57" s="183">
        <v>53</v>
      </c>
      <c r="B57" s="342"/>
      <c r="C57" s="342"/>
      <c r="D57" s="142"/>
      <c r="E57" s="142"/>
      <c r="F57" s="142"/>
      <c r="G57" s="142"/>
      <c r="H57" s="142"/>
      <c r="I57" s="142"/>
      <c r="J57" s="143"/>
      <c r="K57" s="142"/>
      <c r="L57" s="142"/>
      <c r="M57" s="144"/>
      <c r="N57" s="145"/>
      <c r="O57" s="142"/>
      <c r="P57" s="147"/>
      <c r="Q57" s="147"/>
      <c r="R57" s="147"/>
      <c r="S57" s="147"/>
      <c r="T57" s="147"/>
      <c r="U57" s="147"/>
      <c r="V57" s="147"/>
      <c r="W57" s="147"/>
      <c r="X57" s="147"/>
      <c r="Y57" s="147"/>
      <c r="Z57" s="147"/>
      <c r="AA57" s="147"/>
      <c r="AB57" s="147"/>
      <c r="AC57" s="148"/>
      <c r="AD57" s="142"/>
      <c r="AE57" s="203">
        <f t="shared" si="5"/>
        <v>0</v>
      </c>
      <c r="AF57" s="150">
        <f t="shared" si="6"/>
        <v>0</v>
      </c>
      <c r="AG57" s="331"/>
      <c r="AJ57" s="185"/>
      <c r="AK57" s="616"/>
      <c r="AL57" s="186">
        <f t="shared" si="2"/>
        <v>0</v>
      </c>
      <c r="AM57" s="186">
        <f t="shared" si="3"/>
        <v>0</v>
      </c>
      <c r="AN57" s="186">
        <f t="shared" si="4"/>
        <v>0</v>
      </c>
      <c r="AO57" s="615"/>
    </row>
    <row r="58" spans="1:41" ht="20.100000000000001" customHeight="1">
      <c r="A58" s="183">
        <v>54</v>
      </c>
      <c r="B58" s="342"/>
      <c r="C58" s="342"/>
      <c r="D58" s="142"/>
      <c r="E58" s="142"/>
      <c r="F58" s="142"/>
      <c r="G58" s="142"/>
      <c r="H58" s="142"/>
      <c r="I58" s="142"/>
      <c r="J58" s="143"/>
      <c r="K58" s="142"/>
      <c r="L58" s="142"/>
      <c r="M58" s="144"/>
      <c r="N58" s="145"/>
      <c r="O58" s="142"/>
      <c r="P58" s="147"/>
      <c r="Q58" s="147"/>
      <c r="R58" s="147"/>
      <c r="S58" s="147"/>
      <c r="T58" s="147"/>
      <c r="U58" s="147"/>
      <c r="V58" s="147"/>
      <c r="W58" s="147"/>
      <c r="X58" s="147"/>
      <c r="Y58" s="147"/>
      <c r="Z58" s="147"/>
      <c r="AA58" s="147"/>
      <c r="AB58" s="147"/>
      <c r="AC58" s="148"/>
      <c r="AD58" s="142"/>
      <c r="AE58" s="203">
        <f t="shared" si="5"/>
        <v>0</v>
      </c>
      <c r="AF58" s="150">
        <f t="shared" si="6"/>
        <v>0</v>
      </c>
      <c r="AG58" s="331"/>
      <c r="AJ58" s="185"/>
      <c r="AK58" s="616"/>
      <c r="AL58" s="186">
        <f t="shared" si="2"/>
        <v>0</v>
      </c>
      <c r="AM58" s="186">
        <f t="shared" si="3"/>
        <v>0</v>
      </c>
      <c r="AN58" s="186">
        <f t="shared" si="4"/>
        <v>0</v>
      </c>
      <c r="AO58" s="615"/>
    </row>
    <row r="59" spans="1:41" ht="20.100000000000001" customHeight="1">
      <c r="A59" s="183">
        <v>55</v>
      </c>
      <c r="B59" s="342"/>
      <c r="C59" s="342"/>
      <c r="D59" s="142"/>
      <c r="E59" s="142"/>
      <c r="F59" s="142"/>
      <c r="G59" s="142"/>
      <c r="H59" s="142"/>
      <c r="I59" s="142"/>
      <c r="J59" s="143"/>
      <c r="K59" s="142"/>
      <c r="L59" s="142"/>
      <c r="M59" s="144"/>
      <c r="N59" s="145"/>
      <c r="O59" s="142"/>
      <c r="P59" s="147"/>
      <c r="Q59" s="147"/>
      <c r="R59" s="147"/>
      <c r="S59" s="147"/>
      <c r="T59" s="147"/>
      <c r="U59" s="147"/>
      <c r="V59" s="147"/>
      <c r="W59" s="147"/>
      <c r="X59" s="147"/>
      <c r="Y59" s="147"/>
      <c r="Z59" s="147"/>
      <c r="AA59" s="147"/>
      <c r="AB59" s="147"/>
      <c r="AC59" s="148"/>
      <c r="AD59" s="142"/>
      <c r="AE59" s="203">
        <f t="shared" si="5"/>
        <v>0</v>
      </c>
      <c r="AF59" s="150">
        <f t="shared" si="6"/>
        <v>0</v>
      </c>
      <c r="AG59" s="331"/>
      <c r="AJ59" s="185"/>
      <c r="AK59" s="616"/>
      <c r="AL59" s="186">
        <f t="shared" si="2"/>
        <v>0</v>
      </c>
      <c r="AM59" s="186">
        <f t="shared" si="3"/>
        <v>0</v>
      </c>
      <c r="AN59" s="186">
        <f t="shared" si="4"/>
        <v>0</v>
      </c>
      <c r="AO59" s="615"/>
    </row>
    <row r="60" spans="1:41" ht="20.100000000000001" customHeight="1">
      <c r="A60" s="183">
        <v>56</v>
      </c>
      <c r="B60" s="342"/>
      <c r="C60" s="342"/>
      <c r="D60" s="142"/>
      <c r="E60" s="142"/>
      <c r="F60" s="142"/>
      <c r="G60" s="142"/>
      <c r="H60" s="142"/>
      <c r="I60" s="142"/>
      <c r="J60" s="143"/>
      <c r="K60" s="142"/>
      <c r="L60" s="142"/>
      <c r="M60" s="144"/>
      <c r="N60" s="145"/>
      <c r="O60" s="142"/>
      <c r="P60" s="147"/>
      <c r="Q60" s="147"/>
      <c r="R60" s="147"/>
      <c r="S60" s="147"/>
      <c r="T60" s="147"/>
      <c r="U60" s="147"/>
      <c r="V60" s="147"/>
      <c r="W60" s="147"/>
      <c r="X60" s="147"/>
      <c r="Y60" s="147"/>
      <c r="Z60" s="147"/>
      <c r="AA60" s="147"/>
      <c r="AB60" s="147"/>
      <c r="AC60" s="148"/>
      <c r="AD60" s="142"/>
      <c r="AE60" s="203">
        <f t="shared" si="5"/>
        <v>0</v>
      </c>
      <c r="AF60" s="150">
        <f t="shared" si="6"/>
        <v>0</v>
      </c>
      <c r="AG60" s="331"/>
      <c r="AJ60" s="185"/>
      <c r="AK60" s="616"/>
      <c r="AL60" s="186">
        <f t="shared" si="2"/>
        <v>0</v>
      </c>
      <c r="AM60" s="186">
        <f t="shared" si="3"/>
        <v>0</v>
      </c>
      <c r="AN60" s="186">
        <f t="shared" si="4"/>
        <v>0</v>
      </c>
      <c r="AO60" s="615"/>
    </row>
    <row r="61" spans="1:41" ht="20.100000000000001" customHeight="1">
      <c r="A61" s="183">
        <v>57</v>
      </c>
      <c r="B61" s="342"/>
      <c r="C61" s="342"/>
      <c r="D61" s="142"/>
      <c r="E61" s="142"/>
      <c r="F61" s="142"/>
      <c r="G61" s="142"/>
      <c r="H61" s="142"/>
      <c r="I61" s="142"/>
      <c r="J61" s="143"/>
      <c r="K61" s="142"/>
      <c r="L61" s="142"/>
      <c r="M61" s="144"/>
      <c r="N61" s="145"/>
      <c r="O61" s="142"/>
      <c r="P61" s="147"/>
      <c r="Q61" s="147"/>
      <c r="R61" s="147"/>
      <c r="S61" s="147"/>
      <c r="T61" s="147"/>
      <c r="U61" s="147"/>
      <c r="V61" s="147"/>
      <c r="W61" s="147"/>
      <c r="X61" s="147"/>
      <c r="Y61" s="147"/>
      <c r="Z61" s="147"/>
      <c r="AA61" s="147"/>
      <c r="AB61" s="147"/>
      <c r="AC61" s="148"/>
      <c r="AD61" s="142"/>
      <c r="AE61" s="203">
        <f t="shared" si="5"/>
        <v>0</v>
      </c>
      <c r="AF61" s="150">
        <f t="shared" si="6"/>
        <v>0</v>
      </c>
      <c r="AG61" s="331"/>
      <c r="AJ61" s="185"/>
      <c r="AK61" s="616"/>
      <c r="AL61" s="186">
        <f t="shared" si="2"/>
        <v>0</v>
      </c>
      <c r="AM61" s="186">
        <f t="shared" si="3"/>
        <v>0</v>
      </c>
      <c r="AN61" s="186">
        <f t="shared" si="4"/>
        <v>0</v>
      </c>
      <c r="AO61" s="615"/>
    </row>
    <row r="62" spans="1:41" ht="20.100000000000001" customHeight="1">
      <c r="A62" s="183">
        <v>58</v>
      </c>
      <c r="B62" s="342"/>
      <c r="C62" s="342"/>
      <c r="D62" s="142"/>
      <c r="E62" s="142"/>
      <c r="F62" s="142"/>
      <c r="G62" s="142"/>
      <c r="H62" s="142"/>
      <c r="I62" s="142"/>
      <c r="J62" s="143"/>
      <c r="K62" s="142"/>
      <c r="L62" s="142"/>
      <c r="M62" s="144"/>
      <c r="N62" s="145"/>
      <c r="O62" s="142"/>
      <c r="P62" s="147"/>
      <c r="Q62" s="147"/>
      <c r="R62" s="147"/>
      <c r="S62" s="147"/>
      <c r="T62" s="147"/>
      <c r="U62" s="147"/>
      <c r="V62" s="147"/>
      <c r="W62" s="147"/>
      <c r="X62" s="147"/>
      <c r="Y62" s="147"/>
      <c r="Z62" s="147"/>
      <c r="AA62" s="147"/>
      <c r="AB62" s="147"/>
      <c r="AC62" s="148"/>
      <c r="AD62" s="142"/>
      <c r="AE62" s="203">
        <f t="shared" si="5"/>
        <v>0</v>
      </c>
      <c r="AF62" s="150">
        <f t="shared" si="6"/>
        <v>0</v>
      </c>
      <c r="AG62" s="331"/>
      <c r="AJ62" s="185"/>
      <c r="AK62" s="616"/>
      <c r="AL62" s="186">
        <f t="shared" si="2"/>
        <v>0</v>
      </c>
      <c r="AM62" s="186">
        <f t="shared" si="3"/>
        <v>0</v>
      </c>
      <c r="AN62" s="186">
        <f t="shared" si="4"/>
        <v>0</v>
      </c>
      <c r="AO62" s="615"/>
    </row>
    <row r="63" spans="1:41" ht="20.100000000000001" customHeight="1">
      <c r="A63" s="183">
        <v>59</v>
      </c>
      <c r="B63" s="342"/>
      <c r="C63" s="342"/>
      <c r="D63" s="142"/>
      <c r="E63" s="142"/>
      <c r="F63" s="142"/>
      <c r="G63" s="142"/>
      <c r="H63" s="142"/>
      <c r="I63" s="142"/>
      <c r="J63" s="143"/>
      <c r="K63" s="142"/>
      <c r="L63" s="142"/>
      <c r="M63" s="144"/>
      <c r="N63" s="145"/>
      <c r="O63" s="142"/>
      <c r="P63" s="147"/>
      <c r="Q63" s="147"/>
      <c r="R63" s="147"/>
      <c r="S63" s="147"/>
      <c r="T63" s="147"/>
      <c r="U63" s="147"/>
      <c r="V63" s="147"/>
      <c r="W63" s="147"/>
      <c r="X63" s="147"/>
      <c r="Y63" s="147"/>
      <c r="Z63" s="147"/>
      <c r="AA63" s="147"/>
      <c r="AB63" s="147"/>
      <c r="AC63" s="148"/>
      <c r="AD63" s="142"/>
      <c r="AE63" s="203">
        <f t="shared" si="5"/>
        <v>0</v>
      </c>
      <c r="AF63" s="150">
        <f t="shared" si="6"/>
        <v>0</v>
      </c>
      <c r="AG63" s="331"/>
      <c r="AJ63" s="185"/>
      <c r="AK63" s="616"/>
      <c r="AL63" s="186">
        <f t="shared" si="2"/>
        <v>0</v>
      </c>
      <c r="AM63" s="186">
        <f t="shared" si="3"/>
        <v>0</v>
      </c>
      <c r="AN63" s="186">
        <f t="shared" si="4"/>
        <v>0</v>
      </c>
      <c r="AO63" s="615"/>
    </row>
    <row r="64" spans="1:41" ht="20.100000000000001" customHeight="1">
      <c r="A64" s="183">
        <v>60</v>
      </c>
      <c r="B64" s="342"/>
      <c r="C64" s="342"/>
      <c r="D64" s="142"/>
      <c r="E64" s="142"/>
      <c r="F64" s="142"/>
      <c r="G64" s="142"/>
      <c r="H64" s="142"/>
      <c r="I64" s="142"/>
      <c r="J64" s="143"/>
      <c r="K64" s="142"/>
      <c r="L64" s="142"/>
      <c r="M64" s="144"/>
      <c r="N64" s="145"/>
      <c r="O64" s="142"/>
      <c r="P64" s="147"/>
      <c r="Q64" s="147"/>
      <c r="R64" s="147"/>
      <c r="S64" s="147"/>
      <c r="T64" s="147"/>
      <c r="U64" s="147"/>
      <c r="V64" s="147"/>
      <c r="W64" s="147"/>
      <c r="X64" s="147"/>
      <c r="Y64" s="147"/>
      <c r="Z64" s="147"/>
      <c r="AA64" s="147"/>
      <c r="AB64" s="147"/>
      <c r="AC64" s="148"/>
      <c r="AD64" s="142"/>
      <c r="AE64" s="203">
        <f t="shared" si="5"/>
        <v>0</v>
      </c>
      <c r="AF64" s="150">
        <f t="shared" si="6"/>
        <v>0</v>
      </c>
      <c r="AG64" s="331"/>
      <c r="AJ64" s="185"/>
      <c r="AK64" s="616"/>
      <c r="AL64" s="186">
        <f t="shared" si="2"/>
        <v>0</v>
      </c>
      <c r="AM64" s="186">
        <f t="shared" si="3"/>
        <v>0</v>
      </c>
      <c r="AN64" s="186">
        <f t="shared" si="4"/>
        <v>0</v>
      </c>
      <c r="AO64" s="615"/>
    </row>
    <row r="65" spans="1:41" ht="20.100000000000001" customHeight="1">
      <c r="A65" s="183">
        <v>61</v>
      </c>
      <c r="B65" s="342"/>
      <c r="C65" s="342"/>
      <c r="D65" s="142"/>
      <c r="E65" s="142"/>
      <c r="F65" s="142"/>
      <c r="G65" s="142"/>
      <c r="H65" s="142"/>
      <c r="I65" s="142"/>
      <c r="J65" s="143"/>
      <c r="K65" s="142"/>
      <c r="L65" s="142"/>
      <c r="M65" s="144"/>
      <c r="N65" s="145"/>
      <c r="O65" s="142"/>
      <c r="P65" s="147"/>
      <c r="Q65" s="147"/>
      <c r="R65" s="147"/>
      <c r="S65" s="147"/>
      <c r="T65" s="147"/>
      <c r="U65" s="147"/>
      <c r="V65" s="147"/>
      <c r="W65" s="147"/>
      <c r="X65" s="147"/>
      <c r="Y65" s="147"/>
      <c r="Z65" s="147"/>
      <c r="AA65" s="147"/>
      <c r="AB65" s="147"/>
      <c r="AC65" s="148"/>
      <c r="AD65" s="142"/>
      <c r="AE65" s="203">
        <f t="shared" si="5"/>
        <v>0</v>
      </c>
      <c r="AF65" s="150">
        <f t="shared" si="6"/>
        <v>0</v>
      </c>
      <c r="AG65" s="331"/>
      <c r="AJ65" s="185"/>
      <c r="AK65" s="616"/>
      <c r="AL65" s="186">
        <f t="shared" si="2"/>
        <v>0</v>
      </c>
      <c r="AM65" s="186">
        <f t="shared" si="3"/>
        <v>0</v>
      </c>
      <c r="AN65" s="186">
        <f t="shared" si="4"/>
        <v>0</v>
      </c>
      <c r="AO65" s="615"/>
    </row>
    <row r="66" spans="1:41" ht="20.100000000000001" customHeight="1">
      <c r="A66" s="183">
        <v>62</v>
      </c>
      <c r="B66" s="342"/>
      <c r="C66" s="342"/>
      <c r="D66" s="142"/>
      <c r="E66" s="142"/>
      <c r="F66" s="142"/>
      <c r="G66" s="142"/>
      <c r="H66" s="142"/>
      <c r="I66" s="142"/>
      <c r="J66" s="143"/>
      <c r="K66" s="142"/>
      <c r="L66" s="142"/>
      <c r="M66" s="144"/>
      <c r="N66" s="145"/>
      <c r="O66" s="142"/>
      <c r="P66" s="147"/>
      <c r="Q66" s="147"/>
      <c r="R66" s="147"/>
      <c r="S66" s="147"/>
      <c r="T66" s="147"/>
      <c r="U66" s="147"/>
      <c r="V66" s="147"/>
      <c r="W66" s="147"/>
      <c r="X66" s="147"/>
      <c r="Y66" s="147"/>
      <c r="Z66" s="147"/>
      <c r="AA66" s="147"/>
      <c r="AB66" s="147"/>
      <c r="AC66" s="148"/>
      <c r="AD66" s="142"/>
      <c r="AE66" s="203">
        <f t="shared" si="5"/>
        <v>0</v>
      </c>
      <c r="AF66" s="150">
        <f t="shared" si="6"/>
        <v>0</v>
      </c>
      <c r="AG66" s="331"/>
      <c r="AJ66" s="185"/>
      <c r="AK66" s="616"/>
      <c r="AL66" s="186">
        <f t="shared" si="2"/>
        <v>0</v>
      </c>
      <c r="AM66" s="186">
        <f t="shared" si="3"/>
        <v>0</v>
      </c>
      <c r="AN66" s="186">
        <f t="shared" si="4"/>
        <v>0</v>
      </c>
      <c r="AO66" s="615"/>
    </row>
    <row r="67" spans="1:41" ht="20.100000000000001" customHeight="1">
      <c r="A67" s="183">
        <v>63</v>
      </c>
      <c r="B67" s="342"/>
      <c r="C67" s="342"/>
      <c r="D67" s="142"/>
      <c r="E67" s="142"/>
      <c r="F67" s="142"/>
      <c r="G67" s="142"/>
      <c r="H67" s="142"/>
      <c r="I67" s="142"/>
      <c r="J67" s="143"/>
      <c r="K67" s="142"/>
      <c r="L67" s="142"/>
      <c r="M67" s="144"/>
      <c r="N67" s="145"/>
      <c r="O67" s="142"/>
      <c r="P67" s="147"/>
      <c r="Q67" s="147"/>
      <c r="R67" s="147"/>
      <c r="S67" s="147"/>
      <c r="T67" s="147"/>
      <c r="U67" s="147"/>
      <c r="V67" s="147"/>
      <c r="W67" s="147"/>
      <c r="X67" s="147"/>
      <c r="Y67" s="147"/>
      <c r="Z67" s="147"/>
      <c r="AA67" s="147"/>
      <c r="AB67" s="147"/>
      <c r="AC67" s="148"/>
      <c r="AD67" s="142"/>
      <c r="AE67" s="203">
        <f t="shared" si="5"/>
        <v>0</v>
      </c>
      <c r="AF67" s="150">
        <f t="shared" si="6"/>
        <v>0</v>
      </c>
      <c r="AG67" s="331"/>
      <c r="AJ67" s="185"/>
      <c r="AK67" s="616"/>
      <c r="AL67" s="186">
        <f t="shared" si="2"/>
        <v>0</v>
      </c>
      <c r="AM67" s="186">
        <f t="shared" si="3"/>
        <v>0</v>
      </c>
      <c r="AN67" s="186">
        <f t="shared" si="4"/>
        <v>0</v>
      </c>
      <c r="AO67" s="615"/>
    </row>
    <row r="68" spans="1:41" ht="20.100000000000001" customHeight="1">
      <c r="A68" s="183">
        <v>64</v>
      </c>
      <c r="B68" s="342"/>
      <c r="C68" s="342"/>
      <c r="D68" s="142"/>
      <c r="E68" s="142"/>
      <c r="F68" s="142"/>
      <c r="G68" s="142"/>
      <c r="H68" s="142"/>
      <c r="I68" s="142"/>
      <c r="J68" s="143"/>
      <c r="K68" s="142"/>
      <c r="L68" s="142"/>
      <c r="M68" s="144"/>
      <c r="N68" s="145"/>
      <c r="O68" s="142"/>
      <c r="P68" s="147"/>
      <c r="Q68" s="147"/>
      <c r="R68" s="147"/>
      <c r="S68" s="147"/>
      <c r="T68" s="147"/>
      <c r="U68" s="147"/>
      <c r="V68" s="147"/>
      <c r="W68" s="147"/>
      <c r="X68" s="147"/>
      <c r="Y68" s="147"/>
      <c r="Z68" s="147"/>
      <c r="AA68" s="147"/>
      <c r="AB68" s="147"/>
      <c r="AC68" s="148"/>
      <c r="AD68" s="142"/>
      <c r="AE68" s="203">
        <f t="shared" si="5"/>
        <v>0</v>
      </c>
      <c r="AF68" s="150">
        <f t="shared" si="6"/>
        <v>0</v>
      </c>
      <c r="AG68" s="331"/>
      <c r="AJ68" s="185"/>
      <c r="AK68" s="616"/>
      <c r="AL68" s="186">
        <f t="shared" si="2"/>
        <v>0</v>
      </c>
      <c r="AM68" s="186">
        <f t="shared" si="3"/>
        <v>0</v>
      </c>
      <c r="AN68" s="186">
        <f t="shared" si="4"/>
        <v>0</v>
      </c>
      <c r="AO68" s="615"/>
    </row>
    <row r="69" spans="1:41" ht="20.100000000000001" customHeight="1">
      <c r="A69" s="183">
        <v>65</v>
      </c>
      <c r="B69" s="342"/>
      <c r="C69" s="342"/>
      <c r="D69" s="142"/>
      <c r="E69" s="142"/>
      <c r="F69" s="142"/>
      <c r="G69" s="142"/>
      <c r="H69" s="142"/>
      <c r="I69" s="142"/>
      <c r="J69" s="143"/>
      <c r="K69" s="142"/>
      <c r="L69" s="142"/>
      <c r="M69" s="144"/>
      <c r="N69" s="145"/>
      <c r="O69" s="142"/>
      <c r="P69" s="147"/>
      <c r="Q69" s="147"/>
      <c r="R69" s="147"/>
      <c r="S69" s="147"/>
      <c r="T69" s="147"/>
      <c r="U69" s="147"/>
      <c r="V69" s="147"/>
      <c r="W69" s="147"/>
      <c r="X69" s="147"/>
      <c r="Y69" s="147"/>
      <c r="Z69" s="147"/>
      <c r="AA69" s="147"/>
      <c r="AB69" s="147"/>
      <c r="AC69" s="148"/>
      <c r="AD69" s="142"/>
      <c r="AE69" s="203">
        <f t="shared" si="5"/>
        <v>0</v>
      </c>
      <c r="AF69" s="150">
        <f t="shared" si="6"/>
        <v>0</v>
      </c>
      <c r="AG69" s="331"/>
      <c r="AJ69" s="185"/>
      <c r="AK69" s="616"/>
      <c r="AL69" s="186">
        <f t="shared" si="2"/>
        <v>0</v>
      </c>
      <c r="AM69" s="186">
        <f t="shared" si="3"/>
        <v>0</v>
      </c>
      <c r="AN69" s="186">
        <f t="shared" si="4"/>
        <v>0</v>
      </c>
      <c r="AO69" s="615"/>
    </row>
    <row r="70" spans="1:41" ht="20.100000000000001" customHeight="1">
      <c r="A70" s="183">
        <v>66</v>
      </c>
      <c r="B70" s="342"/>
      <c r="C70" s="342"/>
      <c r="D70" s="142"/>
      <c r="E70" s="142"/>
      <c r="F70" s="142"/>
      <c r="G70" s="142"/>
      <c r="H70" s="142"/>
      <c r="I70" s="142"/>
      <c r="J70" s="143"/>
      <c r="K70" s="142"/>
      <c r="L70" s="142"/>
      <c r="M70" s="144"/>
      <c r="N70" s="145"/>
      <c r="O70" s="142"/>
      <c r="P70" s="147"/>
      <c r="Q70" s="147"/>
      <c r="R70" s="147"/>
      <c r="S70" s="147"/>
      <c r="T70" s="147"/>
      <c r="U70" s="147"/>
      <c r="V70" s="147"/>
      <c r="W70" s="147"/>
      <c r="X70" s="147"/>
      <c r="Y70" s="147"/>
      <c r="Z70" s="147"/>
      <c r="AA70" s="147"/>
      <c r="AB70" s="147"/>
      <c r="AC70" s="148"/>
      <c r="AD70" s="142"/>
      <c r="AE70" s="203">
        <f t="shared" si="5"/>
        <v>0</v>
      </c>
      <c r="AF70" s="150">
        <f t="shared" si="6"/>
        <v>0</v>
      </c>
      <c r="AG70" s="331"/>
      <c r="AJ70" s="185"/>
      <c r="AK70" s="616"/>
      <c r="AL70" s="186">
        <f t="shared" ref="AL70:AL133" si="7">SUM(AH$4*B70)</f>
        <v>0</v>
      </c>
      <c r="AM70" s="186">
        <f t="shared" ref="AM70:AM133" si="8">SUM(AI$4*C70)</f>
        <v>0</v>
      </c>
      <c r="AN70" s="186">
        <f t="shared" ref="AN70:AN133" si="9">SUM((AE70*AJ$4)+AK70)</f>
        <v>0</v>
      </c>
      <c r="AO70" s="615"/>
    </row>
    <row r="71" spans="1:41" ht="20.100000000000001" customHeight="1">
      <c r="A71" s="183">
        <v>67</v>
      </c>
      <c r="B71" s="342"/>
      <c r="C71" s="342"/>
      <c r="D71" s="142"/>
      <c r="E71" s="142"/>
      <c r="F71" s="142"/>
      <c r="G71" s="142"/>
      <c r="H71" s="142"/>
      <c r="I71" s="142"/>
      <c r="J71" s="143"/>
      <c r="K71" s="142"/>
      <c r="L71" s="142"/>
      <c r="M71" s="144"/>
      <c r="N71" s="145"/>
      <c r="O71" s="142"/>
      <c r="P71" s="147"/>
      <c r="Q71" s="147"/>
      <c r="R71" s="147"/>
      <c r="S71" s="147"/>
      <c r="T71" s="147"/>
      <c r="U71" s="147"/>
      <c r="V71" s="147"/>
      <c r="W71" s="147"/>
      <c r="X71" s="147"/>
      <c r="Y71" s="147"/>
      <c r="Z71" s="147"/>
      <c r="AA71" s="147"/>
      <c r="AB71" s="147"/>
      <c r="AC71" s="148"/>
      <c r="AD71" s="142"/>
      <c r="AE71" s="203">
        <f t="shared" ref="AE71:AE134" si="10">SUM(P71:AB71)</f>
        <v>0</v>
      </c>
      <c r="AF71" s="150">
        <f t="shared" ref="AF71:AF134" si="11">SUM(AE71+B71+C71)</f>
        <v>0</v>
      </c>
      <c r="AG71" s="331"/>
      <c r="AJ71" s="185"/>
      <c r="AK71" s="616"/>
      <c r="AL71" s="186">
        <f t="shared" si="7"/>
        <v>0</v>
      </c>
      <c r="AM71" s="186">
        <f t="shared" si="8"/>
        <v>0</v>
      </c>
      <c r="AN71" s="186">
        <f t="shared" si="9"/>
        <v>0</v>
      </c>
      <c r="AO71" s="615"/>
    </row>
    <row r="72" spans="1:41" ht="20.100000000000001" customHeight="1">
      <c r="A72" s="183">
        <v>68</v>
      </c>
      <c r="B72" s="342"/>
      <c r="C72" s="342"/>
      <c r="D72" s="142"/>
      <c r="E72" s="142"/>
      <c r="F72" s="142"/>
      <c r="G72" s="142"/>
      <c r="H72" s="142"/>
      <c r="I72" s="142"/>
      <c r="J72" s="143"/>
      <c r="K72" s="142"/>
      <c r="L72" s="142"/>
      <c r="M72" s="144"/>
      <c r="N72" s="145"/>
      <c r="O72" s="142"/>
      <c r="P72" s="147"/>
      <c r="Q72" s="147"/>
      <c r="R72" s="147"/>
      <c r="S72" s="147"/>
      <c r="T72" s="147"/>
      <c r="U72" s="147"/>
      <c r="V72" s="147"/>
      <c r="W72" s="147"/>
      <c r="X72" s="147"/>
      <c r="Y72" s="147"/>
      <c r="Z72" s="147"/>
      <c r="AA72" s="147"/>
      <c r="AB72" s="147"/>
      <c r="AC72" s="148"/>
      <c r="AD72" s="142"/>
      <c r="AE72" s="203">
        <f t="shared" si="10"/>
        <v>0</v>
      </c>
      <c r="AF72" s="150">
        <f t="shared" si="11"/>
        <v>0</v>
      </c>
      <c r="AG72" s="331"/>
      <c r="AJ72" s="185"/>
      <c r="AK72" s="616"/>
      <c r="AL72" s="186">
        <f t="shared" si="7"/>
        <v>0</v>
      </c>
      <c r="AM72" s="186">
        <f t="shared" si="8"/>
        <v>0</v>
      </c>
      <c r="AN72" s="186">
        <f t="shared" si="9"/>
        <v>0</v>
      </c>
      <c r="AO72" s="615"/>
    </row>
    <row r="73" spans="1:41" ht="20.100000000000001" customHeight="1">
      <c r="A73" s="183">
        <v>69</v>
      </c>
      <c r="B73" s="342"/>
      <c r="C73" s="342"/>
      <c r="D73" s="142"/>
      <c r="E73" s="142"/>
      <c r="F73" s="142"/>
      <c r="G73" s="142"/>
      <c r="H73" s="142"/>
      <c r="I73" s="142"/>
      <c r="J73" s="143"/>
      <c r="K73" s="142"/>
      <c r="L73" s="142"/>
      <c r="M73" s="144"/>
      <c r="N73" s="145"/>
      <c r="O73" s="142"/>
      <c r="P73" s="147"/>
      <c r="Q73" s="147"/>
      <c r="R73" s="147"/>
      <c r="S73" s="147"/>
      <c r="T73" s="147"/>
      <c r="U73" s="147"/>
      <c r="V73" s="147"/>
      <c r="W73" s="147"/>
      <c r="X73" s="147"/>
      <c r="Y73" s="147"/>
      <c r="Z73" s="147"/>
      <c r="AA73" s="147"/>
      <c r="AB73" s="147"/>
      <c r="AC73" s="148"/>
      <c r="AD73" s="142"/>
      <c r="AE73" s="203">
        <f t="shared" si="10"/>
        <v>0</v>
      </c>
      <c r="AF73" s="150">
        <f t="shared" si="11"/>
        <v>0</v>
      </c>
      <c r="AG73" s="331"/>
      <c r="AJ73" s="185"/>
      <c r="AK73" s="616"/>
      <c r="AL73" s="186">
        <f t="shared" si="7"/>
        <v>0</v>
      </c>
      <c r="AM73" s="186">
        <f t="shared" si="8"/>
        <v>0</v>
      </c>
      <c r="AN73" s="186">
        <f t="shared" si="9"/>
        <v>0</v>
      </c>
      <c r="AO73" s="615"/>
    </row>
    <row r="74" spans="1:41" ht="20.100000000000001" customHeight="1">
      <c r="A74" s="183">
        <v>70</v>
      </c>
      <c r="B74" s="342"/>
      <c r="C74" s="342"/>
      <c r="D74" s="142"/>
      <c r="E74" s="142"/>
      <c r="F74" s="142"/>
      <c r="G74" s="142"/>
      <c r="H74" s="142"/>
      <c r="I74" s="142"/>
      <c r="J74" s="143"/>
      <c r="K74" s="142"/>
      <c r="L74" s="142"/>
      <c r="M74" s="144"/>
      <c r="N74" s="145"/>
      <c r="O74" s="142"/>
      <c r="P74" s="147"/>
      <c r="Q74" s="147"/>
      <c r="R74" s="147"/>
      <c r="S74" s="147"/>
      <c r="T74" s="147"/>
      <c r="U74" s="147"/>
      <c r="V74" s="147"/>
      <c r="W74" s="147"/>
      <c r="X74" s="147"/>
      <c r="Y74" s="147"/>
      <c r="Z74" s="147"/>
      <c r="AA74" s="147"/>
      <c r="AB74" s="147"/>
      <c r="AC74" s="148"/>
      <c r="AD74" s="142"/>
      <c r="AE74" s="203">
        <f t="shared" si="10"/>
        <v>0</v>
      </c>
      <c r="AF74" s="150">
        <f t="shared" si="11"/>
        <v>0</v>
      </c>
      <c r="AG74" s="331"/>
      <c r="AJ74" s="185"/>
      <c r="AK74" s="616"/>
      <c r="AL74" s="186">
        <f t="shared" si="7"/>
        <v>0</v>
      </c>
      <c r="AM74" s="186">
        <f t="shared" si="8"/>
        <v>0</v>
      </c>
      <c r="AN74" s="186">
        <f t="shared" si="9"/>
        <v>0</v>
      </c>
      <c r="AO74" s="615"/>
    </row>
    <row r="75" spans="1:41" ht="20.100000000000001" customHeight="1">
      <c r="A75" s="183">
        <v>71</v>
      </c>
      <c r="B75" s="342"/>
      <c r="C75" s="342"/>
      <c r="D75" s="142"/>
      <c r="E75" s="142"/>
      <c r="F75" s="142"/>
      <c r="G75" s="142"/>
      <c r="H75" s="142"/>
      <c r="I75" s="142"/>
      <c r="J75" s="143"/>
      <c r="K75" s="142"/>
      <c r="L75" s="142"/>
      <c r="M75" s="144"/>
      <c r="N75" s="145"/>
      <c r="O75" s="142"/>
      <c r="P75" s="147"/>
      <c r="Q75" s="147"/>
      <c r="R75" s="147"/>
      <c r="S75" s="147"/>
      <c r="T75" s="147"/>
      <c r="U75" s="147"/>
      <c r="V75" s="147"/>
      <c r="W75" s="147"/>
      <c r="X75" s="147"/>
      <c r="Y75" s="147"/>
      <c r="Z75" s="147"/>
      <c r="AA75" s="147"/>
      <c r="AB75" s="147"/>
      <c r="AC75" s="148"/>
      <c r="AD75" s="142"/>
      <c r="AE75" s="203">
        <f t="shared" si="10"/>
        <v>0</v>
      </c>
      <c r="AF75" s="150">
        <f t="shared" si="11"/>
        <v>0</v>
      </c>
      <c r="AG75" s="331"/>
      <c r="AJ75" s="185"/>
      <c r="AK75" s="616"/>
      <c r="AL75" s="186">
        <f t="shared" si="7"/>
        <v>0</v>
      </c>
      <c r="AM75" s="186">
        <f t="shared" si="8"/>
        <v>0</v>
      </c>
      <c r="AN75" s="186">
        <f t="shared" si="9"/>
        <v>0</v>
      </c>
      <c r="AO75" s="615"/>
    </row>
    <row r="76" spans="1:41" ht="20.100000000000001" customHeight="1">
      <c r="A76" s="183">
        <v>72</v>
      </c>
      <c r="B76" s="342"/>
      <c r="C76" s="342"/>
      <c r="D76" s="142"/>
      <c r="E76" s="142"/>
      <c r="F76" s="142"/>
      <c r="G76" s="142"/>
      <c r="H76" s="142"/>
      <c r="I76" s="142"/>
      <c r="J76" s="143"/>
      <c r="K76" s="142"/>
      <c r="L76" s="142"/>
      <c r="M76" s="144"/>
      <c r="N76" s="145"/>
      <c r="O76" s="142"/>
      <c r="P76" s="147"/>
      <c r="Q76" s="147"/>
      <c r="R76" s="147"/>
      <c r="S76" s="147"/>
      <c r="T76" s="147"/>
      <c r="U76" s="147"/>
      <c r="V76" s="147"/>
      <c r="W76" s="147"/>
      <c r="X76" s="147"/>
      <c r="Y76" s="147"/>
      <c r="Z76" s="147"/>
      <c r="AA76" s="147"/>
      <c r="AB76" s="147"/>
      <c r="AC76" s="148"/>
      <c r="AD76" s="142"/>
      <c r="AE76" s="203">
        <f t="shared" si="10"/>
        <v>0</v>
      </c>
      <c r="AF76" s="150">
        <f t="shared" si="11"/>
        <v>0</v>
      </c>
      <c r="AG76" s="331"/>
      <c r="AJ76" s="185"/>
      <c r="AK76" s="616"/>
      <c r="AL76" s="186">
        <f t="shared" si="7"/>
        <v>0</v>
      </c>
      <c r="AM76" s="186">
        <f t="shared" si="8"/>
        <v>0</v>
      </c>
      <c r="AN76" s="186">
        <f t="shared" si="9"/>
        <v>0</v>
      </c>
      <c r="AO76" s="615"/>
    </row>
    <row r="77" spans="1:41" ht="20.100000000000001" customHeight="1">
      <c r="A77" s="183">
        <v>73</v>
      </c>
      <c r="B77" s="342"/>
      <c r="C77" s="342"/>
      <c r="D77" s="142"/>
      <c r="E77" s="142"/>
      <c r="F77" s="142"/>
      <c r="G77" s="142"/>
      <c r="H77" s="142"/>
      <c r="I77" s="142"/>
      <c r="J77" s="143"/>
      <c r="K77" s="142"/>
      <c r="L77" s="142"/>
      <c r="M77" s="144"/>
      <c r="N77" s="145"/>
      <c r="O77" s="142"/>
      <c r="P77" s="147"/>
      <c r="Q77" s="147"/>
      <c r="R77" s="147"/>
      <c r="S77" s="147"/>
      <c r="T77" s="147"/>
      <c r="U77" s="147"/>
      <c r="V77" s="147"/>
      <c r="W77" s="147"/>
      <c r="X77" s="147"/>
      <c r="Y77" s="147"/>
      <c r="Z77" s="147"/>
      <c r="AA77" s="147"/>
      <c r="AB77" s="147"/>
      <c r="AC77" s="148"/>
      <c r="AD77" s="142"/>
      <c r="AE77" s="203">
        <f t="shared" si="10"/>
        <v>0</v>
      </c>
      <c r="AF77" s="150">
        <f t="shared" si="11"/>
        <v>0</v>
      </c>
      <c r="AG77" s="331"/>
      <c r="AJ77" s="185"/>
      <c r="AK77" s="616"/>
      <c r="AL77" s="186">
        <f t="shared" si="7"/>
        <v>0</v>
      </c>
      <c r="AM77" s="186">
        <f t="shared" si="8"/>
        <v>0</v>
      </c>
      <c r="AN77" s="186">
        <f t="shared" si="9"/>
        <v>0</v>
      </c>
      <c r="AO77" s="615"/>
    </row>
    <row r="78" spans="1:41" ht="20.100000000000001" customHeight="1">
      <c r="A78" s="183">
        <v>74</v>
      </c>
      <c r="B78" s="342"/>
      <c r="C78" s="342"/>
      <c r="D78" s="142"/>
      <c r="E78" s="142"/>
      <c r="F78" s="142"/>
      <c r="G78" s="142"/>
      <c r="H78" s="142"/>
      <c r="I78" s="142"/>
      <c r="J78" s="143"/>
      <c r="K78" s="142"/>
      <c r="L78" s="142"/>
      <c r="M78" s="144"/>
      <c r="N78" s="145"/>
      <c r="O78" s="142"/>
      <c r="P78" s="147"/>
      <c r="Q78" s="147"/>
      <c r="R78" s="147"/>
      <c r="S78" s="147"/>
      <c r="T78" s="147"/>
      <c r="U78" s="147"/>
      <c r="V78" s="147"/>
      <c r="W78" s="147"/>
      <c r="X78" s="147"/>
      <c r="Y78" s="147"/>
      <c r="Z78" s="147"/>
      <c r="AA78" s="147"/>
      <c r="AB78" s="147"/>
      <c r="AC78" s="148"/>
      <c r="AD78" s="142"/>
      <c r="AE78" s="203">
        <f t="shared" si="10"/>
        <v>0</v>
      </c>
      <c r="AF78" s="150">
        <f t="shared" si="11"/>
        <v>0</v>
      </c>
      <c r="AG78" s="331"/>
      <c r="AJ78" s="185"/>
      <c r="AK78" s="616"/>
      <c r="AL78" s="186">
        <f t="shared" si="7"/>
        <v>0</v>
      </c>
      <c r="AM78" s="186">
        <f t="shared" si="8"/>
        <v>0</v>
      </c>
      <c r="AN78" s="186">
        <f t="shared" si="9"/>
        <v>0</v>
      </c>
      <c r="AO78" s="615"/>
    </row>
    <row r="79" spans="1:41" ht="20.100000000000001" customHeight="1">
      <c r="A79" s="183">
        <v>75</v>
      </c>
      <c r="B79" s="342"/>
      <c r="C79" s="342"/>
      <c r="D79" s="142"/>
      <c r="E79" s="142"/>
      <c r="F79" s="142"/>
      <c r="G79" s="142"/>
      <c r="H79" s="142"/>
      <c r="I79" s="142"/>
      <c r="J79" s="143"/>
      <c r="K79" s="142"/>
      <c r="L79" s="142"/>
      <c r="M79" s="144"/>
      <c r="N79" s="145"/>
      <c r="O79" s="142"/>
      <c r="P79" s="147"/>
      <c r="Q79" s="147"/>
      <c r="R79" s="147"/>
      <c r="S79" s="147"/>
      <c r="T79" s="147"/>
      <c r="U79" s="147"/>
      <c r="V79" s="147"/>
      <c r="W79" s="147"/>
      <c r="X79" s="147"/>
      <c r="Y79" s="147"/>
      <c r="Z79" s="147"/>
      <c r="AA79" s="147"/>
      <c r="AB79" s="147"/>
      <c r="AC79" s="148"/>
      <c r="AD79" s="142"/>
      <c r="AE79" s="203">
        <f t="shared" si="10"/>
        <v>0</v>
      </c>
      <c r="AF79" s="150">
        <f t="shared" si="11"/>
        <v>0</v>
      </c>
      <c r="AG79" s="331"/>
      <c r="AJ79" s="185"/>
      <c r="AK79" s="616"/>
      <c r="AL79" s="186">
        <f t="shared" si="7"/>
        <v>0</v>
      </c>
      <c r="AM79" s="186">
        <f t="shared" si="8"/>
        <v>0</v>
      </c>
      <c r="AN79" s="186">
        <f t="shared" si="9"/>
        <v>0</v>
      </c>
      <c r="AO79" s="615"/>
    </row>
    <row r="80" spans="1:41" ht="20.100000000000001" customHeight="1">
      <c r="A80" s="183">
        <v>76</v>
      </c>
      <c r="B80" s="342"/>
      <c r="C80" s="342"/>
      <c r="D80" s="142"/>
      <c r="E80" s="142"/>
      <c r="F80" s="142"/>
      <c r="G80" s="142"/>
      <c r="H80" s="142"/>
      <c r="I80" s="142"/>
      <c r="J80" s="143"/>
      <c r="K80" s="142"/>
      <c r="L80" s="142"/>
      <c r="M80" s="144"/>
      <c r="N80" s="145"/>
      <c r="O80" s="142"/>
      <c r="P80" s="147"/>
      <c r="Q80" s="147"/>
      <c r="R80" s="147"/>
      <c r="S80" s="147"/>
      <c r="T80" s="147"/>
      <c r="U80" s="147"/>
      <c r="V80" s="147"/>
      <c r="W80" s="147"/>
      <c r="X80" s="147"/>
      <c r="Y80" s="147"/>
      <c r="Z80" s="147"/>
      <c r="AA80" s="147"/>
      <c r="AB80" s="147"/>
      <c r="AC80" s="148"/>
      <c r="AD80" s="142"/>
      <c r="AE80" s="203">
        <f t="shared" si="10"/>
        <v>0</v>
      </c>
      <c r="AF80" s="150">
        <f t="shared" si="11"/>
        <v>0</v>
      </c>
      <c r="AG80" s="331"/>
      <c r="AJ80" s="185"/>
      <c r="AK80" s="616"/>
      <c r="AL80" s="186">
        <f t="shared" si="7"/>
        <v>0</v>
      </c>
      <c r="AM80" s="186">
        <f t="shared" si="8"/>
        <v>0</v>
      </c>
      <c r="AN80" s="186">
        <f t="shared" si="9"/>
        <v>0</v>
      </c>
      <c r="AO80" s="615"/>
    </row>
    <row r="81" spans="1:41" ht="20.100000000000001" customHeight="1">
      <c r="A81" s="183">
        <v>77</v>
      </c>
      <c r="B81" s="342"/>
      <c r="C81" s="342"/>
      <c r="D81" s="142"/>
      <c r="E81" s="142"/>
      <c r="F81" s="142"/>
      <c r="G81" s="142"/>
      <c r="H81" s="142"/>
      <c r="I81" s="142"/>
      <c r="J81" s="143"/>
      <c r="K81" s="142"/>
      <c r="L81" s="142"/>
      <c r="M81" s="144"/>
      <c r="N81" s="145"/>
      <c r="O81" s="142"/>
      <c r="P81" s="147"/>
      <c r="Q81" s="147"/>
      <c r="R81" s="147"/>
      <c r="S81" s="147"/>
      <c r="T81" s="147"/>
      <c r="U81" s="147"/>
      <c r="V81" s="147"/>
      <c r="W81" s="147"/>
      <c r="X81" s="147"/>
      <c r="Y81" s="147"/>
      <c r="Z81" s="147"/>
      <c r="AA81" s="147"/>
      <c r="AB81" s="147"/>
      <c r="AC81" s="148"/>
      <c r="AD81" s="142"/>
      <c r="AE81" s="203">
        <f t="shared" si="10"/>
        <v>0</v>
      </c>
      <c r="AF81" s="150">
        <f t="shared" si="11"/>
        <v>0</v>
      </c>
      <c r="AG81" s="331"/>
      <c r="AJ81" s="185"/>
      <c r="AK81" s="616"/>
      <c r="AL81" s="186">
        <f t="shared" si="7"/>
        <v>0</v>
      </c>
      <c r="AM81" s="186">
        <f t="shared" si="8"/>
        <v>0</v>
      </c>
      <c r="AN81" s="186">
        <f t="shared" si="9"/>
        <v>0</v>
      </c>
      <c r="AO81" s="615"/>
    </row>
    <row r="82" spans="1:41" ht="20.100000000000001" customHeight="1">
      <c r="A82" s="183">
        <v>78</v>
      </c>
      <c r="B82" s="342"/>
      <c r="C82" s="342"/>
      <c r="D82" s="142"/>
      <c r="E82" s="142"/>
      <c r="F82" s="142"/>
      <c r="G82" s="142"/>
      <c r="H82" s="142"/>
      <c r="I82" s="142"/>
      <c r="J82" s="143"/>
      <c r="K82" s="142"/>
      <c r="L82" s="142"/>
      <c r="M82" s="144"/>
      <c r="N82" s="145"/>
      <c r="O82" s="142"/>
      <c r="P82" s="147"/>
      <c r="Q82" s="147"/>
      <c r="R82" s="147"/>
      <c r="S82" s="147"/>
      <c r="T82" s="147"/>
      <c r="U82" s="147"/>
      <c r="V82" s="147"/>
      <c r="W82" s="147"/>
      <c r="X82" s="147"/>
      <c r="Y82" s="147"/>
      <c r="Z82" s="147"/>
      <c r="AA82" s="147"/>
      <c r="AB82" s="147"/>
      <c r="AC82" s="148"/>
      <c r="AD82" s="142"/>
      <c r="AE82" s="203">
        <f t="shared" si="10"/>
        <v>0</v>
      </c>
      <c r="AF82" s="150">
        <f t="shared" si="11"/>
        <v>0</v>
      </c>
      <c r="AG82" s="331"/>
      <c r="AJ82" s="185"/>
      <c r="AK82" s="616"/>
      <c r="AL82" s="186">
        <f t="shared" si="7"/>
        <v>0</v>
      </c>
      <c r="AM82" s="186">
        <f t="shared" si="8"/>
        <v>0</v>
      </c>
      <c r="AN82" s="186">
        <f t="shared" si="9"/>
        <v>0</v>
      </c>
      <c r="AO82" s="615"/>
    </row>
    <row r="83" spans="1:41" ht="20.100000000000001" customHeight="1">
      <c r="A83" s="183">
        <v>79</v>
      </c>
      <c r="B83" s="342"/>
      <c r="C83" s="342"/>
      <c r="D83" s="142"/>
      <c r="E83" s="142"/>
      <c r="F83" s="142"/>
      <c r="G83" s="142"/>
      <c r="H83" s="142"/>
      <c r="I83" s="142"/>
      <c r="J83" s="143"/>
      <c r="K83" s="142"/>
      <c r="L83" s="142"/>
      <c r="M83" s="144"/>
      <c r="N83" s="145"/>
      <c r="O83" s="142"/>
      <c r="P83" s="147"/>
      <c r="Q83" s="147"/>
      <c r="R83" s="147"/>
      <c r="S83" s="147"/>
      <c r="T83" s="147"/>
      <c r="U83" s="147"/>
      <c r="V83" s="147"/>
      <c r="W83" s="147"/>
      <c r="X83" s="147"/>
      <c r="Y83" s="147"/>
      <c r="Z83" s="147"/>
      <c r="AA83" s="147"/>
      <c r="AB83" s="147"/>
      <c r="AC83" s="148"/>
      <c r="AD83" s="142"/>
      <c r="AE83" s="203">
        <f t="shared" si="10"/>
        <v>0</v>
      </c>
      <c r="AF83" s="150">
        <f t="shared" si="11"/>
        <v>0</v>
      </c>
      <c r="AG83" s="331"/>
      <c r="AJ83" s="185"/>
      <c r="AK83" s="616"/>
      <c r="AL83" s="186">
        <f t="shared" si="7"/>
        <v>0</v>
      </c>
      <c r="AM83" s="186">
        <f t="shared" si="8"/>
        <v>0</v>
      </c>
      <c r="AN83" s="186">
        <f t="shared" si="9"/>
        <v>0</v>
      </c>
      <c r="AO83" s="615"/>
    </row>
    <row r="84" spans="1:41" ht="20.100000000000001" customHeight="1">
      <c r="A84" s="183">
        <v>80</v>
      </c>
      <c r="B84" s="342"/>
      <c r="C84" s="342"/>
      <c r="D84" s="142"/>
      <c r="E84" s="142"/>
      <c r="F84" s="142"/>
      <c r="G84" s="142"/>
      <c r="H84" s="142"/>
      <c r="I84" s="142"/>
      <c r="J84" s="143"/>
      <c r="K84" s="142"/>
      <c r="L84" s="142"/>
      <c r="M84" s="144"/>
      <c r="N84" s="145"/>
      <c r="O84" s="142"/>
      <c r="P84" s="147"/>
      <c r="Q84" s="147"/>
      <c r="R84" s="147"/>
      <c r="S84" s="147"/>
      <c r="T84" s="147"/>
      <c r="U84" s="147"/>
      <c r="V84" s="147"/>
      <c r="W84" s="147"/>
      <c r="X84" s="147"/>
      <c r="Y84" s="147"/>
      <c r="Z84" s="147"/>
      <c r="AA84" s="147"/>
      <c r="AB84" s="147"/>
      <c r="AC84" s="148"/>
      <c r="AD84" s="142"/>
      <c r="AE84" s="203">
        <f t="shared" si="10"/>
        <v>0</v>
      </c>
      <c r="AF84" s="150">
        <f t="shared" si="11"/>
        <v>0</v>
      </c>
      <c r="AG84" s="331"/>
      <c r="AJ84" s="185"/>
      <c r="AK84" s="616"/>
      <c r="AL84" s="186">
        <f t="shared" si="7"/>
        <v>0</v>
      </c>
      <c r="AM84" s="186">
        <f t="shared" si="8"/>
        <v>0</v>
      </c>
      <c r="AN84" s="186">
        <f t="shared" si="9"/>
        <v>0</v>
      </c>
      <c r="AO84" s="615"/>
    </row>
    <row r="85" spans="1:41" ht="20.100000000000001" customHeight="1">
      <c r="A85" s="183">
        <v>81</v>
      </c>
      <c r="B85" s="342"/>
      <c r="C85" s="342"/>
      <c r="D85" s="142"/>
      <c r="E85" s="142"/>
      <c r="F85" s="142"/>
      <c r="G85" s="142"/>
      <c r="H85" s="142"/>
      <c r="I85" s="142"/>
      <c r="J85" s="143"/>
      <c r="K85" s="142"/>
      <c r="L85" s="142"/>
      <c r="M85" s="144"/>
      <c r="N85" s="145"/>
      <c r="O85" s="142"/>
      <c r="P85" s="147"/>
      <c r="Q85" s="147"/>
      <c r="R85" s="147"/>
      <c r="S85" s="147"/>
      <c r="T85" s="147"/>
      <c r="U85" s="147"/>
      <c r="V85" s="147"/>
      <c r="W85" s="147"/>
      <c r="X85" s="147"/>
      <c r="Y85" s="147"/>
      <c r="Z85" s="147"/>
      <c r="AA85" s="147"/>
      <c r="AB85" s="147"/>
      <c r="AC85" s="148"/>
      <c r="AD85" s="142"/>
      <c r="AE85" s="203">
        <f t="shared" si="10"/>
        <v>0</v>
      </c>
      <c r="AF85" s="150">
        <f t="shared" si="11"/>
        <v>0</v>
      </c>
      <c r="AG85" s="331"/>
      <c r="AJ85" s="185"/>
      <c r="AK85" s="616"/>
      <c r="AL85" s="186">
        <f t="shared" si="7"/>
        <v>0</v>
      </c>
      <c r="AM85" s="186">
        <f t="shared" si="8"/>
        <v>0</v>
      </c>
      <c r="AN85" s="186">
        <f t="shared" si="9"/>
        <v>0</v>
      </c>
      <c r="AO85" s="615"/>
    </row>
    <row r="86" spans="1:41" ht="20.100000000000001" customHeight="1">
      <c r="A86" s="183">
        <v>82</v>
      </c>
      <c r="B86" s="342"/>
      <c r="C86" s="342"/>
      <c r="D86" s="142"/>
      <c r="E86" s="142"/>
      <c r="F86" s="142"/>
      <c r="G86" s="142"/>
      <c r="H86" s="142"/>
      <c r="I86" s="142"/>
      <c r="J86" s="143"/>
      <c r="K86" s="142"/>
      <c r="L86" s="142"/>
      <c r="M86" s="144"/>
      <c r="N86" s="145"/>
      <c r="O86" s="142"/>
      <c r="P86" s="147"/>
      <c r="Q86" s="147"/>
      <c r="R86" s="147"/>
      <c r="S86" s="147"/>
      <c r="T86" s="147"/>
      <c r="U86" s="147"/>
      <c r="V86" s="147"/>
      <c r="W86" s="147"/>
      <c r="X86" s="147"/>
      <c r="Y86" s="147"/>
      <c r="Z86" s="147"/>
      <c r="AA86" s="147"/>
      <c r="AB86" s="147"/>
      <c r="AC86" s="148"/>
      <c r="AD86" s="142"/>
      <c r="AE86" s="203">
        <f t="shared" si="10"/>
        <v>0</v>
      </c>
      <c r="AF86" s="150">
        <f t="shared" si="11"/>
        <v>0</v>
      </c>
      <c r="AG86" s="331"/>
      <c r="AJ86" s="185"/>
      <c r="AK86" s="616"/>
      <c r="AL86" s="186">
        <f t="shared" si="7"/>
        <v>0</v>
      </c>
      <c r="AM86" s="186">
        <f t="shared" si="8"/>
        <v>0</v>
      </c>
      <c r="AN86" s="186">
        <f t="shared" si="9"/>
        <v>0</v>
      </c>
      <c r="AO86" s="615"/>
    </row>
    <row r="87" spans="1:41" ht="20.100000000000001" customHeight="1">
      <c r="A87" s="183">
        <v>83</v>
      </c>
      <c r="B87" s="342"/>
      <c r="C87" s="342"/>
      <c r="D87" s="142"/>
      <c r="E87" s="142"/>
      <c r="F87" s="142"/>
      <c r="G87" s="142"/>
      <c r="H87" s="142"/>
      <c r="I87" s="142"/>
      <c r="J87" s="143"/>
      <c r="K87" s="142"/>
      <c r="L87" s="142"/>
      <c r="M87" s="144"/>
      <c r="N87" s="145"/>
      <c r="O87" s="142"/>
      <c r="P87" s="147"/>
      <c r="Q87" s="147"/>
      <c r="R87" s="147"/>
      <c r="S87" s="147"/>
      <c r="T87" s="147"/>
      <c r="U87" s="147"/>
      <c r="V87" s="147"/>
      <c r="W87" s="147"/>
      <c r="X87" s="147"/>
      <c r="Y87" s="147"/>
      <c r="Z87" s="147"/>
      <c r="AA87" s="147"/>
      <c r="AB87" s="147"/>
      <c r="AC87" s="148"/>
      <c r="AD87" s="142"/>
      <c r="AE87" s="203">
        <f t="shared" si="10"/>
        <v>0</v>
      </c>
      <c r="AF87" s="150">
        <f t="shared" si="11"/>
        <v>0</v>
      </c>
      <c r="AG87" s="331"/>
      <c r="AJ87" s="185"/>
      <c r="AK87" s="616"/>
      <c r="AL87" s="186">
        <f t="shared" si="7"/>
        <v>0</v>
      </c>
      <c r="AM87" s="186">
        <f t="shared" si="8"/>
        <v>0</v>
      </c>
      <c r="AN87" s="186">
        <f t="shared" si="9"/>
        <v>0</v>
      </c>
      <c r="AO87" s="615"/>
    </row>
    <row r="88" spans="1:41" ht="20.100000000000001" customHeight="1">
      <c r="A88" s="183">
        <v>84</v>
      </c>
      <c r="B88" s="342"/>
      <c r="C88" s="342"/>
      <c r="D88" s="142"/>
      <c r="E88" s="142"/>
      <c r="F88" s="142"/>
      <c r="G88" s="142"/>
      <c r="H88" s="142"/>
      <c r="I88" s="142"/>
      <c r="J88" s="143"/>
      <c r="K88" s="142"/>
      <c r="L88" s="142"/>
      <c r="M88" s="144"/>
      <c r="N88" s="145"/>
      <c r="O88" s="142"/>
      <c r="P88" s="147"/>
      <c r="Q88" s="147"/>
      <c r="R88" s="147"/>
      <c r="S88" s="147"/>
      <c r="T88" s="147"/>
      <c r="U88" s="147"/>
      <c r="V88" s="147"/>
      <c r="W88" s="147"/>
      <c r="X88" s="147"/>
      <c r="Y88" s="147"/>
      <c r="Z88" s="147"/>
      <c r="AA88" s="147"/>
      <c r="AB88" s="147"/>
      <c r="AC88" s="148"/>
      <c r="AD88" s="142"/>
      <c r="AE88" s="203">
        <f t="shared" si="10"/>
        <v>0</v>
      </c>
      <c r="AF88" s="150">
        <f t="shared" si="11"/>
        <v>0</v>
      </c>
      <c r="AG88" s="331"/>
      <c r="AJ88" s="185"/>
      <c r="AK88" s="616"/>
      <c r="AL88" s="186">
        <f t="shared" si="7"/>
        <v>0</v>
      </c>
      <c r="AM88" s="186">
        <f t="shared" si="8"/>
        <v>0</v>
      </c>
      <c r="AN88" s="186">
        <f t="shared" si="9"/>
        <v>0</v>
      </c>
      <c r="AO88" s="615"/>
    </row>
    <row r="89" spans="1:41" ht="20.100000000000001" customHeight="1">
      <c r="A89" s="183">
        <v>85</v>
      </c>
      <c r="B89" s="342"/>
      <c r="C89" s="342"/>
      <c r="D89" s="142"/>
      <c r="E89" s="142"/>
      <c r="F89" s="142"/>
      <c r="G89" s="142"/>
      <c r="H89" s="142"/>
      <c r="I89" s="142"/>
      <c r="J89" s="143"/>
      <c r="K89" s="142"/>
      <c r="L89" s="142"/>
      <c r="M89" s="144"/>
      <c r="N89" s="145"/>
      <c r="O89" s="142"/>
      <c r="P89" s="147"/>
      <c r="Q89" s="147"/>
      <c r="R89" s="147"/>
      <c r="S89" s="147"/>
      <c r="T89" s="147"/>
      <c r="U89" s="147"/>
      <c r="V89" s="147"/>
      <c r="W89" s="147"/>
      <c r="X89" s="147"/>
      <c r="Y89" s="147"/>
      <c r="Z89" s="147"/>
      <c r="AA89" s="147"/>
      <c r="AB89" s="147"/>
      <c r="AC89" s="148"/>
      <c r="AD89" s="142"/>
      <c r="AE89" s="203">
        <f t="shared" si="10"/>
        <v>0</v>
      </c>
      <c r="AF89" s="150">
        <f t="shared" si="11"/>
        <v>0</v>
      </c>
      <c r="AG89" s="331"/>
      <c r="AJ89" s="185"/>
      <c r="AK89" s="616"/>
      <c r="AL89" s="186">
        <f t="shared" si="7"/>
        <v>0</v>
      </c>
      <c r="AM89" s="186">
        <f t="shared" si="8"/>
        <v>0</v>
      </c>
      <c r="AN89" s="186">
        <f t="shared" si="9"/>
        <v>0</v>
      </c>
      <c r="AO89" s="615"/>
    </row>
    <row r="90" spans="1:41" ht="20.100000000000001" customHeight="1">
      <c r="A90" s="183">
        <v>86</v>
      </c>
      <c r="B90" s="342"/>
      <c r="C90" s="342"/>
      <c r="D90" s="142"/>
      <c r="E90" s="142"/>
      <c r="F90" s="142"/>
      <c r="G90" s="142"/>
      <c r="H90" s="142"/>
      <c r="I90" s="142"/>
      <c r="J90" s="143"/>
      <c r="K90" s="142"/>
      <c r="L90" s="142"/>
      <c r="M90" s="144"/>
      <c r="N90" s="145"/>
      <c r="O90" s="142"/>
      <c r="P90" s="147"/>
      <c r="Q90" s="147"/>
      <c r="R90" s="147"/>
      <c r="S90" s="147"/>
      <c r="T90" s="147"/>
      <c r="U90" s="147"/>
      <c r="V90" s="147"/>
      <c r="W90" s="147"/>
      <c r="X90" s="147"/>
      <c r="Y90" s="147"/>
      <c r="Z90" s="147"/>
      <c r="AA90" s="147"/>
      <c r="AB90" s="147"/>
      <c r="AC90" s="148"/>
      <c r="AD90" s="142"/>
      <c r="AE90" s="203">
        <f t="shared" si="10"/>
        <v>0</v>
      </c>
      <c r="AF90" s="150">
        <f t="shared" si="11"/>
        <v>0</v>
      </c>
      <c r="AG90" s="331"/>
      <c r="AJ90" s="185"/>
      <c r="AK90" s="616"/>
      <c r="AL90" s="186">
        <f t="shared" si="7"/>
        <v>0</v>
      </c>
      <c r="AM90" s="186">
        <f t="shared" si="8"/>
        <v>0</v>
      </c>
      <c r="AN90" s="186">
        <f t="shared" si="9"/>
        <v>0</v>
      </c>
      <c r="AO90" s="615"/>
    </row>
    <row r="91" spans="1:41" ht="20.100000000000001" customHeight="1">
      <c r="A91" s="183">
        <v>87</v>
      </c>
      <c r="B91" s="342"/>
      <c r="C91" s="342"/>
      <c r="D91" s="142"/>
      <c r="E91" s="142"/>
      <c r="F91" s="142"/>
      <c r="G91" s="142"/>
      <c r="H91" s="142"/>
      <c r="I91" s="142"/>
      <c r="J91" s="143"/>
      <c r="K91" s="142"/>
      <c r="L91" s="142"/>
      <c r="M91" s="144"/>
      <c r="N91" s="145"/>
      <c r="O91" s="142"/>
      <c r="P91" s="147"/>
      <c r="Q91" s="147"/>
      <c r="R91" s="147"/>
      <c r="S91" s="147"/>
      <c r="T91" s="147"/>
      <c r="U91" s="147"/>
      <c r="V91" s="147"/>
      <c r="W91" s="147"/>
      <c r="X91" s="147"/>
      <c r="Y91" s="147"/>
      <c r="Z91" s="147"/>
      <c r="AA91" s="147"/>
      <c r="AB91" s="147"/>
      <c r="AC91" s="148"/>
      <c r="AD91" s="142"/>
      <c r="AE91" s="203">
        <f t="shared" si="10"/>
        <v>0</v>
      </c>
      <c r="AF91" s="150">
        <f t="shared" si="11"/>
        <v>0</v>
      </c>
      <c r="AG91" s="331"/>
      <c r="AJ91" s="185"/>
      <c r="AK91" s="616"/>
      <c r="AL91" s="186">
        <f t="shared" si="7"/>
        <v>0</v>
      </c>
      <c r="AM91" s="186">
        <f t="shared" si="8"/>
        <v>0</v>
      </c>
      <c r="AN91" s="186">
        <f t="shared" si="9"/>
        <v>0</v>
      </c>
      <c r="AO91" s="615"/>
    </row>
    <row r="92" spans="1:41" ht="20.100000000000001" customHeight="1">
      <c r="A92" s="183">
        <v>88</v>
      </c>
      <c r="B92" s="342"/>
      <c r="C92" s="342"/>
      <c r="D92" s="142"/>
      <c r="E92" s="142"/>
      <c r="F92" s="142"/>
      <c r="G92" s="142"/>
      <c r="H92" s="142"/>
      <c r="I92" s="142"/>
      <c r="J92" s="143"/>
      <c r="K92" s="142"/>
      <c r="L92" s="142"/>
      <c r="M92" s="144"/>
      <c r="N92" s="145"/>
      <c r="O92" s="142"/>
      <c r="P92" s="147"/>
      <c r="Q92" s="147"/>
      <c r="R92" s="147"/>
      <c r="S92" s="147"/>
      <c r="T92" s="147"/>
      <c r="U92" s="147"/>
      <c r="V92" s="147"/>
      <c r="W92" s="147"/>
      <c r="X92" s="147"/>
      <c r="Y92" s="147"/>
      <c r="Z92" s="147"/>
      <c r="AA92" s="147"/>
      <c r="AB92" s="147"/>
      <c r="AC92" s="148"/>
      <c r="AD92" s="142"/>
      <c r="AE92" s="203">
        <f t="shared" si="10"/>
        <v>0</v>
      </c>
      <c r="AF92" s="150">
        <f t="shared" si="11"/>
        <v>0</v>
      </c>
      <c r="AG92" s="331"/>
      <c r="AJ92" s="185"/>
      <c r="AK92" s="616"/>
      <c r="AL92" s="186">
        <f t="shared" si="7"/>
        <v>0</v>
      </c>
      <c r="AM92" s="186">
        <f t="shared" si="8"/>
        <v>0</v>
      </c>
      <c r="AN92" s="186">
        <f t="shared" si="9"/>
        <v>0</v>
      </c>
      <c r="AO92" s="615"/>
    </row>
    <row r="93" spans="1:41" ht="20.100000000000001" customHeight="1">
      <c r="A93" s="183">
        <v>89</v>
      </c>
      <c r="B93" s="342"/>
      <c r="C93" s="342"/>
      <c r="D93" s="142"/>
      <c r="E93" s="142"/>
      <c r="F93" s="142"/>
      <c r="G93" s="142"/>
      <c r="H93" s="142"/>
      <c r="I93" s="142"/>
      <c r="J93" s="143"/>
      <c r="K93" s="142"/>
      <c r="L93" s="142"/>
      <c r="M93" s="144"/>
      <c r="N93" s="145"/>
      <c r="O93" s="142"/>
      <c r="P93" s="147"/>
      <c r="Q93" s="147"/>
      <c r="R93" s="147"/>
      <c r="S93" s="147"/>
      <c r="T93" s="147"/>
      <c r="U93" s="147"/>
      <c r="V93" s="147"/>
      <c r="W93" s="147"/>
      <c r="X93" s="147"/>
      <c r="Y93" s="147"/>
      <c r="Z93" s="147"/>
      <c r="AA93" s="147"/>
      <c r="AB93" s="147"/>
      <c r="AC93" s="148"/>
      <c r="AD93" s="142"/>
      <c r="AE93" s="203">
        <f t="shared" si="10"/>
        <v>0</v>
      </c>
      <c r="AF93" s="150">
        <f t="shared" si="11"/>
        <v>0</v>
      </c>
      <c r="AG93" s="331"/>
      <c r="AJ93" s="185"/>
      <c r="AK93" s="616"/>
      <c r="AL93" s="186">
        <f t="shared" si="7"/>
        <v>0</v>
      </c>
      <c r="AM93" s="186">
        <f t="shared" si="8"/>
        <v>0</v>
      </c>
      <c r="AN93" s="186">
        <f t="shared" si="9"/>
        <v>0</v>
      </c>
      <c r="AO93" s="615"/>
    </row>
    <row r="94" spans="1:41" ht="20.100000000000001" customHeight="1">
      <c r="A94" s="183">
        <v>90</v>
      </c>
      <c r="B94" s="342"/>
      <c r="C94" s="342"/>
      <c r="D94" s="142"/>
      <c r="E94" s="142"/>
      <c r="F94" s="142"/>
      <c r="G94" s="142"/>
      <c r="H94" s="142"/>
      <c r="I94" s="142"/>
      <c r="J94" s="143"/>
      <c r="K94" s="142"/>
      <c r="L94" s="142"/>
      <c r="M94" s="144"/>
      <c r="N94" s="145"/>
      <c r="O94" s="142"/>
      <c r="P94" s="147"/>
      <c r="Q94" s="147"/>
      <c r="R94" s="147"/>
      <c r="S94" s="147"/>
      <c r="T94" s="147"/>
      <c r="U94" s="147"/>
      <c r="V94" s="147"/>
      <c r="W94" s="147"/>
      <c r="X94" s="147"/>
      <c r="Y94" s="147"/>
      <c r="Z94" s="147"/>
      <c r="AA94" s="147"/>
      <c r="AB94" s="147"/>
      <c r="AC94" s="148"/>
      <c r="AD94" s="142"/>
      <c r="AE94" s="203">
        <f t="shared" si="10"/>
        <v>0</v>
      </c>
      <c r="AF94" s="150">
        <f t="shared" si="11"/>
        <v>0</v>
      </c>
      <c r="AG94" s="331"/>
      <c r="AJ94" s="185"/>
      <c r="AK94" s="616"/>
      <c r="AL94" s="186">
        <f t="shared" si="7"/>
        <v>0</v>
      </c>
      <c r="AM94" s="186">
        <f t="shared" si="8"/>
        <v>0</v>
      </c>
      <c r="AN94" s="186">
        <f t="shared" si="9"/>
        <v>0</v>
      </c>
      <c r="AO94" s="615"/>
    </row>
    <row r="95" spans="1:41" ht="20.100000000000001" customHeight="1">
      <c r="A95" s="183">
        <v>91</v>
      </c>
      <c r="B95" s="342"/>
      <c r="C95" s="342"/>
      <c r="D95" s="142"/>
      <c r="E95" s="142"/>
      <c r="F95" s="142"/>
      <c r="G95" s="142"/>
      <c r="H95" s="142"/>
      <c r="I95" s="142"/>
      <c r="J95" s="143"/>
      <c r="K95" s="142"/>
      <c r="L95" s="142"/>
      <c r="M95" s="144"/>
      <c r="N95" s="145"/>
      <c r="O95" s="142"/>
      <c r="P95" s="147"/>
      <c r="Q95" s="147"/>
      <c r="R95" s="147"/>
      <c r="S95" s="147"/>
      <c r="T95" s="147"/>
      <c r="U95" s="147"/>
      <c r="V95" s="147"/>
      <c r="W95" s="147"/>
      <c r="X95" s="147"/>
      <c r="Y95" s="147"/>
      <c r="Z95" s="147"/>
      <c r="AA95" s="147"/>
      <c r="AB95" s="147"/>
      <c r="AC95" s="148"/>
      <c r="AD95" s="142"/>
      <c r="AE95" s="203">
        <f t="shared" si="10"/>
        <v>0</v>
      </c>
      <c r="AF95" s="150">
        <f t="shared" si="11"/>
        <v>0</v>
      </c>
      <c r="AG95" s="331"/>
      <c r="AJ95" s="185"/>
      <c r="AK95" s="616"/>
      <c r="AL95" s="186">
        <f t="shared" si="7"/>
        <v>0</v>
      </c>
      <c r="AM95" s="186">
        <f t="shared" si="8"/>
        <v>0</v>
      </c>
      <c r="AN95" s="186">
        <f t="shared" si="9"/>
        <v>0</v>
      </c>
      <c r="AO95" s="615"/>
    </row>
    <row r="96" spans="1:41" ht="20.100000000000001" customHeight="1">
      <c r="A96" s="183">
        <v>92</v>
      </c>
      <c r="B96" s="342"/>
      <c r="C96" s="342"/>
      <c r="D96" s="142"/>
      <c r="E96" s="142"/>
      <c r="F96" s="142"/>
      <c r="G96" s="142"/>
      <c r="H96" s="142"/>
      <c r="I96" s="142"/>
      <c r="J96" s="143"/>
      <c r="K96" s="142"/>
      <c r="L96" s="142"/>
      <c r="M96" s="144"/>
      <c r="N96" s="145"/>
      <c r="O96" s="142"/>
      <c r="P96" s="147"/>
      <c r="Q96" s="147"/>
      <c r="R96" s="147"/>
      <c r="S96" s="147"/>
      <c r="T96" s="147"/>
      <c r="U96" s="147"/>
      <c r="V96" s="147"/>
      <c r="W96" s="147"/>
      <c r="X96" s="147"/>
      <c r="Y96" s="147"/>
      <c r="Z96" s="147"/>
      <c r="AA96" s="147"/>
      <c r="AB96" s="147"/>
      <c r="AC96" s="148"/>
      <c r="AD96" s="142"/>
      <c r="AE96" s="203">
        <f t="shared" si="10"/>
        <v>0</v>
      </c>
      <c r="AF96" s="150">
        <f t="shared" si="11"/>
        <v>0</v>
      </c>
      <c r="AG96" s="331"/>
      <c r="AJ96" s="185"/>
      <c r="AK96" s="616"/>
      <c r="AL96" s="186">
        <f t="shared" si="7"/>
        <v>0</v>
      </c>
      <c r="AM96" s="186">
        <f t="shared" si="8"/>
        <v>0</v>
      </c>
      <c r="AN96" s="186">
        <f t="shared" si="9"/>
        <v>0</v>
      </c>
      <c r="AO96" s="615"/>
    </row>
    <row r="97" spans="1:41" ht="20.100000000000001" customHeight="1">
      <c r="A97" s="183">
        <v>93</v>
      </c>
      <c r="B97" s="342"/>
      <c r="C97" s="342"/>
      <c r="D97" s="142"/>
      <c r="E97" s="142"/>
      <c r="F97" s="142"/>
      <c r="G97" s="142"/>
      <c r="H97" s="142"/>
      <c r="I97" s="142"/>
      <c r="J97" s="143"/>
      <c r="K97" s="142"/>
      <c r="L97" s="142"/>
      <c r="M97" s="144"/>
      <c r="N97" s="145"/>
      <c r="O97" s="142"/>
      <c r="P97" s="147"/>
      <c r="Q97" s="147"/>
      <c r="R97" s="147"/>
      <c r="S97" s="147"/>
      <c r="T97" s="147"/>
      <c r="U97" s="147"/>
      <c r="V97" s="147"/>
      <c r="W97" s="147"/>
      <c r="X97" s="147"/>
      <c r="Y97" s="147"/>
      <c r="Z97" s="147"/>
      <c r="AA97" s="147"/>
      <c r="AB97" s="147"/>
      <c r="AC97" s="148"/>
      <c r="AD97" s="142"/>
      <c r="AE97" s="203">
        <f t="shared" si="10"/>
        <v>0</v>
      </c>
      <c r="AF97" s="150">
        <f t="shared" si="11"/>
        <v>0</v>
      </c>
      <c r="AG97" s="331"/>
      <c r="AJ97" s="185"/>
      <c r="AK97" s="616"/>
      <c r="AL97" s="186">
        <f t="shared" si="7"/>
        <v>0</v>
      </c>
      <c r="AM97" s="186">
        <f t="shared" si="8"/>
        <v>0</v>
      </c>
      <c r="AN97" s="186">
        <f t="shared" si="9"/>
        <v>0</v>
      </c>
      <c r="AO97" s="615"/>
    </row>
    <row r="98" spans="1:41" ht="20.100000000000001" customHeight="1">
      <c r="A98" s="183">
        <v>94</v>
      </c>
      <c r="B98" s="342"/>
      <c r="C98" s="342"/>
      <c r="D98" s="142"/>
      <c r="E98" s="142"/>
      <c r="F98" s="142"/>
      <c r="G98" s="142"/>
      <c r="H98" s="142"/>
      <c r="I98" s="142"/>
      <c r="J98" s="143"/>
      <c r="K98" s="142"/>
      <c r="L98" s="142"/>
      <c r="M98" s="144"/>
      <c r="N98" s="145"/>
      <c r="O98" s="142"/>
      <c r="P98" s="147"/>
      <c r="Q98" s="147"/>
      <c r="R98" s="147"/>
      <c r="S98" s="147"/>
      <c r="T98" s="147"/>
      <c r="U98" s="147"/>
      <c r="V98" s="147"/>
      <c r="W98" s="147"/>
      <c r="X98" s="147"/>
      <c r="Y98" s="147"/>
      <c r="Z98" s="147"/>
      <c r="AA98" s="147"/>
      <c r="AB98" s="147"/>
      <c r="AC98" s="148"/>
      <c r="AD98" s="142"/>
      <c r="AE98" s="203">
        <f t="shared" si="10"/>
        <v>0</v>
      </c>
      <c r="AF98" s="150">
        <f t="shared" si="11"/>
        <v>0</v>
      </c>
      <c r="AG98" s="331"/>
      <c r="AJ98" s="185"/>
      <c r="AK98" s="616"/>
      <c r="AL98" s="186">
        <f t="shared" si="7"/>
        <v>0</v>
      </c>
      <c r="AM98" s="186">
        <f t="shared" si="8"/>
        <v>0</v>
      </c>
      <c r="AN98" s="186">
        <f t="shared" si="9"/>
        <v>0</v>
      </c>
      <c r="AO98" s="615"/>
    </row>
    <row r="99" spans="1:41" ht="20.100000000000001" customHeight="1">
      <c r="A99" s="183">
        <v>95</v>
      </c>
      <c r="B99" s="342"/>
      <c r="C99" s="342"/>
      <c r="D99" s="142"/>
      <c r="E99" s="142"/>
      <c r="F99" s="142"/>
      <c r="G99" s="142"/>
      <c r="H99" s="142"/>
      <c r="I99" s="142"/>
      <c r="J99" s="143"/>
      <c r="K99" s="142"/>
      <c r="L99" s="142"/>
      <c r="M99" s="144"/>
      <c r="N99" s="145"/>
      <c r="O99" s="142"/>
      <c r="P99" s="147"/>
      <c r="Q99" s="147"/>
      <c r="R99" s="147"/>
      <c r="S99" s="147"/>
      <c r="T99" s="147"/>
      <c r="U99" s="147"/>
      <c r="V99" s="147"/>
      <c r="W99" s="147"/>
      <c r="X99" s="147"/>
      <c r="Y99" s="147"/>
      <c r="Z99" s="147"/>
      <c r="AA99" s="147"/>
      <c r="AB99" s="147"/>
      <c r="AC99" s="148"/>
      <c r="AD99" s="142"/>
      <c r="AE99" s="203">
        <f t="shared" si="10"/>
        <v>0</v>
      </c>
      <c r="AF99" s="150">
        <f t="shared" si="11"/>
        <v>0</v>
      </c>
      <c r="AG99" s="331"/>
      <c r="AJ99" s="185"/>
      <c r="AK99" s="616"/>
      <c r="AL99" s="186">
        <f t="shared" si="7"/>
        <v>0</v>
      </c>
      <c r="AM99" s="186">
        <f t="shared" si="8"/>
        <v>0</v>
      </c>
      <c r="AN99" s="186">
        <f t="shared" si="9"/>
        <v>0</v>
      </c>
      <c r="AO99" s="615"/>
    </row>
    <row r="100" spans="1:41" ht="20.100000000000001" customHeight="1">
      <c r="A100" s="183">
        <v>96</v>
      </c>
      <c r="B100" s="342"/>
      <c r="C100" s="342"/>
      <c r="D100" s="142"/>
      <c r="E100" s="142"/>
      <c r="F100" s="142"/>
      <c r="G100" s="142"/>
      <c r="H100" s="142"/>
      <c r="I100" s="142"/>
      <c r="J100" s="143"/>
      <c r="K100" s="142"/>
      <c r="L100" s="142"/>
      <c r="M100" s="144"/>
      <c r="N100" s="145"/>
      <c r="O100" s="142"/>
      <c r="P100" s="147"/>
      <c r="Q100" s="147"/>
      <c r="R100" s="147"/>
      <c r="S100" s="147"/>
      <c r="T100" s="147"/>
      <c r="U100" s="147"/>
      <c r="V100" s="147"/>
      <c r="W100" s="147"/>
      <c r="X100" s="147"/>
      <c r="Y100" s="147"/>
      <c r="Z100" s="147"/>
      <c r="AA100" s="147"/>
      <c r="AB100" s="147"/>
      <c r="AC100" s="148"/>
      <c r="AD100" s="142"/>
      <c r="AE100" s="203">
        <f t="shared" si="10"/>
        <v>0</v>
      </c>
      <c r="AF100" s="150">
        <f t="shared" si="11"/>
        <v>0</v>
      </c>
      <c r="AG100" s="331"/>
      <c r="AJ100" s="185"/>
      <c r="AK100" s="616"/>
      <c r="AL100" s="186">
        <f t="shared" si="7"/>
        <v>0</v>
      </c>
      <c r="AM100" s="186">
        <f t="shared" si="8"/>
        <v>0</v>
      </c>
      <c r="AN100" s="186">
        <f t="shared" si="9"/>
        <v>0</v>
      </c>
      <c r="AO100" s="615"/>
    </row>
    <row r="101" spans="1:41" ht="20.100000000000001" customHeight="1">
      <c r="A101" s="183">
        <v>97</v>
      </c>
      <c r="B101" s="342"/>
      <c r="C101" s="342"/>
      <c r="D101" s="142"/>
      <c r="E101" s="142"/>
      <c r="F101" s="142"/>
      <c r="G101" s="142"/>
      <c r="H101" s="142"/>
      <c r="I101" s="142"/>
      <c r="J101" s="143"/>
      <c r="K101" s="142"/>
      <c r="L101" s="142"/>
      <c r="M101" s="144"/>
      <c r="N101" s="145"/>
      <c r="O101" s="142"/>
      <c r="P101" s="147"/>
      <c r="Q101" s="147"/>
      <c r="R101" s="147"/>
      <c r="S101" s="147"/>
      <c r="T101" s="147"/>
      <c r="U101" s="147"/>
      <c r="V101" s="147"/>
      <c r="W101" s="147"/>
      <c r="X101" s="147"/>
      <c r="Y101" s="147"/>
      <c r="Z101" s="147"/>
      <c r="AA101" s="147"/>
      <c r="AB101" s="147"/>
      <c r="AC101" s="148"/>
      <c r="AD101" s="142"/>
      <c r="AE101" s="203">
        <f t="shared" si="10"/>
        <v>0</v>
      </c>
      <c r="AF101" s="150">
        <f t="shared" si="11"/>
        <v>0</v>
      </c>
      <c r="AG101" s="331"/>
      <c r="AJ101" s="185"/>
      <c r="AK101" s="616"/>
      <c r="AL101" s="186">
        <f t="shared" si="7"/>
        <v>0</v>
      </c>
      <c r="AM101" s="186">
        <f t="shared" si="8"/>
        <v>0</v>
      </c>
      <c r="AN101" s="186">
        <f t="shared" si="9"/>
        <v>0</v>
      </c>
      <c r="AO101" s="615"/>
    </row>
    <row r="102" spans="1:41" ht="20.100000000000001" customHeight="1">
      <c r="A102" s="183">
        <v>98</v>
      </c>
      <c r="B102" s="342"/>
      <c r="C102" s="342"/>
      <c r="D102" s="142"/>
      <c r="E102" s="142"/>
      <c r="F102" s="142"/>
      <c r="G102" s="142"/>
      <c r="H102" s="142"/>
      <c r="I102" s="142"/>
      <c r="J102" s="143"/>
      <c r="K102" s="142"/>
      <c r="L102" s="142"/>
      <c r="M102" s="144"/>
      <c r="N102" s="145"/>
      <c r="O102" s="142"/>
      <c r="P102" s="147"/>
      <c r="Q102" s="147"/>
      <c r="R102" s="147"/>
      <c r="S102" s="147"/>
      <c r="T102" s="147"/>
      <c r="U102" s="147"/>
      <c r="V102" s="147"/>
      <c r="W102" s="147"/>
      <c r="X102" s="147"/>
      <c r="Y102" s="147"/>
      <c r="Z102" s="147"/>
      <c r="AA102" s="147"/>
      <c r="AB102" s="147"/>
      <c r="AC102" s="148"/>
      <c r="AD102" s="142"/>
      <c r="AE102" s="203">
        <f t="shared" si="10"/>
        <v>0</v>
      </c>
      <c r="AF102" s="150">
        <f t="shared" si="11"/>
        <v>0</v>
      </c>
      <c r="AG102" s="331"/>
      <c r="AJ102" s="185"/>
      <c r="AK102" s="616"/>
      <c r="AL102" s="186">
        <f t="shared" si="7"/>
        <v>0</v>
      </c>
      <c r="AM102" s="186">
        <f t="shared" si="8"/>
        <v>0</v>
      </c>
      <c r="AN102" s="186">
        <f t="shared" si="9"/>
        <v>0</v>
      </c>
      <c r="AO102" s="615"/>
    </row>
    <row r="103" spans="1:41" ht="20.100000000000001" customHeight="1">
      <c r="A103" s="183">
        <v>99</v>
      </c>
      <c r="B103" s="342"/>
      <c r="C103" s="342"/>
      <c r="D103" s="142"/>
      <c r="E103" s="142"/>
      <c r="F103" s="142"/>
      <c r="G103" s="142"/>
      <c r="H103" s="142"/>
      <c r="I103" s="142"/>
      <c r="J103" s="143"/>
      <c r="K103" s="142"/>
      <c r="L103" s="142"/>
      <c r="M103" s="144"/>
      <c r="N103" s="145"/>
      <c r="O103" s="142"/>
      <c r="P103" s="147"/>
      <c r="Q103" s="147"/>
      <c r="R103" s="147"/>
      <c r="S103" s="147"/>
      <c r="T103" s="147"/>
      <c r="U103" s="147"/>
      <c r="V103" s="147"/>
      <c r="W103" s="147"/>
      <c r="X103" s="147"/>
      <c r="Y103" s="147"/>
      <c r="Z103" s="147"/>
      <c r="AA103" s="147"/>
      <c r="AB103" s="147"/>
      <c r="AC103" s="148"/>
      <c r="AD103" s="142"/>
      <c r="AE103" s="203">
        <f t="shared" si="10"/>
        <v>0</v>
      </c>
      <c r="AF103" s="150">
        <f t="shared" si="11"/>
        <v>0</v>
      </c>
      <c r="AG103" s="331"/>
      <c r="AJ103" s="185"/>
      <c r="AK103" s="616"/>
      <c r="AL103" s="186">
        <f t="shared" si="7"/>
        <v>0</v>
      </c>
      <c r="AM103" s="186">
        <f t="shared" si="8"/>
        <v>0</v>
      </c>
      <c r="AN103" s="186">
        <f t="shared" si="9"/>
        <v>0</v>
      </c>
      <c r="AO103" s="615"/>
    </row>
    <row r="104" spans="1:41" ht="20.100000000000001" customHeight="1">
      <c r="A104" s="183">
        <v>100</v>
      </c>
      <c r="B104" s="342"/>
      <c r="C104" s="342"/>
      <c r="D104" s="142"/>
      <c r="E104" s="142"/>
      <c r="F104" s="142"/>
      <c r="G104" s="142"/>
      <c r="H104" s="142"/>
      <c r="I104" s="142"/>
      <c r="J104" s="143"/>
      <c r="K104" s="142"/>
      <c r="L104" s="142"/>
      <c r="M104" s="144"/>
      <c r="N104" s="145"/>
      <c r="O104" s="142"/>
      <c r="P104" s="147"/>
      <c r="Q104" s="147"/>
      <c r="R104" s="147"/>
      <c r="S104" s="147"/>
      <c r="T104" s="147"/>
      <c r="U104" s="147"/>
      <c r="V104" s="147"/>
      <c r="W104" s="147"/>
      <c r="X104" s="147"/>
      <c r="Y104" s="147"/>
      <c r="Z104" s="147"/>
      <c r="AA104" s="147"/>
      <c r="AB104" s="147"/>
      <c r="AC104" s="148"/>
      <c r="AD104" s="142"/>
      <c r="AE104" s="203">
        <f t="shared" si="10"/>
        <v>0</v>
      </c>
      <c r="AF104" s="150">
        <f t="shared" si="11"/>
        <v>0</v>
      </c>
      <c r="AG104" s="331"/>
      <c r="AJ104" s="185"/>
      <c r="AK104" s="616"/>
      <c r="AL104" s="186">
        <f t="shared" si="7"/>
        <v>0</v>
      </c>
      <c r="AM104" s="186">
        <f t="shared" si="8"/>
        <v>0</v>
      </c>
      <c r="AN104" s="186">
        <f t="shared" si="9"/>
        <v>0</v>
      </c>
      <c r="AO104" s="615"/>
    </row>
    <row r="105" spans="1:41" ht="20.100000000000001" customHeight="1">
      <c r="A105" s="183">
        <v>101</v>
      </c>
      <c r="B105" s="342"/>
      <c r="C105" s="342"/>
      <c r="D105" s="142"/>
      <c r="E105" s="142"/>
      <c r="F105" s="142"/>
      <c r="G105" s="142"/>
      <c r="H105" s="142"/>
      <c r="I105" s="142"/>
      <c r="J105" s="143"/>
      <c r="K105" s="142"/>
      <c r="L105" s="142"/>
      <c r="M105" s="144"/>
      <c r="N105" s="145"/>
      <c r="O105" s="142"/>
      <c r="P105" s="147"/>
      <c r="Q105" s="147"/>
      <c r="R105" s="147"/>
      <c r="S105" s="147"/>
      <c r="T105" s="147"/>
      <c r="U105" s="147"/>
      <c r="V105" s="147"/>
      <c r="W105" s="147"/>
      <c r="X105" s="147"/>
      <c r="Y105" s="147"/>
      <c r="Z105" s="147"/>
      <c r="AA105" s="147"/>
      <c r="AB105" s="147"/>
      <c r="AC105" s="148"/>
      <c r="AD105" s="142"/>
      <c r="AE105" s="203">
        <f t="shared" si="10"/>
        <v>0</v>
      </c>
      <c r="AF105" s="150">
        <f t="shared" si="11"/>
        <v>0</v>
      </c>
      <c r="AG105" s="331"/>
      <c r="AJ105" s="185"/>
      <c r="AK105" s="616"/>
      <c r="AL105" s="186">
        <f t="shared" si="7"/>
        <v>0</v>
      </c>
      <c r="AM105" s="186">
        <f t="shared" si="8"/>
        <v>0</v>
      </c>
      <c r="AN105" s="186">
        <f t="shared" si="9"/>
        <v>0</v>
      </c>
      <c r="AO105" s="615"/>
    </row>
    <row r="106" spans="1:41" ht="20.100000000000001" customHeight="1">
      <c r="A106" s="183">
        <v>102</v>
      </c>
      <c r="B106" s="342"/>
      <c r="C106" s="342"/>
      <c r="D106" s="142"/>
      <c r="E106" s="142"/>
      <c r="F106" s="142"/>
      <c r="G106" s="142"/>
      <c r="H106" s="142"/>
      <c r="I106" s="142"/>
      <c r="J106" s="143"/>
      <c r="K106" s="142"/>
      <c r="L106" s="142"/>
      <c r="M106" s="144"/>
      <c r="N106" s="145"/>
      <c r="O106" s="142"/>
      <c r="P106" s="147"/>
      <c r="Q106" s="147"/>
      <c r="R106" s="147"/>
      <c r="S106" s="147"/>
      <c r="T106" s="147"/>
      <c r="U106" s="147"/>
      <c r="V106" s="147"/>
      <c r="W106" s="147"/>
      <c r="X106" s="147"/>
      <c r="Y106" s="147"/>
      <c r="Z106" s="147"/>
      <c r="AA106" s="147"/>
      <c r="AB106" s="147"/>
      <c r="AC106" s="148"/>
      <c r="AD106" s="142"/>
      <c r="AE106" s="203">
        <f t="shared" si="10"/>
        <v>0</v>
      </c>
      <c r="AF106" s="150">
        <f t="shared" si="11"/>
        <v>0</v>
      </c>
      <c r="AG106" s="331"/>
      <c r="AJ106" s="185"/>
      <c r="AK106" s="616"/>
      <c r="AL106" s="186">
        <f t="shared" si="7"/>
        <v>0</v>
      </c>
      <c r="AM106" s="186">
        <f t="shared" si="8"/>
        <v>0</v>
      </c>
      <c r="AN106" s="186">
        <f t="shared" si="9"/>
        <v>0</v>
      </c>
      <c r="AO106" s="615"/>
    </row>
    <row r="107" spans="1:41" ht="20.100000000000001" customHeight="1">
      <c r="A107" s="183">
        <v>103</v>
      </c>
      <c r="B107" s="342"/>
      <c r="C107" s="342"/>
      <c r="D107" s="142"/>
      <c r="E107" s="142"/>
      <c r="F107" s="142"/>
      <c r="G107" s="142"/>
      <c r="H107" s="142"/>
      <c r="I107" s="142"/>
      <c r="J107" s="143"/>
      <c r="K107" s="142"/>
      <c r="L107" s="142"/>
      <c r="M107" s="144"/>
      <c r="N107" s="145"/>
      <c r="O107" s="142"/>
      <c r="P107" s="147"/>
      <c r="Q107" s="147"/>
      <c r="R107" s="147"/>
      <c r="S107" s="147"/>
      <c r="T107" s="147"/>
      <c r="U107" s="147"/>
      <c r="V107" s="147"/>
      <c r="W107" s="147"/>
      <c r="X107" s="147"/>
      <c r="Y107" s="147"/>
      <c r="Z107" s="147"/>
      <c r="AA107" s="147"/>
      <c r="AB107" s="147"/>
      <c r="AC107" s="148"/>
      <c r="AD107" s="142"/>
      <c r="AE107" s="203">
        <f t="shared" si="10"/>
        <v>0</v>
      </c>
      <c r="AF107" s="150">
        <f t="shared" si="11"/>
        <v>0</v>
      </c>
      <c r="AG107" s="331"/>
      <c r="AJ107" s="185"/>
      <c r="AK107" s="616"/>
      <c r="AL107" s="186">
        <f t="shared" si="7"/>
        <v>0</v>
      </c>
      <c r="AM107" s="186">
        <f t="shared" si="8"/>
        <v>0</v>
      </c>
      <c r="AN107" s="186">
        <f t="shared" si="9"/>
        <v>0</v>
      </c>
      <c r="AO107" s="615"/>
    </row>
    <row r="108" spans="1:41" ht="20.100000000000001" customHeight="1">
      <c r="A108" s="183">
        <v>104</v>
      </c>
      <c r="B108" s="342"/>
      <c r="C108" s="342"/>
      <c r="D108" s="142"/>
      <c r="E108" s="142"/>
      <c r="F108" s="142"/>
      <c r="G108" s="142"/>
      <c r="H108" s="142"/>
      <c r="I108" s="142"/>
      <c r="J108" s="143"/>
      <c r="K108" s="142"/>
      <c r="L108" s="142"/>
      <c r="M108" s="144"/>
      <c r="N108" s="145"/>
      <c r="O108" s="142"/>
      <c r="P108" s="147"/>
      <c r="Q108" s="147"/>
      <c r="R108" s="147"/>
      <c r="S108" s="147"/>
      <c r="T108" s="147"/>
      <c r="U108" s="147"/>
      <c r="V108" s="147"/>
      <c r="W108" s="147"/>
      <c r="X108" s="147"/>
      <c r="Y108" s="147"/>
      <c r="Z108" s="147"/>
      <c r="AA108" s="147"/>
      <c r="AB108" s="147"/>
      <c r="AC108" s="148"/>
      <c r="AD108" s="142"/>
      <c r="AE108" s="203">
        <f t="shared" si="10"/>
        <v>0</v>
      </c>
      <c r="AF108" s="150">
        <f t="shared" si="11"/>
        <v>0</v>
      </c>
      <c r="AG108" s="331"/>
      <c r="AJ108" s="185"/>
      <c r="AK108" s="616"/>
      <c r="AL108" s="186">
        <f t="shared" si="7"/>
        <v>0</v>
      </c>
      <c r="AM108" s="186">
        <f t="shared" si="8"/>
        <v>0</v>
      </c>
      <c r="AN108" s="186">
        <f t="shared" si="9"/>
        <v>0</v>
      </c>
      <c r="AO108" s="615"/>
    </row>
    <row r="109" spans="1:41" ht="20.100000000000001" customHeight="1">
      <c r="A109" s="183">
        <v>105</v>
      </c>
      <c r="B109" s="342"/>
      <c r="C109" s="342"/>
      <c r="D109" s="142"/>
      <c r="E109" s="142"/>
      <c r="F109" s="142"/>
      <c r="G109" s="142"/>
      <c r="H109" s="142"/>
      <c r="I109" s="142"/>
      <c r="J109" s="143"/>
      <c r="K109" s="142"/>
      <c r="L109" s="142"/>
      <c r="M109" s="144"/>
      <c r="N109" s="145"/>
      <c r="O109" s="142"/>
      <c r="P109" s="147"/>
      <c r="Q109" s="147"/>
      <c r="R109" s="147"/>
      <c r="S109" s="147"/>
      <c r="T109" s="147"/>
      <c r="U109" s="147"/>
      <c r="V109" s="147"/>
      <c r="W109" s="147"/>
      <c r="X109" s="147"/>
      <c r="Y109" s="147"/>
      <c r="Z109" s="147"/>
      <c r="AA109" s="147"/>
      <c r="AB109" s="147"/>
      <c r="AC109" s="148"/>
      <c r="AD109" s="142"/>
      <c r="AE109" s="203">
        <f t="shared" si="10"/>
        <v>0</v>
      </c>
      <c r="AF109" s="150">
        <f t="shared" si="11"/>
        <v>0</v>
      </c>
      <c r="AG109" s="331"/>
      <c r="AJ109" s="185"/>
      <c r="AK109" s="616"/>
      <c r="AL109" s="186">
        <f t="shared" si="7"/>
        <v>0</v>
      </c>
      <c r="AM109" s="186">
        <f t="shared" si="8"/>
        <v>0</v>
      </c>
      <c r="AN109" s="186">
        <f t="shared" si="9"/>
        <v>0</v>
      </c>
      <c r="AO109" s="615"/>
    </row>
    <row r="110" spans="1:41" ht="20.100000000000001" customHeight="1">
      <c r="A110" s="183">
        <v>106</v>
      </c>
      <c r="B110" s="342"/>
      <c r="C110" s="342"/>
      <c r="D110" s="142"/>
      <c r="E110" s="142"/>
      <c r="F110" s="142"/>
      <c r="G110" s="142"/>
      <c r="H110" s="142"/>
      <c r="I110" s="142"/>
      <c r="J110" s="143"/>
      <c r="K110" s="142"/>
      <c r="L110" s="142"/>
      <c r="M110" s="144"/>
      <c r="N110" s="145"/>
      <c r="O110" s="142"/>
      <c r="P110" s="147"/>
      <c r="Q110" s="147"/>
      <c r="R110" s="147"/>
      <c r="S110" s="147"/>
      <c r="T110" s="147"/>
      <c r="U110" s="147"/>
      <c r="V110" s="147"/>
      <c r="W110" s="147"/>
      <c r="X110" s="147"/>
      <c r="Y110" s="147"/>
      <c r="Z110" s="147"/>
      <c r="AA110" s="147"/>
      <c r="AB110" s="147"/>
      <c r="AC110" s="148"/>
      <c r="AD110" s="142"/>
      <c r="AE110" s="203">
        <f t="shared" si="10"/>
        <v>0</v>
      </c>
      <c r="AF110" s="150">
        <f t="shared" si="11"/>
        <v>0</v>
      </c>
      <c r="AG110" s="331"/>
      <c r="AJ110" s="185"/>
      <c r="AK110" s="616"/>
      <c r="AL110" s="186">
        <f t="shared" si="7"/>
        <v>0</v>
      </c>
      <c r="AM110" s="186">
        <f t="shared" si="8"/>
        <v>0</v>
      </c>
      <c r="AN110" s="186">
        <f t="shared" si="9"/>
        <v>0</v>
      </c>
      <c r="AO110" s="615"/>
    </row>
    <row r="111" spans="1:41" ht="20.100000000000001" customHeight="1">
      <c r="A111" s="183">
        <v>107</v>
      </c>
      <c r="B111" s="342"/>
      <c r="C111" s="342"/>
      <c r="D111" s="142"/>
      <c r="E111" s="142"/>
      <c r="F111" s="142"/>
      <c r="G111" s="142"/>
      <c r="H111" s="142"/>
      <c r="I111" s="142"/>
      <c r="J111" s="143"/>
      <c r="K111" s="142"/>
      <c r="L111" s="142"/>
      <c r="M111" s="144"/>
      <c r="N111" s="145"/>
      <c r="O111" s="142"/>
      <c r="P111" s="147"/>
      <c r="Q111" s="147"/>
      <c r="R111" s="147"/>
      <c r="S111" s="147"/>
      <c r="T111" s="147"/>
      <c r="U111" s="147"/>
      <c r="V111" s="147"/>
      <c r="W111" s="147"/>
      <c r="X111" s="147"/>
      <c r="Y111" s="147"/>
      <c r="Z111" s="147"/>
      <c r="AA111" s="147"/>
      <c r="AB111" s="147"/>
      <c r="AC111" s="148"/>
      <c r="AD111" s="142"/>
      <c r="AE111" s="203">
        <f t="shared" si="10"/>
        <v>0</v>
      </c>
      <c r="AF111" s="150">
        <f t="shared" si="11"/>
        <v>0</v>
      </c>
      <c r="AG111" s="331"/>
      <c r="AJ111" s="185"/>
      <c r="AK111" s="616"/>
      <c r="AL111" s="186">
        <f t="shared" si="7"/>
        <v>0</v>
      </c>
      <c r="AM111" s="186">
        <f t="shared" si="8"/>
        <v>0</v>
      </c>
      <c r="AN111" s="186">
        <f t="shared" si="9"/>
        <v>0</v>
      </c>
      <c r="AO111" s="615"/>
    </row>
    <row r="112" spans="1:41" ht="20.100000000000001" customHeight="1">
      <c r="A112" s="183">
        <v>108</v>
      </c>
      <c r="B112" s="342"/>
      <c r="C112" s="342"/>
      <c r="D112" s="142"/>
      <c r="E112" s="142"/>
      <c r="F112" s="142"/>
      <c r="G112" s="142"/>
      <c r="H112" s="142"/>
      <c r="I112" s="142"/>
      <c r="J112" s="143"/>
      <c r="K112" s="142"/>
      <c r="L112" s="142"/>
      <c r="M112" s="144"/>
      <c r="N112" s="145"/>
      <c r="O112" s="142"/>
      <c r="P112" s="147"/>
      <c r="Q112" s="147"/>
      <c r="R112" s="147"/>
      <c r="S112" s="147"/>
      <c r="T112" s="147"/>
      <c r="U112" s="147"/>
      <c r="V112" s="147"/>
      <c r="W112" s="147"/>
      <c r="X112" s="147"/>
      <c r="Y112" s="147"/>
      <c r="Z112" s="147"/>
      <c r="AA112" s="147"/>
      <c r="AB112" s="147"/>
      <c r="AC112" s="148"/>
      <c r="AD112" s="142"/>
      <c r="AE112" s="203">
        <f t="shared" si="10"/>
        <v>0</v>
      </c>
      <c r="AF112" s="150">
        <f t="shared" si="11"/>
        <v>0</v>
      </c>
      <c r="AG112" s="331"/>
      <c r="AJ112" s="185"/>
      <c r="AK112" s="616"/>
      <c r="AL112" s="186">
        <f t="shared" si="7"/>
        <v>0</v>
      </c>
      <c r="AM112" s="186">
        <f t="shared" si="8"/>
        <v>0</v>
      </c>
      <c r="AN112" s="186">
        <f t="shared" si="9"/>
        <v>0</v>
      </c>
      <c r="AO112" s="615"/>
    </row>
    <row r="113" spans="1:41" ht="20.100000000000001" customHeight="1">
      <c r="A113" s="183">
        <v>109</v>
      </c>
      <c r="B113" s="342"/>
      <c r="C113" s="342"/>
      <c r="D113" s="142"/>
      <c r="E113" s="142"/>
      <c r="F113" s="142"/>
      <c r="G113" s="142"/>
      <c r="H113" s="142"/>
      <c r="I113" s="142"/>
      <c r="J113" s="143"/>
      <c r="K113" s="142"/>
      <c r="L113" s="142"/>
      <c r="M113" s="144"/>
      <c r="N113" s="145"/>
      <c r="O113" s="142"/>
      <c r="P113" s="147"/>
      <c r="Q113" s="147"/>
      <c r="R113" s="147"/>
      <c r="S113" s="147"/>
      <c r="T113" s="147"/>
      <c r="U113" s="147"/>
      <c r="V113" s="147"/>
      <c r="W113" s="147"/>
      <c r="X113" s="147"/>
      <c r="Y113" s="147"/>
      <c r="Z113" s="147"/>
      <c r="AA113" s="147"/>
      <c r="AB113" s="147"/>
      <c r="AC113" s="148"/>
      <c r="AD113" s="142"/>
      <c r="AE113" s="203">
        <f t="shared" si="10"/>
        <v>0</v>
      </c>
      <c r="AF113" s="150">
        <f t="shared" si="11"/>
        <v>0</v>
      </c>
      <c r="AG113" s="331"/>
      <c r="AJ113" s="185"/>
      <c r="AK113" s="616"/>
      <c r="AL113" s="186">
        <f t="shared" si="7"/>
        <v>0</v>
      </c>
      <c r="AM113" s="186">
        <f t="shared" si="8"/>
        <v>0</v>
      </c>
      <c r="AN113" s="186">
        <f t="shared" si="9"/>
        <v>0</v>
      </c>
      <c r="AO113" s="615"/>
    </row>
    <row r="114" spans="1:41" ht="20.100000000000001" customHeight="1">
      <c r="A114" s="183">
        <v>110</v>
      </c>
      <c r="B114" s="342"/>
      <c r="C114" s="342"/>
      <c r="D114" s="142"/>
      <c r="E114" s="142"/>
      <c r="F114" s="142"/>
      <c r="G114" s="142"/>
      <c r="H114" s="142"/>
      <c r="I114" s="142"/>
      <c r="J114" s="143"/>
      <c r="K114" s="142"/>
      <c r="L114" s="142"/>
      <c r="M114" s="144"/>
      <c r="N114" s="145"/>
      <c r="O114" s="142"/>
      <c r="P114" s="147"/>
      <c r="Q114" s="147"/>
      <c r="R114" s="147"/>
      <c r="S114" s="147"/>
      <c r="T114" s="147"/>
      <c r="U114" s="147"/>
      <c r="V114" s="147"/>
      <c r="W114" s="147"/>
      <c r="X114" s="147"/>
      <c r="Y114" s="147"/>
      <c r="Z114" s="147"/>
      <c r="AA114" s="147"/>
      <c r="AB114" s="147"/>
      <c r="AC114" s="148"/>
      <c r="AD114" s="142"/>
      <c r="AE114" s="203">
        <f t="shared" si="10"/>
        <v>0</v>
      </c>
      <c r="AF114" s="150">
        <f t="shared" si="11"/>
        <v>0</v>
      </c>
      <c r="AG114" s="331"/>
      <c r="AJ114" s="185"/>
      <c r="AK114" s="616"/>
      <c r="AL114" s="186">
        <f t="shared" si="7"/>
        <v>0</v>
      </c>
      <c r="AM114" s="186">
        <f t="shared" si="8"/>
        <v>0</v>
      </c>
      <c r="AN114" s="186">
        <f t="shared" si="9"/>
        <v>0</v>
      </c>
      <c r="AO114" s="615"/>
    </row>
    <row r="115" spans="1:41" ht="20.100000000000001" customHeight="1">
      <c r="A115" s="183">
        <v>111</v>
      </c>
      <c r="B115" s="342"/>
      <c r="C115" s="342"/>
      <c r="D115" s="142"/>
      <c r="E115" s="142"/>
      <c r="F115" s="142"/>
      <c r="G115" s="142"/>
      <c r="H115" s="142"/>
      <c r="I115" s="142"/>
      <c r="J115" s="143"/>
      <c r="K115" s="142"/>
      <c r="L115" s="142"/>
      <c r="M115" s="144"/>
      <c r="N115" s="145"/>
      <c r="O115" s="142"/>
      <c r="P115" s="147"/>
      <c r="Q115" s="147"/>
      <c r="R115" s="147"/>
      <c r="S115" s="147"/>
      <c r="T115" s="147"/>
      <c r="U115" s="147"/>
      <c r="V115" s="147"/>
      <c r="W115" s="147"/>
      <c r="X115" s="147"/>
      <c r="Y115" s="147"/>
      <c r="Z115" s="147"/>
      <c r="AA115" s="147"/>
      <c r="AB115" s="147"/>
      <c r="AC115" s="148"/>
      <c r="AD115" s="142"/>
      <c r="AE115" s="203">
        <f t="shared" si="10"/>
        <v>0</v>
      </c>
      <c r="AF115" s="150">
        <f t="shared" si="11"/>
        <v>0</v>
      </c>
      <c r="AG115" s="331"/>
      <c r="AJ115" s="185"/>
      <c r="AK115" s="616"/>
      <c r="AL115" s="186">
        <f t="shared" si="7"/>
        <v>0</v>
      </c>
      <c r="AM115" s="186">
        <f t="shared" si="8"/>
        <v>0</v>
      </c>
      <c r="AN115" s="186">
        <f t="shared" si="9"/>
        <v>0</v>
      </c>
      <c r="AO115" s="615"/>
    </row>
    <row r="116" spans="1:41" ht="20.100000000000001" customHeight="1">
      <c r="A116" s="183">
        <v>112</v>
      </c>
      <c r="B116" s="342"/>
      <c r="C116" s="342"/>
      <c r="D116" s="142"/>
      <c r="E116" s="142"/>
      <c r="F116" s="142"/>
      <c r="G116" s="142"/>
      <c r="H116" s="142"/>
      <c r="I116" s="142"/>
      <c r="J116" s="143"/>
      <c r="K116" s="142"/>
      <c r="L116" s="142"/>
      <c r="M116" s="144"/>
      <c r="N116" s="145"/>
      <c r="O116" s="142"/>
      <c r="P116" s="147"/>
      <c r="Q116" s="147"/>
      <c r="R116" s="147"/>
      <c r="S116" s="147"/>
      <c r="T116" s="147"/>
      <c r="U116" s="147"/>
      <c r="V116" s="147"/>
      <c r="W116" s="147"/>
      <c r="X116" s="147"/>
      <c r="Y116" s="147"/>
      <c r="Z116" s="147"/>
      <c r="AA116" s="147"/>
      <c r="AB116" s="147"/>
      <c r="AC116" s="148"/>
      <c r="AD116" s="142"/>
      <c r="AE116" s="203">
        <f t="shared" si="10"/>
        <v>0</v>
      </c>
      <c r="AF116" s="150">
        <f t="shared" si="11"/>
        <v>0</v>
      </c>
      <c r="AG116" s="331"/>
      <c r="AJ116" s="185"/>
      <c r="AK116" s="616"/>
      <c r="AL116" s="186">
        <f t="shared" si="7"/>
        <v>0</v>
      </c>
      <c r="AM116" s="186">
        <f t="shared" si="8"/>
        <v>0</v>
      </c>
      <c r="AN116" s="186">
        <f t="shared" si="9"/>
        <v>0</v>
      </c>
      <c r="AO116" s="615"/>
    </row>
    <row r="117" spans="1:41" ht="20.100000000000001" customHeight="1">
      <c r="A117" s="183">
        <v>113</v>
      </c>
      <c r="B117" s="342"/>
      <c r="C117" s="342"/>
      <c r="D117" s="142"/>
      <c r="E117" s="142"/>
      <c r="F117" s="142"/>
      <c r="G117" s="142"/>
      <c r="H117" s="142"/>
      <c r="I117" s="142"/>
      <c r="J117" s="143"/>
      <c r="K117" s="142"/>
      <c r="L117" s="142"/>
      <c r="M117" s="144"/>
      <c r="N117" s="145"/>
      <c r="O117" s="142"/>
      <c r="P117" s="147"/>
      <c r="Q117" s="147"/>
      <c r="R117" s="147"/>
      <c r="S117" s="147"/>
      <c r="T117" s="147"/>
      <c r="U117" s="147"/>
      <c r="V117" s="147"/>
      <c r="W117" s="147"/>
      <c r="X117" s="147"/>
      <c r="Y117" s="147"/>
      <c r="Z117" s="147"/>
      <c r="AA117" s="147"/>
      <c r="AB117" s="147"/>
      <c r="AC117" s="148"/>
      <c r="AD117" s="142"/>
      <c r="AE117" s="203">
        <f t="shared" si="10"/>
        <v>0</v>
      </c>
      <c r="AF117" s="150">
        <f t="shared" si="11"/>
        <v>0</v>
      </c>
      <c r="AG117" s="331"/>
      <c r="AJ117" s="185"/>
      <c r="AK117" s="616"/>
      <c r="AL117" s="186">
        <f t="shared" si="7"/>
        <v>0</v>
      </c>
      <c r="AM117" s="186">
        <f t="shared" si="8"/>
        <v>0</v>
      </c>
      <c r="AN117" s="186">
        <f t="shared" si="9"/>
        <v>0</v>
      </c>
      <c r="AO117" s="615"/>
    </row>
    <row r="118" spans="1:41" ht="20.100000000000001" customHeight="1">
      <c r="A118" s="183">
        <v>114</v>
      </c>
      <c r="B118" s="342"/>
      <c r="C118" s="342"/>
      <c r="D118" s="142"/>
      <c r="E118" s="142"/>
      <c r="F118" s="142"/>
      <c r="G118" s="142"/>
      <c r="H118" s="142"/>
      <c r="I118" s="142"/>
      <c r="J118" s="143"/>
      <c r="K118" s="142"/>
      <c r="L118" s="142"/>
      <c r="M118" s="144"/>
      <c r="N118" s="145"/>
      <c r="O118" s="142"/>
      <c r="P118" s="147"/>
      <c r="Q118" s="147"/>
      <c r="R118" s="147"/>
      <c r="S118" s="147"/>
      <c r="T118" s="147"/>
      <c r="U118" s="147"/>
      <c r="V118" s="147"/>
      <c r="W118" s="147"/>
      <c r="X118" s="147"/>
      <c r="Y118" s="147"/>
      <c r="Z118" s="147"/>
      <c r="AA118" s="147"/>
      <c r="AB118" s="147"/>
      <c r="AC118" s="148"/>
      <c r="AD118" s="142"/>
      <c r="AE118" s="203">
        <f t="shared" si="10"/>
        <v>0</v>
      </c>
      <c r="AF118" s="150">
        <f t="shared" si="11"/>
        <v>0</v>
      </c>
      <c r="AG118" s="331"/>
      <c r="AJ118" s="185"/>
      <c r="AK118" s="616"/>
      <c r="AL118" s="186">
        <f t="shared" si="7"/>
        <v>0</v>
      </c>
      <c r="AM118" s="186">
        <f t="shared" si="8"/>
        <v>0</v>
      </c>
      <c r="AN118" s="186">
        <f t="shared" si="9"/>
        <v>0</v>
      </c>
      <c r="AO118" s="615"/>
    </row>
    <row r="119" spans="1:41" ht="20.100000000000001" customHeight="1">
      <c r="A119" s="183">
        <v>115</v>
      </c>
      <c r="B119" s="342"/>
      <c r="C119" s="342"/>
      <c r="D119" s="142"/>
      <c r="E119" s="142"/>
      <c r="F119" s="142"/>
      <c r="G119" s="142"/>
      <c r="H119" s="142"/>
      <c r="I119" s="142"/>
      <c r="J119" s="143"/>
      <c r="K119" s="142"/>
      <c r="L119" s="142"/>
      <c r="M119" s="144"/>
      <c r="N119" s="145"/>
      <c r="O119" s="142"/>
      <c r="P119" s="147"/>
      <c r="Q119" s="147"/>
      <c r="R119" s="147"/>
      <c r="S119" s="147"/>
      <c r="T119" s="147"/>
      <c r="U119" s="147"/>
      <c r="V119" s="147"/>
      <c r="W119" s="147"/>
      <c r="X119" s="147"/>
      <c r="Y119" s="147"/>
      <c r="Z119" s="147"/>
      <c r="AA119" s="147"/>
      <c r="AB119" s="147"/>
      <c r="AC119" s="148"/>
      <c r="AD119" s="142"/>
      <c r="AE119" s="203">
        <f t="shared" si="10"/>
        <v>0</v>
      </c>
      <c r="AF119" s="150">
        <f t="shared" si="11"/>
        <v>0</v>
      </c>
      <c r="AG119" s="331"/>
      <c r="AJ119" s="185"/>
      <c r="AK119" s="616"/>
      <c r="AL119" s="186">
        <f t="shared" si="7"/>
        <v>0</v>
      </c>
      <c r="AM119" s="186">
        <f t="shared" si="8"/>
        <v>0</v>
      </c>
      <c r="AN119" s="186">
        <f t="shared" si="9"/>
        <v>0</v>
      </c>
      <c r="AO119" s="615"/>
    </row>
    <row r="120" spans="1:41" ht="20.100000000000001" customHeight="1">
      <c r="A120" s="183">
        <v>116</v>
      </c>
      <c r="B120" s="342"/>
      <c r="C120" s="342"/>
      <c r="D120" s="142"/>
      <c r="E120" s="142"/>
      <c r="F120" s="142"/>
      <c r="G120" s="142"/>
      <c r="H120" s="142"/>
      <c r="I120" s="142"/>
      <c r="J120" s="143"/>
      <c r="K120" s="142"/>
      <c r="L120" s="142"/>
      <c r="M120" s="144"/>
      <c r="N120" s="145"/>
      <c r="O120" s="142"/>
      <c r="P120" s="147"/>
      <c r="Q120" s="147"/>
      <c r="R120" s="147"/>
      <c r="S120" s="147"/>
      <c r="T120" s="147"/>
      <c r="U120" s="147"/>
      <c r="V120" s="147"/>
      <c r="W120" s="147"/>
      <c r="X120" s="147"/>
      <c r="Y120" s="147"/>
      <c r="Z120" s="147"/>
      <c r="AA120" s="147"/>
      <c r="AB120" s="147"/>
      <c r="AC120" s="148"/>
      <c r="AD120" s="142"/>
      <c r="AE120" s="203">
        <f t="shared" si="10"/>
        <v>0</v>
      </c>
      <c r="AF120" s="150">
        <f t="shared" si="11"/>
        <v>0</v>
      </c>
      <c r="AG120" s="331"/>
      <c r="AJ120" s="185"/>
      <c r="AK120" s="616"/>
      <c r="AL120" s="186">
        <f t="shared" si="7"/>
        <v>0</v>
      </c>
      <c r="AM120" s="186">
        <f t="shared" si="8"/>
        <v>0</v>
      </c>
      <c r="AN120" s="186">
        <f t="shared" si="9"/>
        <v>0</v>
      </c>
      <c r="AO120" s="615"/>
    </row>
    <row r="121" spans="1:41" ht="20.100000000000001" customHeight="1">
      <c r="A121" s="183">
        <v>117</v>
      </c>
      <c r="B121" s="342"/>
      <c r="C121" s="342"/>
      <c r="D121" s="142"/>
      <c r="E121" s="142"/>
      <c r="F121" s="142"/>
      <c r="G121" s="142"/>
      <c r="H121" s="142"/>
      <c r="I121" s="142"/>
      <c r="J121" s="143"/>
      <c r="K121" s="142"/>
      <c r="L121" s="142"/>
      <c r="M121" s="144"/>
      <c r="N121" s="145"/>
      <c r="O121" s="142"/>
      <c r="P121" s="147"/>
      <c r="Q121" s="147"/>
      <c r="R121" s="147"/>
      <c r="S121" s="147"/>
      <c r="T121" s="147"/>
      <c r="U121" s="147"/>
      <c r="V121" s="147"/>
      <c r="W121" s="147"/>
      <c r="X121" s="147"/>
      <c r="Y121" s="147"/>
      <c r="Z121" s="147"/>
      <c r="AA121" s="147"/>
      <c r="AB121" s="147"/>
      <c r="AC121" s="148"/>
      <c r="AD121" s="142"/>
      <c r="AE121" s="203">
        <f t="shared" si="10"/>
        <v>0</v>
      </c>
      <c r="AF121" s="150">
        <f t="shared" si="11"/>
        <v>0</v>
      </c>
      <c r="AG121" s="331"/>
      <c r="AJ121" s="185"/>
      <c r="AK121" s="616"/>
      <c r="AL121" s="186">
        <f t="shared" si="7"/>
        <v>0</v>
      </c>
      <c r="AM121" s="186">
        <f t="shared" si="8"/>
        <v>0</v>
      </c>
      <c r="AN121" s="186">
        <f t="shared" si="9"/>
        <v>0</v>
      </c>
      <c r="AO121" s="615"/>
    </row>
    <row r="122" spans="1:41" ht="20.100000000000001" customHeight="1">
      <c r="A122" s="183">
        <v>118</v>
      </c>
      <c r="B122" s="342"/>
      <c r="C122" s="342"/>
      <c r="D122" s="142"/>
      <c r="E122" s="142"/>
      <c r="F122" s="142"/>
      <c r="G122" s="142"/>
      <c r="H122" s="142"/>
      <c r="I122" s="142"/>
      <c r="J122" s="143"/>
      <c r="K122" s="142"/>
      <c r="L122" s="142"/>
      <c r="M122" s="144"/>
      <c r="N122" s="145"/>
      <c r="O122" s="142"/>
      <c r="P122" s="147"/>
      <c r="Q122" s="147"/>
      <c r="R122" s="147"/>
      <c r="S122" s="147"/>
      <c r="T122" s="147"/>
      <c r="U122" s="147"/>
      <c r="V122" s="147"/>
      <c r="W122" s="147"/>
      <c r="X122" s="147"/>
      <c r="Y122" s="147"/>
      <c r="Z122" s="147"/>
      <c r="AA122" s="147"/>
      <c r="AB122" s="147"/>
      <c r="AC122" s="148"/>
      <c r="AD122" s="142"/>
      <c r="AE122" s="203">
        <f t="shared" si="10"/>
        <v>0</v>
      </c>
      <c r="AF122" s="150">
        <f t="shared" si="11"/>
        <v>0</v>
      </c>
      <c r="AG122" s="331"/>
      <c r="AJ122" s="185"/>
      <c r="AK122" s="616"/>
      <c r="AL122" s="186">
        <f t="shared" si="7"/>
        <v>0</v>
      </c>
      <c r="AM122" s="186">
        <f t="shared" si="8"/>
        <v>0</v>
      </c>
      <c r="AN122" s="186">
        <f t="shared" si="9"/>
        <v>0</v>
      </c>
      <c r="AO122" s="615"/>
    </row>
    <row r="123" spans="1:41" ht="20.100000000000001" customHeight="1">
      <c r="A123" s="183">
        <v>119</v>
      </c>
      <c r="B123" s="342"/>
      <c r="C123" s="342"/>
      <c r="D123" s="142"/>
      <c r="E123" s="142"/>
      <c r="F123" s="142"/>
      <c r="G123" s="142"/>
      <c r="H123" s="142"/>
      <c r="I123" s="142"/>
      <c r="J123" s="143"/>
      <c r="K123" s="142"/>
      <c r="L123" s="142"/>
      <c r="M123" s="144"/>
      <c r="N123" s="145"/>
      <c r="O123" s="142"/>
      <c r="P123" s="147"/>
      <c r="Q123" s="147"/>
      <c r="R123" s="147"/>
      <c r="S123" s="147"/>
      <c r="T123" s="147"/>
      <c r="U123" s="147"/>
      <c r="V123" s="147"/>
      <c r="W123" s="147"/>
      <c r="X123" s="147"/>
      <c r="Y123" s="147"/>
      <c r="Z123" s="147"/>
      <c r="AA123" s="147"/>
      <c r="AB123" s="147"/>
      <c r="AC123" s="148"/>
      <c r="AD123" s="142"/>
      <c r="AE123" s="203">
        <f t="shared" si="10"/>
        <v>0</v>
      </c>
      <c r="AF123" s="150">
        <f t="shared" si="11"/>
        <v>0</v>
      </c>
      <c r="AG123" s="331"/>
      <c r="AJ123" s="185"/>
      <c r="AK123" s="616"/>
      <c r="AL123" s="186">
        <f t="shared" si="7"/>
        <v>0</v>
      </c>
      <c r="AM123" s="186">
        <f t="shared" si="8"/>
        <v>0</v>
      </c>
      <c r="AN123" s="186">
        <f t="shared" si="9"/>
        <v>0</v>
      </c>
      <c r="AO123" s="615"/>
    </row>
    <row r="124" spans="1:41" ht="20.100000000000001" customHeight="1">
      <c r="A124" s="183">
        <v>120</v>
      </c>
      <c r="B124" s="342"/>
      <c r="C124" s="342"/>
      <c r="D124" s="142"/>
      <c r="E124" s="142"/>
      <c r="F124" s="142"/>
      <c r="G124" s="142"/>
      <c r="H124" s="142"/>
      <c r="I124" s="142"/>
      <c r="J124" s="143"/>
      <c r="K124" s="142"/>
      <c r="L124" s="142"/>
      <c r="M124" s="144"/>
      <c r="N124" s="145"/>
      <c r="O124" s="142"/>
      <c r="P124" s="147"/>
      <c r="Q124" s="147"/>
      <c r="R124" s="147"/>
      <c r="S124" s="147"/>
      <c r="T124" s="147"/>
      <c r="U124" s="147"/>
      <c r="V124" s="147"/>
      <c r="W124" s="147"/>
      <c r="X124" s="147"/>
      <c r="Y124" s="147"/>
      <c r="Z124" s="147"/>
      <c r="AA124" s="147"/>
      <c r="AB124" s="147"/>
      <c r="AC124" s="148"/>
      <c r="AD124" s="142"/>
      <c r="AE124" s="203">
        <f t="shared" si="10"/>
        <v>0</v>
      </c>
      <c r="AF124" s="150">
        <f t="shared" si="11"/>
        <v>0</v>
      </c>
      <c r="AG124" s="331"/>
      <c r="AJ124" s="185"/>
      <c r="AK124" s="616"/>
      <c r="AL124" s="186">
        <f t="shared" si="7"/>
        <v>0</v>
      </c>
      <c r="AM124" s="186">
        <f t="shared" si="8"/>
        <v>0</v>
      </c>
      <c r="AN124" s="186">
        <f t="shared" si="9"/>
        <v>0</v>
      </c>
      <c r="AO124" s="615"/>
    </row>
    <row r="125" spans="1:41" ht="20.100000000000001" customHeight="1">
      <c r="A125" s="183">
        <v>121</v>
      </c>
      <c r="B125" s="342"/>
      <c r="C125" s="342"/>
      <c r="D125" s="142"/>
      <c r="E125" s="142"/>
      <c r="F125" s="142"/>
      <c r="G125" s="142"/>
      <c r="H125" s="142"/>
      <c r="I125" s="142"/>
      <c r="J125" s="143"/>
      <c r="K125" s="142"/>
      <c r="L125" s="142"/>
      <c r="M125" s="144"/>
      <c r="N125" s="145"/>
      <c r="O125" s="142"/>
      <c r="P125" s="147"/>
      <c r="Q125" s="147"/>
      <c r="R125" s="147"/>
      <c r="S125" s="147"/>
      <c r="T125" s="147"/>
      <c r="U125" s="147"/>
      <c r="V125" s="147"/>
      <c r="W125" s="147"/>
      <c r="X125" s="147"/>
      <c r="Y125" s="147"/>
      <c r="Z125" s="147"/>
      <c r="AA125" s="147"/>
      <c r="AB125" s="147"/>
      <c r="AC125" s="148"/>
      <c r="AD125" s="142"/>
      <c r="AE125" s="203">
        <f t="shared" si="10"/>
        <v>0</v>
      </c>
      <c r="AF125" s="150">
        <f t="shared" si="11"/>
        <v>0</v>
      </c>
      <c r="AG125" s="331"/>
      <c r="AJ125" s="185"/>
      <c r="AK125" s="616"/>
      <c r="AL125" s="186">
        <f t="shared" si="7"/>
        <v>0</v>
      </c>
      <c r="AM125" s="186">
        <f t="shared" si="8"/>
        <v>0</v>
      </c>
      <c r="AN125" s="186">
        <f t="shared" si="9"/>
        <v>0</v>
      </c>
      <c r="AO125" s="615"/>
    </row>
    <row r="126" spans="1:41" ht="20.100000000000001" customHeight="1">
      <c r="A126" s="183">
        <v>122</v>
      </c>
      <c r="B126" s="342"/>
      <c r="C126" s="342"/>
      <c r="D126" s="142"/>
      <c r="E126" s="142"/>
      <c r="F126" s="142"/>
      <c r="G126" s="142"/>
      <c r="H126" s="142"/>
      <c r="I126" s="142"/>
      <c r="J126" s="143"/>
      <c r="K126" s="142"/>
      <c r="L126" s="142"/>
      <c r="M126" s="144"/>
      <c r="N126" s="145"/>
      <c r="O126" s="142"/>
      <c r="P126" s="147"/>
      <c r="Q126" s="147"/>
      <c r="R126" s="147"/>
      <c r="S126" s="147"/>
      <c r="T126" s="147"/>
      <c r="U126" s="147"/>
      <c r="V126" s="147"/>
      <c r="W126" s="147"/>
      <c r="X126" s="147"/>
      <c r="Y126" s="147"/>
      <c r="Z126" s="147"/>
      <c r="AA126" s="147"/>
      <c r="AB126" s="147"/>
      <c r="AC126" s="148"/>
      <c r="AD126" s="142"/>
      <c r="AE126" s="203">
        <f t="shared" si="10"/>
        <v>0</v>
      </c>
      <c r="AF126" s="150">
        <f t="shared" si="11"/>
        <v>0</v>
      </c>
      <c r="AG126" s="331"/>
      <c r="AJ126" s="185"/>
      <c r="AK126" s="616"/>
      <c r="AL126" s="186">
        <f t="shared" si="7"/>
        <v>0</v>
      </c>
      <c r="AM126" s="186">
        <f t="shared" si="8"/>
        <v>0</v>
      </c>
      <c r="AN126" s="186">
        <f t="shared" si="9"/>
        <v>0</v>
      </c>
      <c r="AO126" s="615"/>
    </row>
    <row r="127" spans="1:41" ht="20.100000000000001" customHeight="1">
      <c r="A127" s="183">
        <v>123</v>
      </c>
      <c r="B127" s="342"/>
      <c r="C127" s="342"/>
      <c r="D127" s="142"/>
      <c r="E127" s="142"/>
      <c r="F127" s="142"/>
      <c r="G127" s="142"/>
      <c r="H127" s="142"/>
      <c r="I127" s="142"/>
      <c r="J127" s="143"/>
      <c r="K127" s="142"/>
      <c r="L127" s="142"/>
      <c r="M127" s="144"/>
      <c r="N127" s="145"/>
      <c r="O127" s="142"/>
      <c r="P127" s="147"/>
      <c r="Q127" s="147"/>
      <c r="R127" s="147"/>
      <c r="S127" s="147"/>
      <c r="T127" s="147"/>
      <c r="U127" s="147"/>
      <c r="V127" s="147"/>
      <c r="W127" s="147"/>
      <c r="X127" s="147"/>
      <c r="Y127" s="147"/>
      <c r="Z127" s="147"/>
      <c r="AA127" s="147"/>
      <c r="AB127" s="147"/>
      <c r="AC127" s="148"/>
      <c r="AD127" s="142"/>
      <c r="AE127" s="203">
        <f t="shared" si="10"/>
        <v>0</v>
      </c>
      <c r="AF127" s="150">
        <f t="shared" si="11"/>
        <v>0</v>
      </c>
      <c r="AG127" s="331"/>
      <c r="AJ127" s="185"/>
      <c r="AK127" s="616"/>
      <c r="AL127" s="186">
        <f t="shared" si="7"/>
        <v>0</v>
      </c>
      <c r="AM127" s="186">
        <f t="shared" si="8"/>
        <v>0</v>
      </c>
      <c r="AN127" s="186">
        <f t="shared" si="9"/>
        <v>0</v>
      </c>
      <c r="AO127" s="615"/>
    </row>
    <row r="128" spans="1:41" ht="20.100000000000001" customHeight="1">
      <c r="A128" s="183">
        <v>124</v>
      </c>
      <c r="B128" s="342"/>
      <c r="C128" s="342"/>
      <c r="D128" s="142"/>
      <c r="E128" s="142"/>
      <c r="F128" s="142"/>
      <c r="G128" s="142"/>
      <c r="H128" s="142"/>
      <c r="I128" s="142"/>
      <c r="J128" s="143"/>
      <c r="K128" s="142"/>
      <c r="L128" s="142"/>
      <c r="M128" s="144"/>
      <c r="N128" s="145"/>
      <c r="O128" s="142"/>
      <c r="P128" s="147"/>
      <c r="Q128" s="147"/>
      <c r="R128" s="147"/>
      <c r="S128" s="147"/>
      <c r="T128" s="147"/>
      <c r="U128" s="147"/>
      <c r="V128" s="147"/>
      <c r="W128" s="147"/>
      <c r="X128" s="147"/>
      <c r="Y128" s="147"/>
      <c r="Z128" s="147"/>
      <c r="AA128" s="147"/>
      <c r="AB128" s="147"/>
      <c r="AC128" s="148"/>
      <c r="AD128" s="142"/>
      <c r="AE128" s="203">
        <f t="shared" si="10"/>
        <v>0</v>
      </c>
      <c r="AF128" s="150">
        <f t="shared" si="11"/>
        <v>0</v>
      </c>
      <c r="AG128" s="331"/>
      <c r="AJ128" s="185"/>
      <c r="AK128" s="616"/>
      <c r="AL128" s="186">
        <f t="shared" si="7"/>
        <v>0</v>
      </c>
      <c r="AM128" s="186">
        <f t="shared" si="8"/>
        <v>0</v>
      </c>
      <c r="AN128" s="186">
        <f t="shared" si="9"/>
        <v>0</v>
      </c>
      <c r="AO128" s="615"/>
    </row>
    <row r="129" spans="1:41" ht="20.100000000000001" customHeight="1">
      <c r="A129" s="183">
        <v>125</v>
      </c>
      <c r="B129" s="342"/>
      <c r="C129" s="342"/>
      <c r="D129" s="142"/>
      <c r="E129" s="142"/>
      <c r="F129" s="142"/>
      <c r="G129" s="142"/>
      <c r="H129" s="142"/>
      <c r="I129" s="142"/>
      <c r="J129" s="143"/>
      <c r="K129" s="142"/>
      <c r="L129" s="142"/>
      <c r="M129" s="144"/>
      <c r="N129" s="145"/>
      <c r="O129" s="142"/>
      <c r="P129" s="147"/>
      <c r="Q129" s="147"/>
      <c r="R129" s="147"/>
      <c r="S129" s="147"/>
      <c r="T129" s="147"/>
      <c r="U129" s="147"/>
      <c r="V129" s="147"/>
      <c r="W129" s="147"/>
      <c r="X129" s="147"/>
      <c r="Y129" s="147"/>
      <c r="Z129" s="147"/>
      <c r="AA129" s="147"/>
      <c r="AB129" s="147"/>
      <c r="AC129" s="148"/>
      <c r="AD129" s="142"/>
      <c r="AE129" s="203">
        <f t="shared" si="10"/>
        <v>0</v>
      </c>
      <c r="AF129" s="150">
        <f t="shared" si="11"/>
        <v>0</v>
      </c>
      <c r="AG129" s="331"/>
      <c r="AJ129" s="185"/>
      <c r="AK129" s="616"/>
      <c r="AL129" s="186">
        <f t="shared" si="7"/>
        <v>0</v>
      </c>
      <c r="AM129" s="186">
        <f t="shared" si="8"/>
        <v>0</v>
      </c>
      <c r="AN129" s="186">
        <f t="shared" si="9"/>
        <v>0</v>
      </c>
      <c r="AO129" s="615"/>
    </row>
    <row r="130" spans="1:41" ht="20.100000000000001" customHeight="1">
      <c r="A130" s="183">
        <v>126</v>
      </c>
      <c r="B130" s="342"/>
      <c r="C130" s="342"/>
      <c r="D130" s="142"/>
      <c r="E130" s="142"/>
      <c r="F130" s="142"/>
      <c r="G130" s="142"/>
      <c r="H130" s="142"/>
      <c r="I130" s="142"/>
      <c r="J130" s="143"/>
      <c r="K130" s="142"/>
      <c r="L130" s="142"/>
      <c r="M130" s="144"/>
      <c r="N130" s="145"/>
      <c r="O130" s="142"/>
      <c r="P130" s="147"/>
      <c r="Q130" s="147"/>
      <c r="R130" s="147"/>
      <c r="S130" s="147"/>
      <c r="T130" s="147"/>
      <c r="U130" s="147"/>
      <c r="V130" s="147"/>
      <c r="W130" s="147"/>
      <c r="X130" s="147"/>
      <c r="Y130" s="147"/>
      <c r="Z130" s="147"/>
      <c r="AA130" s="147"/>
      <c r="AB130" s="147"/>
      <c r="AC130" s="148"/>
      <c r="AD130" s="142"/>
      <c r="AE130" s="203">
        <f t="shared" si="10"/>
        <v>0</v>
      </c>
      <c r="AF130" s="150">
        <f t="shared" si="11"/>
        <v>0</v>
      </c>
      <c r="AG130" s="331"/>
      <c r="AJ130" s="185"/>
      <c r="AK130" s="616"/>
      <c r="AL130" s="186">
        <f t="shared" si="7"/>
        <v>0</v>
      </c>
      <c r="AM130" s="186">
        <f t="shared" si="8"/>
        <v>0</v>
      </c>
      <c r="AN130" s="186">
        <f t="shared" si="9"/>
        <v>0</v>
      </c>
      <c r="AO130" s="615"/>
    </row>
    <row r="131" spans="1:41" ht="20.100000000000001" customHeight="1">
      <c r="A131" s="183">
        <v>127</v>
      </c>
      <c r="B131" s="342"/>
      <c r="C131" s="342"/>
      <c r="D131" s="142"/>
      <c r="E131" s="142"/>
      <c r="F131" s="142"/>
      <c r="G131" s="142"/>
      <c r="H131" s="142"/>
      <c r="I131" s="142"/>
      <c r="J131" s="143"/>
      <c r="K131" s="142"/>
      <c r="L131" s="142"/>
      <c r="M131" s="144"/>
      <c r="N131" s="145"/>
      <c r="O131" s="142"/>
      <c r="P131" s="147"/>
      <c r="Q131" s="147"/>
      <c r="R131" s="147"/>
      <c r="S131" s="147"/>
      <c r="T131" s="147"/>
      <c r="U131" s="147"/>
      <c r="V131" s="147"/>
      <c r="W131" s="147"/>
      <c r="X131" s="147"/>
      <c r="Y131" s="147"/>
      <c r="Z131" s="147"/>
      <c r="AA131" s="147"/>
      <c r="AB131" s="147"/>
      <c r="AC131" s="148"/>
      <c r="AD131" s="142"/>
      <c r="AE131" s="203">
        <f t="shared" si="10"/>
        <v>0</v>
      </c>
      <c r="AF131" s="150">
        <f t="shared" si="11"/>
        <v>0</v>
      </c>
      <c r="AG131" s="331"/>
      <c r="AJ131" s="185"/>
      <c r="AK131" s="616"/>
      <c r="AL131" s="186">
        <f t="shared" si="7"/>
        <v>0</v>
      </c>
      <c r="AM131" s="186">
        <f t="shared" si="8"/>
        <v>0</v>
      </c>
      <c r="AN131" s="186">
        <f t="shared" si="9"/>
        <v>0</v>
      </c>
      <c r="AO131" s="615"/>
    </row>
    <row r="132" spans="1:41" ht="20.100000000000001" customHeight="1">
      <c r="A132" s="183">
        <v>128</v>
      </c>
      <c r="B132" s="342"/>
      <c r="C132" s="342"/>
      <c r="D132" s="142"/>
      <c r="E132" s="142"/>
      <c r="F132" s="142"/>
      <c r="G132" s="142"/>
      <c r="H132" s="142"/>
      <c r="I132" s="142"/>
      <c r="J132" s="143"/>
      <c r="K132" s="142"/>
      <c r="L132" s="142"/>
      <c r="M132" s="144"/>
      <c r="N132" s="145"/>
      <c r="O132" s="142"/>
      <c r="P132" s="147"/>
      <c r="Q132" s="147"/>
      <c r="R132" s="147"/>
      <c r="S132" s="147"/>
      <c r="T132" s="147"/>
      <c r="U132" s="147"/>
      <c r="V132" s="147"/>
      <c r="W132" s="147"/>
      <c r="X132" s="147"/>
      <c r="Y132" s="147"/>
      <c r="Z132" s="147"/>
      <c r="AA132" s="147"/>
      <c r="AB132" s="147"/>
      <c r="AC132" s="148"/>
      <c r="AD132" s="142"/>
      <c r="AE132" s="203">
        <f t="shared" si="10"/>
        <v>0</v>
      </c>
      <c r="AF132" s="150">
        <f t="shared" si="11"/>
        <v>0</v>
      </c>
      <c r="AG132" s="331"/>
      <c r="AJ132" s="185"/>
      <c r="AK132" s="616"/>
      <c r="AL132" s="186">
        <f t="shared" si="7"/>
        <v>0</v>
      </c>
      <c r="AM132" s="186">
        <f t="shared" si="8"/>
        <v>0</v>
      </c>
      <c r="AN132" s="186">
        <f t="shared" si="9"/>
        <v>0</v>
      </c>
      <c r="AO132" s="615"/>
    </row>
    <row r="133" spans="1:41" ht="20.100000000000001" customHeight="1">
      <c r="A133" s="183">
        <v>129</v>
      </c>
      <c r="B133" s="342"/>
      <c r="C133" s="342"/>
      <c r="D133" s="142"/>
      <c r="E133" s="142"/>
      <c r="F133" s="142"/>
      <c r="G133" s="142"/>
      <c r="H133" s="142"/>
      <c r="I133" s="142"/>
      <c r="J133" s="143"/>
      <c r="K133" s="142"/>
      <c r="L133" s="142"/>
      <c r="M133" s="144"/>
      <c r="N133" s="145"/>
      <c r="O133" s="142"/>
      <c r="P133" s="147"/>
      <c r="Q133" s="147"/>
      <c r="R133" s="147"/>
      <c r="S133" s="147"/>
      <c r="T133" s="147"/>
      <c r="U133" s="147"/>
      <c r="V133" s="147"/>
      <c r="W133" s="147"/>
      <c r="X133" s="147"/>
      <c r="Y133" s="147"/>
      <c r="Z133" s="147"/>
      <c r="AA133" s="147"/>
      <c r="AB133" s="147"/>
      <c r="AC133" s="148"/>
      <c r="AD133" s="142"/>
      <c r="AE133" s="203">
        <f t="shared" si="10"/>
        <v>0</v>
      </c>
      <c r="AF133" s="150">
        <f t="shared" si="11"/>
        <v>0</v>
      </c>
      <c r="AG133" s="331"/>
      <c r="AJ133" s="185"/>
      <c r="AK133" s="616"/>
      <c r="AL133" s="186">
        <f t="shared" si="7"/>
        <v>0</v>
      </c>
      <c r="AM133" s="186">
        <f t="shared" si="8"/>
        <v>0</v>
      </c>
      <c r="AN133" s="186">
        <f t="shared" si="9"/>
        <v>0</v>
      </c>
      <c r="AO133" s="615"/>
    </row>
    <row r="134" spans="1:41" ht="20.100000000000001" customHeight="1">
      <c r="A134" s="183">
        <v>130</v>
      </c>
      <c r="B134" s="342"/>
      <c r="C134" s="342"/>
      <c r="D134" s="142"/>
      <c r="E134" s="142"/>
      <c r="F134" s="142"/>
      <c r="G134" s="142"/>
      <c r="H134" s="142"/>
      <c r="I134" s="142"/>
      <c r="J134" s="143"/>
      <c r="K134" s="142"/>
      <c r="L134" s="142"/>
      <c r="M134" s="144"/>
      <c r="N134" s="145"/>
      <c r="O134" s="142"/>
      <c r="P134" s="147"/>
      <c r="Q134" s="147"/>
      <c r="R134" s="147"/>
      <c r="S134" s="147"/>
      <c r="T134" s="147"/>
      <c r="U134" s="147"/>
      <c r="V134" s="147"/>
      <c r="W134" s="147"/>
      <c r="X134" s="147"/>
      <c r="Y134" s="147"/>
      <c r="Z134" s="147"/>
      <c r="AA134" s="147"/>
      <c r="AB134" s="147"/>
      <c r="AC134" s="148"/>
      <c r="AD134" s="142"/>
      <c r="AE134" s="203">
        <f t="shared" si="10"/>
        <v>0</v>
      </c>
      <c r="AF134" s="150">
        <f t="shared" si="11"/>
        <v>0</v>
      </c>
      <c r="AG134" s="331"/>
      <c r="AJ134" s="185"/>
      <c r="AK134" s="616"/>
      <c r="AL134" s="186">
        <f t="shared" ref="AL134:AL197" si="12">SUM(AH$4*B134)</f>
        <v>0</v>
      </c>
      <c r="AM134" s="186">
        <f t="shared" ref="AM134:AM197" si="13">SUM(AI$4*C134)</f>
        <v>0</v>
      </c>
      <c r="AN134" s="186">
        <f t="shared" ref="AN134:AN197" si="14">SUM((AE134*AJ$4)+AK134)</f>
        <v>0</v>
      </c>
      <c r="AO134" s="615"/>
    </row>
    <row r="135" spans="1:41" ht="20.100000000000001" customHeight="1">
      <c r="A135" s="183">
        <v>131</v>
      </c>
      <c r="B135" s="342"/>
      <c r="C135" s="342"/>
      <c r="D135" s="142"/>
      <c r="E135" s="142"/>
      <c r="F135" s="142"/>
      <c r="G135" s="142"/>
      <c r="H135" s="142"/>
      <c r="I135" s="142"/>
      <c r="J135" s="143"/>
      <c r="K135" s="142"/>
      <c r="L135" s="142"/>
      <c r="M135" s="144"/>
      <c r="N135" s="145"/>
      <c r="O135" s="142"/>
      <c r="P135" s="147"/>
      <c r="Q135" s="147"/>
      <c r="R135" s="147"/>
      <c r="S135" s="147"/>
      <c r="T135" s="147"/>
      <c r="U135" s="147"/>
      <c r="V135" s="147"/>
      <c r="W135" s="147"/>
      <c r="X135" s="147"/>
      <c r="Y135" s="147"/>
      <c r="Z135" s="147"/>
      <c r="AA135" s="147"/>
      <c r="AB135" s="147"/>
      <c r="AC135" s="148"/>
      <c r="AD135" s="142"/>
      <c r="AE135" s="203">
        <f t="shared" ref="AE135:AE198" si="15">SUM(P135:AB135)</f>
        <v>0</v>
      </c>
      <c r="AF135" s="150">
        <f t="shared" ref="AF135:AF198" si="16">SUM(AE135+B135+C135)</f>
        <v>0</v>
      </c>
      <c r="AG135" s="331"/>
      <c r="AJ135" s="185"/>
      <c r="AK135" s="616"/>
      <c r="AL135" s="186">
        <f t="shared" si="12"/>
        <v>0</v>
      </c>
      <c r="AM135" s="186">
        <f t="shared" si="13"/>
        <v>0</v>
      </c>
      <c r="AN135" s="186">
        <f t="shared" si="14"/>
        <v>0</v>
      </c>
      <c r="AO135" s="615"/>
    </row>
    <row r="136" spans="1:41" ht="20.100000000000001" customHeight="1">
      <c r="A136" s="183">
        <v>132</v>
      </c>
      <c r="B136" s="342"/>
      <c r="C136" s="342"/>
      <c r="D136" s="142"/>
      <c r="E136" s="142"/>
      <c r="F136" s="142"/>
      <c r="G136" s="142"/>
      <c r="H136" s="142"/>
      <c r="I136" s="142"/>
      <c r="J136" s="143"/>
      <c r="K136" s="142"/>
      <c r="L136" s="142"/>
      <c r="M136" s="144"/>
      <c r="N136" s="145"/>
      <c r="O136" s="142"/>
      <c r="P136" s="147"/>
      <c r="Q136" s="147"/>
      <c r="R136" s="147"/>
      <c r="S136" s="147"/>
      <c r="T136" s="147"/>
      <c r="U136" s="147"/>
      <c r="V136" s="147"/>
      <c r="W136" s="147"/>
      <c r="X136" s="147"/>
      <c r="Y136" s="147"/>
      <c r="Z136" s="147"/>
      <c r="AA136" s="147"/>
      <c r="AB136" s="147"/>
      <c r="AC136" s="148"/>
      <c r="AD136" s="142"/>
      <c r="AE136" s="203">
        <f t="shared" si="15"/>
        <v>0</v>
      </c>
      <c r="AF136" s="150">
        <f t="shared" si="16"/>
        <v>0</v>
      </c>
      <c r="AG136" s="331"/>
      <c r="AJ136" s="185"/>
      <c r="AK136" s="616"/>
      <c r="AL136" s="186">
        <f t="shared" si="12"/>
        <v>0</v>
      </c>
      <c r="AM136" s="186">
        <f t="shared" si="13"/>
        <v>0</v>
      </c>
      <c r="AN136" s="186">
        <f t="shared" si="14"/>
        <v>0</v>
      </c>
      <c r="AO136" s="615"/>
    </row>
    <row r="137" spans="1:41" ht="20.100000000000001" customHeight="1">
      <c r="A137" s="183">
        <v>133</v>
      </c>
      <c r="B137" s="342"/>
      <c r="C137" s="342"/>
      <c r="D137" s="142"/>
      <c r="E137" s="142"/>
      <c r="F137" s="142"/>
      <c r="G137" s="142"/>
      <c r="H137" s="142"/>
      <c r="I137" s="142"/>
      <c r="J137" s="143"/>
      <c r="K137" s="142"/>
      <c r="L137" s="142"/>
      <c r="M137" s="144"/>
      <c r="N137" s="145"/>
      <c r="O137" s="142"/>
      <c r="P137" s="147"/>
      <c r="Q137" s="147"/>
      <c r="R137" s="147"/>
      <c r="S137" s="147"/>
      <c r="T137" s="147"/>
      <c r="U137" s="147"/>
      <c r="V137" s="147"/>
      <c r="W137" s="147"/>
      <c r="X137" s="147"/>
      <c r="Y137" s="147"/>
      <c r="Z137" s="147"/>
      <c r="AA137" s="147"/>
      <c r="AB137" s="147"/>
      <c r="AC137" s="148"/>
      <c r="AD137" s="142"/>
      <c r="AE137" s="203">
        <f t="shared" si="15"/>
        <v>0</v>
      </c>
      <c r="AF137" s="150">
        <f t="shared" si="16"/>
        <v>0</v>
      </c>
      <c r="AG137" s="331"/>
      <c r="AJ137" s="185"/>
      <c r="AK137" s="616"/>
      <c r="AL137" s="186">
        <f t="shared" si="12"/>
        <v>0</v>
      </c>
      <c r="AM137" s="186">
        <f t="shared" si="13"/>
        <v>0</v>
      </c>
      <c r="AN137" s="186">
        <f t="shared" si="14"/>
        <v>0</v>
      </c>
      <c r="AO137" s="615"/>
    </row>
    <row r="138" spans="1:41" ht="20.100000000000001" customHeight="1">
      <c r="A138" s="183">
        <v>134</v>
      </c>
      <c r="B138" s="342"/>
      <c r="C138" s="342"/>
      <c r="D138" s="142"/>
      <c r="E138" s="142"/>
      <c r="F138" s="142"/>
      <c r="G138" s="142"/>
      <c r="H138" s="142"/>
      <c r="I138" s="142"/>
      <c r="J138" s="143"/>
      <c r="K138" s="142"/>
      <c r="L138" s="142"/>
      <c r="M138" s="144"/>
      <c r="N138" s="145"/>
      <c r="O138" s="142"/>
      <c r="P138" s="147"/>
      <c r="Q138" s="147"/>
      <c r="R138" s="147"/>
      <c r="S138" s="147"/>
      <c r="T138" s="147"/>
      <c r="U138" s="147"/>
      <c r="V138" s="147"/>
      <c r="W138" s="147"/>
      <c r="X138" s="147"/>
      <c r="Y138" s="147"/>
      <c r="Z138" s="147"/>
      <c r="AA138" s="147"/>
      <c r="AB138" s="147"/>
      <c r="AC138" s="148"/>
      <c r="AD138" s="142"/>
      <c r="AE138" s="203">
        <f t="shared" si="15"/>
        <v>0</v>
      </c>
      <c r="AF138" s="150">
        <f t="shared" si="16"/>
        <v>0</v>
      </c>
      <c r="AG138" s="331"/>
      <c r="AJ138" s="185"/>
      <c r="AK138" s="616"/>
      <c r="AL138" s="186">
        <f t="shared" si="12"/>
        <v>0</v>
      </c>
      <c r="AM138" s="186">
        <f t="shared" si="13"/>
        <v>0</v>
      </c>
      <c r="AN138" s="186">
        <f t="shared" si="14"/>
        <v>0</v>
      </c>
      <c r="AO138" s="615"/>
    </row>
    <row r="139" spans="1:41" ht="20.100000000000001" customHeight="1">
      <c r="A139" s="183">
        <v>135</v>
      </c>
      <c r="B139" s="342"/>
      <c r="C139" s="342"/>
      <c r="D139" s="142"/>
      <c r="E139" s="142"/>
      <c r="F139" s="142"/>
      <c r="G139" s="142"/>
      <c r="H139" s="142"/>
      <c r="I139" s="142"/>
      <c r="J139" s="143"/>
      <c r="K139" s="142"/>
      <c r="L139" s="142"/>
      <c r="M139" s="144"/>
      <c r="N139" s="145"/>
      <c r="O139" s="142"/>
      <c r="P139" s="147"/>
      <c r="Q139" s="147"/>
      <c r="R139" s="147"/>
      <c r="S139" s="147"/>
      <c r="T139" s="147"/>
      <c r="U139" s="147"/>
      <c r="V139" s="147"/>
      <c r="W139" s="147"/>
      <c r="X139" s="147"/>
      <c r="Y139" s="147"/>
      <c r="Z139" s="147"/>
      <c r="AA139" s="147"/>
      <c r="AB139" s="147"/>
      <c r="AC139" s="148"/>
      <c r="AD139" s="142"/>
      <c r="AE139" s="203">
        <f t="shared" si="15"/>
        <v>0</v>
      </c>
      <c r="AF139" s="150">
        <f t="shared" si="16"/>
        <v>0</v>
      </c>
      <c r="AG139" s="331"/>
      <c r="AJ139" s="185"/>
      <c r="AK139" s="616"/>
      <c r="AL139" s="186">
        <f t="shared" si="12"/>
        <v>0</v>
      </c>
      <c r="AM139" s="186">
        <f t="shared" si="13"/>
        <v>0</v>
      </c>
      <c r="AN139" s="186">
        <f t="shared" si="14"/>
        <v>0</v>
      </c>
      <c r="AO139" s="615"/>
    </row>
    <row r="140" spans="1:41" ht="20.100000000000001" customHeight="1">
      <c r="A140" s="183">
        <v>136</v>
      </c>
      <c r="B140" s="342"/>
      <c r="C140" s="342"/>
      <c r="D140" s="142"/>
      <c r="E140" s="142"/>
      <c r="F140" s="142"/>
      <c r="G140" s="142"/>
      <c r="H140" s="142"/>
      <c r="I140" s="142"/>
      <c r="J140" s="143"/>
      <c r="K140" s="142"/>
      <c r="L140" s="142"/>
      <c r="M140" s="144"/>
      <c r="N140" s="145"/>
      <c r="O140" s="142"/>
      <c r="P140" s="147"/>
      <c r="Q140" s="147"/>
      <c r="R140" s="147"/>
      <c r="S140" s="147"/>
      <c r="T140" s="147"/>
      <c r="U140" s="147"/>
      <c r="V140" s="147"/>
      <c r="W140" s="147"/>
      <c r="X140" s="147"/>
      <c r="Y140" s="147"/>
      <c r="Z140" s="147"/>
      <c r="AA140" s="147"/>
      <c r="AB140" s="147"/>
      <c r="AC140" s="148"/>
      <c r="AD140" s="142"/>
      <c r="AE140" s="203">
        <f t="shared" si="15"/>
        <v>0</v>
      </c>
      <c r="AF140" s="150">
        <f t="shared" si="16"/>
        <v>0</v>
      </c>
      <c r="AG140" s="331"/>
      <c r="AJ140" s="185"/>
      <c r="AK140" s="616"/>
      <c r="AL140" s="186">
        <f t="shared" si="12"/>
        <v>0</v>
      </c>
      <c r="AM140" s="186">
        <f t="shared" si="13"/>
        <v>0</v>
      </c>
      <c r="AN140" s="186">
        <f t="shared" si="14"/>
        <v>0</v>
      </c>
      <c r="AO140" s="615"/>
    </row>
    <row r="141" spans="1:41" ht="20.100000000000001" customHeight="1">
      <c r="A141" s="183">
        <v>137</v>
      </c>
      <c r="B141" s="342"/>
      <c r="C141" s="342"/>
      <c r="D141" s="142"/>
      <c r="E141" s="142"/>
      <c r="F141" s="142"/>
      <c r="G141" s="142"/>
      <c r="H141" s="142"/>
      <c r="I141" s="142"/>
      <c r="J141" s="143"/>
      <c r="K141" s="142"/>
      <c r="L141" s="142"/>
      <c r="M141" s="144"/>
      <c r="N141" s="145"/>
      <c r="O141" s="142"/>
      <c r="P141" s="147"/>
      <c r="Q141" s="147"/>
      <c r="R141" s="147"/>
      <c r="S141" s="147"/>
      <c r="T141" s="147"/>
      <c r="U141" s="147"/>
      <c r="V141" s="147"/>
      <c r="W141" s="147"/>
      <c r="X141" s="147"/>
      <c r="Y141" s="147"/>
      <c r="Z141" s="147"/>
      <c r="AA141" s="147"/>
      <c r="AB141" s="147"/>
      <c r="AC141" s="148"/>
      <c r="AD141" s="142"/>
      <c r="AE141" s="203">
        <f t="shared" si="15"/>
        <v>0</v>
      </c>
      <c r="AF141" s="150">
        <f t="shared" si="16"/>
        <v>0</v>
      </c>
      <c r="AG141" s="331"/>
      <c r="AJ141" s="185"/>
      <c r="AK141" s="616"/>
      <c r="AL141" s="186">
        <f t="shared" si="12"/>
        <v>0</v>
      </c>
      <c r="AM141" s="186">
        <f t="shared" si="13"/>
        <v>0</v>
      </c>
      <c r="AN141" s="186">
        <f t="shared" si="14"/>
        <v>0</v>
      </c>
      <c r="AO141" s="615"/>
    </row>
    <row r="142" spans="1:41" ht="20.100000000000001" customHeight="1">
      <c r="A142" s="183">
        <v>138</v>
      </c>
      <c r="B142" s="342"/>
      <c r="C142" s="342"/>
      <c r="D142" s="142"/>
      <c r="E142" s="142"/>
      <c r="F142" s="142"/>
      <c r="G142" s="142"/>
      <c r="H142" s="142"/>
      <c r="I142" s="142"/>
      <c r="J142" s="143"/>
      <c r="K142" s="142"/>
      <c r="L142" s="142"/>
      <c r="M142" s="144"/>
      <c r="N142" s="145"/>
      <c r="O142" s="142"/>
      <c r="P142" s="147"/>
      <c r="Q142" s="147"/>
      <c r="R142" s="147"/>
      <c r="S142" s="147"/>
      <c r="T142" s="147"/>
      <c r="U142" s="147"/>
      <c r="V142" s="147"/>
      <c r="W142" s="147"/>
      <c r="X142" s="147"/>
      <c r="Y142" s="147"/>
      <c r="Z142" s="147"/>
      <c r="AA142" s="147"/>
      <c r="AB142" s="147"/>
      <c r="AC142" s="148"/>
      <c r="AD142" s="142"/>
      <c r="AE142" s="203">
        <f t="shared" si="15"/>
        <v>0</v>
      </c>
      <c r="AF142" s="150">
        <f t="shared" si="16"/>
        <v>0</v>
      </c>
      <c r="AG142" s="331"/>
      <c r="AJ142" s="185"/>
      <c r="AK142" s="616"/>
      <c r="AL142" s="186">
        <f t="shared" si="12"/>
        <v>0</v>
      </c>
      <c r="AM142" s="186">
        <f t="shared" si="13"/>
        <v>0</v>
      </c>
      <c r="AN142" s="186">
        <f t="shared" si="14"/>
        <v>0</v>
      </c>
      <c r="AO142" s="615"/>
    </row>
    <row r="143" spans="1:41" ht="20.100000000000001" customHeight="1">
      <c r="A143" s="183">
        <v>139</v>
      </c>
      <c r="B143" s="342"/>
      <c r="C143" s="342"/>
      <c r="D143" s="142"/>
      <c r="E143" s="142"/>
      <c r="F143" s="142"/>
      <c r="G143" s="142"/>
      <c r="H143" s="142"/>
      <c r="I143" s="142"/>
      <c r="J143" s="143"/>
      <c r="K143" s="142"/>
      <c r="L143" s="142"/>
      <c r="M143" s="144"/>
      <c r="N143" s="145"/>
      <c r="O143" s="142"/>
      <c r="P143" s="147"/>
      <c r="Q143" s="147"/>
      <c r="R143" s="147"/>
      <c r="S143" s="147"/>
      <c r="T143" s="147"/>
      <c r="U143" s="147"/>
      <c r="V143" s="147"/>
      <c r="W143" s="147"/>
      <c r="X143" s="147"/>
      <c r="Y143" s="147"/>
      <c r="Z143" s="147"/>
      <c r="AA143" s="147"/>
      <c r="AB143" s="147"/>
      <c r="AC143" s="148"/>
      <c r="AD143" s="142"/>
      <c r="AE143" s="203">
        <f t="shared" si="15"/>
        <v>0</v>
      </c>
      <c r="AF143" s="150">
        <f t="shared" si="16"/>
        <v>0</v>
      </c>
      <c r="AG143" s="331"/>
      <c r="AJ143" s="185"/>
      <c r="AK143" s="616"/>
      <c r="AL143" s="186">
        <f t="shared" si="12"/>
        <v>0</v>
      </c>
      <c r="AM143" s="186">
        <f t="shared" si="13"/>
        <v>0</v>
      </c>
      <c r="AN143" s="186">
        <f t="shared" si="14"/>
        <v>0</v>
      </c>
      <c r="AO143" s="615"/>
    </row>
    <row r="144" spans="1:41" ht="20.100000000000001" customHeight="1">
      <c r="A144" s="183">
        <v>140</v>
      </c>
      <c r="B144" s="342"/>
      <c r="C144" s="342"/>
      <c r="D144" s="142"/>
      <c r="E144" s="142"/>
      <c r="F144" s="142"/>
      <c r="G144" s="142"/>
      <c r="H144" s="142"/>
      <c r="I144" s="142"/>
      <c r="J144" s="143"/>
      <c r="K144" s="142"/>
      <c r="L144" s="142"/>
      <c r="M144" s="144"/>
      <c r="N144" s="145"/>
      <c r="O144" s="142"/>
      <c r="P144" s="147"/>
      <c r="Q144" s="147"/>
      <c r="R144" s="147"/>
      <c r="S144" s="147"/>
      <c r="T144" s="147"/>
      <c r="U144" s="147"/>
      <c r="V144" s="147"/>
      <c r="W144" s="147"/>
      <c r="X144" s="147"/>
      <c r="Y144" s="147"/>
      <c r="Z144" s="147"/>
      <c r="AA144" s="147"/>
      <c r="AB144" s="147"/>
      <c r="AC144" s="148"/>
      <c r="AD144" s="142"/>
      <c r="AE144" s="203">
        <f t="shared" si="15"/>
        <v>0</v>
      </c>
      <c r="AF144" s="150">
        <f t="shared" si="16"/>
        <v>0</v>
      </c>
      <c r="AG144" s="331"/>
      <c r="AJ144" s="185"/>
      <c r="AK144" s="616"/>
      <c r="AL144" s="186">
        <f t="shared" si="12"/>
        <v>0</v>
      </c>
      <c r="AM144" s="186">
        <f t="shared" si="13"/>
        <v>0</v>
      </c>
      <c r="AN144" s="186">
        <f t="shared" si="14"/>
        <v>0</v>
      </c>
      <c r="AO144" s="615"/>
    </row>
    <row r="145" spans="1:41" ht="20.100000000000001" customHeight="1">
      <c r="A145" s="183">
        <v>141</v>
      </c>
      <c r="B145" s="342"/>
      <c r="C145" s="342"/>
      <c r="D145" s="142"/>
      <c r="E145" s="142"/>
      <c r="F145" s="142"/>
      <c r="G145" s="142"/>
      <c r="H145" s="142"/>
      <c r="I145" s="142"/>
      <c r="J145" s="143"/>
      <c r="K145" s="142"/>
      <c r="L145" s="142"/>
      <c r="M145" s="144"/>
      <c r="N145" s="145"/>
      <c r="O145" s="142"/>
      <c r="P145" s="147"/>
      <c r="Q145" s="147"/>
      <c r="R145" s="147"/>
      <c r="S145" s="147"/>
      <c r="T145" s="147"/>
      <c r="U145" s="147"/>
      <c r="V145" s="147"/>
      <c r="W145" s="147"/>
      <c r="X145" s="147"/>
      <c r="Y145" s="147"/>
      <c r="Z145" s="147"/>
      <c r="AA145" s="147"/>
      <c r="AB145" s="147"/>
      <c r="AC145" s="148"/>
      <c r="AD145" s="142"/>
      <c r="AE145" s="203">
        <f t="shared" si="15"/>
        <v>0</v>
      </c>
      <c r="AF145" s="150">
        <f t="shared" si="16"/>
        <v>0</v>
      </c>
      <c r="AG145" s="331"/>
      <c r="AJ145" s="185"/>
      <c r="AK145" s="616"/>
      <c r="AL145" s="186">
        <f t="shared" si="12"/>
        <v>0</v>
      </c>
      <c r="AM145" s="186">
        <f t="shared" si="13"/>
        <v>0</v>
      </c>
      <c r="AN145" s="186">
        <f t="shared" si="14"/>
        <v>0</v>
      </c>
      <c r="AO145" s="615"/>
    </row>
    <row r="146" spans="1:41" ht="20.100000000000001" customHeight="1">
      <c r="A146" s="183">
        <v>142</v>
      </c>
      <c r="B146" s="342"/>
      <c r="C146" s="342"/>
      <c r="D146" s="142"/>
      <c r="E146" s="142"/>
      <c r="F146" s="142"/>
      <c r="G146" s="142"/>
      <c r="H146" s="142"/>
      <c r="I146" s="142"/>
      <c r="J146" s="143"/>
      <c r="K146" s="142"/>
      <c r="L146" s="142"/>
      <c r="M146" s="144"/>
      <c r="N146" s="145"/>
      <c r="O146" s="142"/>
      <c r="P146" s="147"/>
      <c r="Q146" s="147"/>
      <c r="R146" s="147"/>
      <c r="S146" s="147"/>
      <c r="T146" s="147"/>
      <c r="U146" s="147"/>
      <c r="V146" s="147"/>
      <c r="W146" s="147"/>
      <c r="X146" s="147"/>
      <c r="Y146" s="147"/>
      <c r="Z146" s="147"/>
      <c r="AA146" s="147"/>
      <c r="AB146" s="147"/>
      <c r="AC146" s="148"/>
      <c r="AD146" s="142"/>
      <c r="AE146" s="203">
        <f t="shared" si="15"/>
        <v>0</v>
      </c>
      <c r="AF146" s="150">
        <f t="shared" si="16"/>
        <v>0</v>
      </c>
      <c r="AG146" s="331"/>
      <c r="AJ146" s="185"/>
      <c r="AK146" s="616"/>
      <c r="AL146" s="186">
        <f t="shared" si="12"/>
        <v>0</v>
      </c>
      <c r="AM146" s="186">
        <f t="shared" si="13"/>
        <v>0</v>
      </c>
      <c r="AN146" s="186">
        <f t="shared" si="14"/>
        <v>0</v>
      </c>
      <c r="AO146" s="615"/>
    </row>
    <row r="147" spans="1:41" ht="20.100000000000001" customHeight="1">
      <c r="A147" s="183">
        <v>143</v>
      </c>
      <c r="B147" s="342"/>
      <c r="C147" s="342"/>
      <c r="D147" s="142"/>
      <c r="E147" s="142"/>
      <c r="F147" s="142"/>
      <c r="G147" s="142"/>
      <c r="H147" s="142"/>
      <c r="I147" s="142"/>
      <c r="J147" s="143"/>
      <c r="K147" s="142"/>
      <c r="L147" s="142"/>
      <c r="M147" s="144"/>
      <c r="N147" s="145"/>
      <c r="O147" s="142"/>
      <c r="P147" s="147"/>
      <c r="Q147" s="147"/>
      <c r="R147" s="147"/>
      <c r="S147" s="147"/>
      <c r="T147" s="147"/>
      <c r="U147" s="147"/>
      <c r="V147" s="147"/>
      <c r="W147" s="147"/>
      <c r="X147" s="147"/>
      <c r="Y147" s="147"/>
      <c r="Z147" s="147"/>
      <c r="AA147" s="147"/>
      <c r="AB147" s="147"/>
      <c r="AC147" s="148"/>
      <c r="AD147" s="142"/>
      <c r="AE147" s="203">
        <f t="shared" si="15"/>
        <v>0</v>
      </c>
      <c r="AF147" s="150">
        <f t="shared" si="16"/>
        <v>0</v>
      </c>
      <c r="AG147" s="331"/>
      <c r="AJ147" s="185"/>
      <c r="AK147" s="616"/>
      <c r="AL147" s="186">
        <f t="shared" si="12"/>
        <v>0</v>
      </c>
      <c r="AM147" s="186">
        <f t="shared" si="13"/>
        <v>0</v>
      </c>
      <c r="AN147" s="186">
        <f t="shared" si="14"/>
        <v>0</v>
      </c>
      <c r="AO147" s="615"/>
    </row>
    <row r="148" spans="1:41" ht="20.100000000000001" customHeight="1">
      <c r="A148" s="183">
        <v>144</v>
      </c>
      <c r="B148" s="342"/>
      <c r="C148" s="342"/>
      <c r="D148" s="142"/>
      <c r="E148" s="142"/>
      <c r="F148" s="142"/>
      <c r="G148" s="142"/>
      <c r="H148" s="142"/>
      <c r="I148" s="142"/>
      <c r="J148" s="143"/>
      <c r="K148" s="142"/>
      <c r="L148" s="142"/>
      <c r="M148" s="144"/>
      <c r="N148" s="145"/>
      <c r="O148" s="142"/>
      <c r="P148" s="147"/>
      <c r="Q148" s="147"/>
      <c r="R148" s="147"/>
      <c r="S148" s="147"/>
      <c r="T148" s="147"/>
      <c r="U148" s="147"/>
      <c r="V148" s="147"/>
      <c r="W148" s="147"/>
      <c r="X148" s="147"/>
      <c r="Y148" s="147"/>
      <c r="Z148" s="147"/>
      <c r="AA148" s="147"/>
      <c r="AB148" s="147"/>
      <c r="AC148" s="148"/>
      <c r="AD148" s="142"/>
      <c r="AE148" s="203">
        <f t="shared" si="15"/>
        <v>0</v>
      </c>
      <c r="AF148" s="150">
        <f t="shared" si="16"/>
        <v>0</v>
      </c>
      <c r="AG148" s="331"/>
      <c r="AJ148" s="185"/>
      <c r="AK148" s="616"/>
      <c r="AL148" s="186">
        <f t="shared" si="12"/>
        <v>0</v>
      </c>
      <c r="AM148" s="186">
        <f t="shared" si="13"/>
        <v>0</v>
      </c>
      <c r="AN148" s="186">
        <f t="shared" si="14"/>
        <v>0</v>
      </c>
      <c r="AO148" s="615"/>
    </row>
    <row r="149" spans="1:41" ht="20.100000000000001" customHeight="1">
      <c r="A149" s="183">
        <v>145</v>
      </c>
      <c r="B149" s="342"/>
      <c r="C149" s="342"/>
      <c r="D149" s="142"/>
      <c r="E149" s="142"/>
      <c r="F149" s="142"/>
      <c r="G149" s="142"/>
      <c r="H149" s="142"/>
      <c r="I149" s="142"/>
      <c r="J149" s="143"/>
      <c r="K149" s="142"/>
      <c r="L149" s="142"/>
      <c r="M149" s="144"/>
      <c r="N149" s="145"/>
      <c r="O149" s="142"/>
      <c r="P149" s="147"/>
      <c r="Q149" s="147"/>
      <c r="R149" s="147"/>
      <c r="S149" s="147"/>
      <c r="T149" s="147"/>
      <c r="U149" s="147"/>
      <c r="V149" s="147"/>
      <c r="W149" s="147"/>
      <c r="X149" s="147"/>
      <c r="Y149" s="147"/>
      <c r="Z149" s="147"/>
      <c r="AA149" s="147"/>
      <c r="AB149" s="147"/>
      <c r="AC149" s="148"/>
      <c r="AD149" s="142"/>
      <c r="AE149" s="203">
        <f t="shared" si="15"/>
        <v>0</v>
      </c>
      <c r="AF149" s="150">
        <f t="shared" si="16"/>
        <v>0</v>
      </c>
      <c r="AG149" s="331"/>
      <c r="AJ149" s="185"/>
      <c r="AK149" s="616"/>
      <c r="AL149" s="186">
        <f t="shared" si="12"/>
        <v>0</v>
      </c>
      <c r="AM149" s="186">
        <f t="shared" si="13"/>
        <v>0</v>
      </c>
      <c r="AN149" s="186">
        <f t="shared" si="14"/>
        <v>0</v>
      </c>
      <c r="AO149" s="615"/>
    </row>
    <row r="150" spans="1:41" ht="20.100000000000001" customHeight="1">
      <c r="A150" s="183">
        <v>146</v>
      </c>
      <c r="B150" s="342"/>
      <c r="C150" s="342"/>
      <c r="D150" s="142"/>
      <c r="E150" s="142"/>
      <c r="F150" s="142"/>
      <c r="G150" s="142"/>
      <c r="H150" s="142"/>
      <c r="I150" s="142"/>
      <c r="J150" s="143"/>
      <c r="K150" s="142"/>
      <c r="L150" s="142"/>
      <c r="M150" s="144"/>
      <c r="N150" s="145"/>
      <c r="O150" s="142"/>
      <c r="P150" s="147"/>
      <c r="Q150" s="147"/>
      <c r="R150" s="147"/>
      <c r="S150" s="147"/>
      <c r="T150" s="147"/>
      <c r="U150" s="147"/>
      <c r="V150" s="147"/>
      <c r="W150" s="147"/>
      <c r="X150" s="147"/>
      <c r="Y150" s="147"/>
      <c r="Z150" s="147"/>
      <c r="AA150" s="147"/>
      <c r="AB150" s="147"/>
      <c r="AC150" s="148"/>
      <c r="AD150" s="142"/>
      <c r="AE150" s="203">
        <f t="shared" si="15"/>
        <v>0</v>
      </c>
      <c r="AF150" s="150">
        <f t="shared" si="16"/>
        <v>0</v>
      </c>
      <c r="AG150" s="331"/>
      <c r="AJ150" s="185"/>
      <c r="AK150" s="616"/>
      <c r="AL150" s="186">
        <f t="shared" si="12"/>
        <v>0</v>
      </c>
      <c r="AM150" s="186">
        <f t="shared" si="13"/>
        <v>0</v>
      </c>
      <c r="AN150" s="186">
        <f t="shared" si="14"/>
        <v>0</v>
      </c>
      <c r="AO150" s="615"/>
    </row>
    <row r="151" spans="1:41" ht="20.100000000000001" customHeight="1">
      <c r="A151" s="183">
        <v>147</v>
      </c>
      <c r="B151" s="342"/>
      <c r="C151" s="342"/>
      <c r="D151" s="142"/>
      <c r="E151" s="142"/>
      <c r="F151" s="142"/>
      <c r="G151" s="142"/>
      <c r="H151" s="142"/>
      <c r="I151" s="142"/>
      <c r="J151" s="143"/>
      <c r="K151" s="142"/>
      <c r="L151" s="142"/>
      <c r="M151" s="144"/>
      <c r="N151" s="145"/>
      <c r="O151" s="142"/>
      <c r="P151" s="147"/>
      <c r="Q151" s="147"/>
      <c r="R151" s="147"/>
      <c r="S151" s="147"/>
      <c r="T151" s="147"/>
      <c r="U151" s="147"/>
      <c r="V151" s="147"/>
      <c r="W151" s="147"/>
      <c r="X151" s="147"/>
      <c r="Y151" s="147"/>
      <c r="Z151" s="147"/>
      <c r="AA151" s="147"/>
      <c r="AB151" s="147"/>
      <c r="AC151" s="148"/>
      <c r="AD151" s="142"/>
      <c r="AE151" s="203">
        <f t="shared" si="15"/>
        <v>0</v>
      </c>
      <c r="AF151" s="150">
        <f t="shared" si="16"/>
        <v>0</v>
      </c>
      <c r="AG151" s="331"/>
      <c r="AJ151" s="185"/>
      <c r="AK151" s="616"/>
      <c r="AL151" s="186">
        <f t="shared" si="12"/>
        <v>0</v>
      </c>
      <c r="AM151" s="186">
        <f t="shared" si="13"/>
        <v>0</v>
      </c>
      <c r="AN151" s="186">
        <f t="shared" si="14"/>
        <v>0</v>
      </c>
      <c r="AO151" s="615"/>
    </row>
    <row r="152" spans="1:41" ht="20.100000000000001" customHeight="1">
      <c r="A152" s="183">
        <v>148</v>
      </c>
      <c r="B152" s="342"/>
      <c r="C152" s="342"/>
      <c r="D152" s="142"/>
      <c r="E152" s="142"/>
      <c r="F152" s="142"/>
      <c r="G152" s="142"/>
      <c r="H152" s="142"/>
      <c r="I152" s="142"/>
      <c r="J152" s="143"/>
      <c r="K152" s="142"/>
      <c r="L152" s="142"/>
      <c r="M152" s="144"/>
      <c r="N152" s="145"/>
      <c r="O152" s="142"/>
      <c r="P152" s="147"/>
      <c r="Q152" s="147"/>
      <c r="R152" s="147"/>
      <c r="S152" s="147"/>
      <c r="T152" s="147"/>
      <c r="U152" s="147"/>
      <c r="V152" s="147"/>
      <c r="W152" s="147"/>
      <c r="X152" s="147"/>
      <c r="Y152" s="147"/>
      <c r="Z152" s="147"/>
      <c r="AA152" s="147"/>
      <c r="AB152" s="147"/>
      <c r="AC152" s="148"/>
      <c r="AD152" s="142"/>
      <c r="AE152" s="203">
        <f t="shared" si="15"/>
        <v>0</v>
      </c>
      <c r="AF152" s="150">
        <f t="shared" si="16"/>
        <v>0</v>
      </c>
      <c r="AG152" s="331"/>
      <c r="AJ152" s="185"/>
      <c r="AK152" s="616"/>
      <c r="AL152" s="186">
        <f t="shared" si="12"/>
        <v>0</v>
      </c>
      <c r="AM152" s="186">
        <f t="shared" si="13"/>
        <v>0</v>
      </c>
      <c r="AN152" s="186">
        <f t="shared" si="14"/>
        <v>0</v>
      </c>
      <c r="AO152" s="615"/>
    </row>
    <row r="153" spans="1:41" ht="20.100000000000001" customHeight="1">
      <c r="A153" s="183">
        <v>149</v>
      </c>
      <c r="B153" s="342"/>
      <c r="C153" s="342"/>
      <c r="D153" s="142"/>
      <c r="E153" s="142"/>
      <c r="F153" s="142"/>
      <c r="G153" s="142"/>
      <c r="H153" s="142"/>
      <c r="I153" s="142"/>
      <c r="J153" s="143"/>
      <c r="K153" s="142"/>
      <c r="L153" s="142"/>
      <c r="M153" s="144"/>
      <c r="N153" s="145"/>
      <c r="O153" s="142"/>
      <c r="P153" s="147"/>
      <c r="Q153" s="147"/>
      <c r="R153" s="147"/>
      <c r="S153" s="147"/>
      <c r="T153" s="147"/>
      <c r="U153" s="147"/>
      <c r="V153" s="147"/>
      <c r="W153" s="147"/>
      <c r="X153" s="147"/>
      <c r="Y153" s="147"/>
      <c r="Z153" s="147"/>
      <c r="AA153" s="147"/>
      <c r="AB153" s="147"/>
      <c r="AC153" s="148"/>
      <c r="AD153" s="142"/>
      <c r="AE153" s="203">
        <f t="shared" si="15"/>
        <v>0</v>
      </c>
      <c r="AF153" s="150">
        <f t="shared" si="16"/>
        <v>0</v>
      </c>
      <c r="AG153" s="331"/>
      <c r="AJ153" s="185"/>
      <c r="AK153" s="616"/>
      <c r="AL153" s="186">
        <f t="shared" si="12"/>
        <v>0</v>
      </c>
      <c r="AM153" s="186">
        <f t="shared" si="13"/>
        <v>0</v>
      </c>
      <c r="AN153" s="186">
        <f t="shared" si="14"/>
        <v>0</v>
      </c>
      <c r="AO153" s="615"/>
    </row>
    <row r="154" spans="1:41" ht="20.100000000000001" customHeight="1">
      <c r="A154" s="183">
        <v>150</v>
      </c>
      <c r="B154" s="342"/>
      <c r="C154" s="342"/>
      <c r="D154" s="142"/>
      <c r="E154" s="142"/>
      <c r="F154" s="142"/>
      <c r="G154" s="142"/>
      <c r="H154" s="142"/>
      <c r="I154" s="142"/>
      <c r="J154" s="143"/>
      <c r="K154" s="142"/>
      <c r="L154" s="142"/>
      <c r="M154" s="144"/>
      <c r="N154" s="145"/>
      <c r="O154" s="142"/>
      <c r="P154" s="147"/>
      <c r="Q154" s="147"/>
      <c r="R154" s="147"/>
      <c r="S154" s="147"/>
      <c r="T154" s="147"/>
      <c r="U154" s="147"/>
      <c r="V154" s="147"/>
      <c r="W154" s="147"/>
      <c r="X154" s="147"/>
      <c r="Y154" s="147"/>
      <c r="Z154" s="147"/>
      <c r="AA154" s="147"/>
      <c r="AB154" s="147"/>
      <c r="AC154" s="148"/>
      <c r="AD154" s="142"/>
      <c r="AE154" s="203">
        <f t="shared" si="15"/>
        <v>0</v>
      </c>
      <c r="AF154" s="150">
        <f t="shared" si="16"/>
        <v>0</v>
      </c>
      <c r="AG154" s="331"/>
      <c r="AJ154" s="185"/>
      <c r="AK154" s="616"/>
      <c r="AL154" s="186">
        <f t="shared" si="12"/>
        <v>0</v>
      </c>
      <c r="AM154" s="186">
        <f t="shared" si="13"/>
        <v>0</v>
      </c>
      <c r="AN154" s="186">
        <f t="shared" si="14"/>
        <v>0</v>
      </c>
      <c r="AO154" s="615"/>
    </row>
    <row r="155" spans="1:41" ht="20.100000000000001" customHeight="1">
      <c r="A155" s="183">
        <v>151</v>
      </c>
      <c r="B155" s="342"/>
      <c r="C155" s="342"/>
      <c r="D155" s="142"/>
      <c r="E155" s="142"/>
      <c r="F155" s="142"/>
      <c r="G155" s="142"/>
      <c r="H155" s="142"/>
      <c r="I155" s="142"/>
      <c r="J155" s="143"/>
      <c r="K155" s="142"/>
      <c r="L155" s="142"/>
      <c r="M155" s="144"/>
      <c r="N155" s="145"/>
      <c r="O155" s="142"/>
      <c r="P155" s="147"/>
      <c r="Q155" s="147"/>
      <c r="R155" s="147"/>
      <c r="S155" s="147"/>
      <c r="T155" s="147"/>
      <c r="U155" s="147"/>
      <c r="V155" s="147"/>
      <c r="W155" s="147"/>
      <c r="X155" s="147"/>
      <c r="Y155" s="147"/>
      <c r="Z155" s="147"/>
      <c r="AA155" s="147"/>
      <c r="AB155" s="147"/>
      <c r="AC155" s="148"/>
      <c r="AD155" s="142"/>
      <c r="AE155" s="203">
        <f t="shared" si="15"/>
        <v>0</v>
      </c>
      <c r="AF155" s="150">
        <f t="shared" si="16"/>
        <v>0</v>
      </c>
      <c r="AG155" s="331"/>
      <c r="AJ155" s="185"/>
      <c r="AK155" s="616"/>
      <c r="AL155" s="186">
        <f t="shared" si="12"/>
        <v>0</v>
      </c>
      <c r="AM155" s="186">
        <f t="shared" si="13"/>
        <v>0</v>
      </c>
      <c r="AN155" s="186">
        <f t="shared" si="14"/>
        <v>0</v>
      </c>
      <c r="AO155" s="615"/>
    </row>
    <row r="156" spans="1:41" ht="20.100000000000001" customHeight="1">
      <c r="A156" s="183">
        <v>152</v>
      </c>
      <c r="B156" s="342"/>
      <c r="C156" s="342"/>
      <c r="D156" s="142"/>
      <c r="E156" s="142"/>
      <c r="F156" s="142"/>
      <c r="G156" s="142"/>
      <c r="H156" s="142"/>
      <c r="I156" s="142"/>
      <c r="J156" s="143"/>
      <c r="K156" s="142"/>
      <c r="L156" s="142"/>
      <c r="M156" s="144"/>
      <c r="N156" s="145"/>
      <c r="O156" s="142"/>
      <c r="P156" s="147"/>
      <c r="Q156" s="147"/>
      <c r="R156" s="147"/>
      <c r="S156" s="147"/>
      <c r="T156" s="147"/>
      <c r="U156" s="147"/>
      <c r="V156" s="147"/>
      <c r="W156" s="147"/>
      <c r="X156" s="147"/>
      <c r="Y156" s="147"/>
      <c r="Z156" s="147"/>
      <c r="AA156" s="147"/>
      <c r="AB156" s="147"/>
      <c r="AC156" s="148"/>
      <c r="AD156" s="142"/>
      <c r="AE156" s="203">
        <f t="shared" si="15"/>
        <v>0</v>
      </c>
      <c r="AF156" s="150">
        <f t="shared" si="16"/>
        <v>0</v>
      </c>
      <c r="AG156" s="331"/>
      <c r="AJ156" s="185"/>
      <c r="AK156" s="616"/>
      <c r="AL156" s="186">
        <f t="shared" si="12"/>
        <v>0</v>
      </c>
      <c r="AM156" s="186">
        <f t="shared" si="13"/>
        <v>0</v>
      </c>
      <c r="AN156" s="186">
        <f t="shared" si="14"/>
        <v>0</v>
      </c>
      <c r="AO156" s="615"/>
    </row>
    <row r="157" spans="1:41" ht="20.100000000000001" customHeight="1">
      <c r="A157" s="183">
        <v>153</v>
      </c>
      <c r="B157" s="342"/>
      <c r="C157" s="342"/>
      <c r="D157" s="142"/>
      <c r="E157" s="142"/>
      <c r="F157" s="142"/>
      <c r="G157" s="142"/>
      <c r="H157" s="142"/>
      <c r="I157" s="142"/>
      <c r="J157" s="143"/>
      <c r="K157" s="142"/>
      <c r="L157" s="142"/>
      <c r="M157" s="144"/>
      <c r="N157" s="145"/>
      <c r="O157" s="142"/>
      <c r="P157" s="147"/>
      <c r="Q157" s="147"/>
      <c r="R157" s="147"/>
      <c r="S157" s="147"/>
      <c r="T157" s="147"/>
      <c r="U157" s="147"/>
      <c r="V157" s="147"/>
      <c r="W157" s="147"/>
      <c r="X157" s="147"/>
      <c r="Y157" s="147"/>
      <c r="Z157" s="147"/>
      <c r="AA157" s="147"/>
      <c r="AB157" s="147"/>
      <c r="AC157" s="148"/>
      <c r="AD157" s="142"/>
      <c r="AE157" s="203">
        <f t="shared" si="15"/>
        <v>0</v>
      </c>
      <c r="AF157" s="150">
        <f t="shared" si="16"/>
        <v>0</v>
      </c>
      <c r="AG157" s="331"/>
      <c r="AJ157" s="185"/>
      <c r="AK157" s="616"/>
      <c r="AL157" s="186">
        <f t="shared" si="12"/>
        <v>0</v>
      </c>
      <c r="AM157" s="186">
        <f t="shared" si="13"/>
        <v>0</v>
      </c>
      <c r="AN157" s="186">
        <f t="shared" si="14"/>
        <v>0</v>
      </c>
      <c r="AO157" s="615"/>
    </row>
    <row r="158" spans="1:41" ht="20.100000000000001" customHeight="1">
      <c r="A158" s="183">
        <v>154</v>
      </c>
      <c r="B158" s="342"/>
      <c r="C158" s="342"/>
      <c r="D158" s="142"/>
      <c r="E158" s="142"/>
      <c r="F158" s="142"/>
      <c r="G158" s="142"/>
      <c r="H158" s="142"/>
      <c r="I158" s="142"/>
      <c r="J158" s="143"/>
      <c r="K158" s="142"/>
      <c r="L158" s="142"/>
      <c r="M158" s="144"/>
      <c r="N158" s="145"/>
      <c r="O158" s="142"/>
      <c r="P158" s="147"/>
      <c r="Q158" s="147"/>
      <c r="R158" s="147"/>
      <c r="S158" s="147"/>
      <c r="T158" s="147"/>
      <c r="U158" s="147"/>
      <c r="V158" s="147"/>
      <c r="W158" s="147"/>
      <c r="X158" s="147"/>
      <c r="Y158" s="147"/>
      <c r="Z158" s="147"/>
      <c r="AA158" s="147"/>
      <c r="AB158" s="147"/>
      <c r="AC158" s="148"/>
      <c r="AD158" s="142"/>
      <c r="AE158" s="203">
        <f t="shared" si="15"/>
        <v>0</v>
      </c>
      <c r="AF158" s="150">
        <f t="shared" si="16"/>
        <v>0</v>
      </c>
      <c r="AG158" s="331"/>
      <c r="AJ158" s="185"/>
      <c r="AK158" s="616"/>
      <c r="AL158" s="186">
        <f t="shared" si="12"/>
        <v>0</v>
      </c>
      <c r="AM158" s="186">
        <f t="shared" si="13"/>
        <v>0</v>
      </c>
      <c r="AN158" s="186">
        <f t="shared" si="14"/>
        <v>0</v>
      </c>
      <c r="AO158" s="615"/>
    </row>
    <row r="159" spans="1:41" ht="20.100000000000001" customHeight="1">
      <c r="A159" s="183">
        <v>155</v>
      </c>
      <c r="B159" s="342"/>
      <c r="C159" s="342"/>
      <c r="D159" s="142"/>
      <c r="E159" s="142"/>
      <c r="F159" s="142"/>
      <c r="G159" s="142"/>
      <c r="H159" s="142"/>
      <c r="I159" s="142"/>
      <c r="J159" s="143"/>
      <c r="K159" s="142"/>
      <c r="L159" s="142"/>
      <c r="M159" s="144"/>
      <c r="N159" s="145"/>
      <c r="O159" s="142"/>
      <c r="P159" s="147"/>
      <c r="Q159" s="147"/>
      <c r="R159" s="147"/>
      <c r="S159" s="147"/>
      <c r="T159" s="147"/>
      <c r="U159" s="147"/>
      <c r="V159" s="147"/>
      <c r="W159" s="147"/>
      <c r="X159" s="147"/>
      <c r="Y159" s="147"/>
      <c r="Z159" s="147"/>
      <c r="AA159" s="147"/>
      <c r="AB159" s="147"/>
      <c r="AC159" s="148"/>
      <c r="AD159" s="142"/>
      <c r="AE159" s="203">
        <f t="shared" si="15"/>
        <v>0</v>
      </c>
      <c r="AF159" s="150">
        <f t="shared" si="16"/>
        <v>0</v>
      </c>
      <c r="AG159" s="331"/>
      <c r="AJ159" s="185"/>
      <c r="AK159" s="616"/>
      <c r="AL159" s="186">
        <f t="shared" si="12"/>
        <v>0</v>
      </c>
      <c r="AM159" s="186">
        <f t="shared" si="13"/>
        <v>0</v>
      </c>
      <c r="AN159" s="186">
        <f t="shared" si="14"/>
        <v>0</v>
      </c>
      <c r="AO159" s="615"/>
    </row>
    <row r="160" spans="1:41" ht="20.100000000000001" customHeight="1">
      <c r="A160" s="183">
        <v>156</v>
      </c>
      <c r="B160" s="342"/>
      <c r="C160" s="342"/>
      <c r="D160" s="142"/>
      <c r="E160" s="142"/>
      <c r="F160" s="142"/>
      <c r="G160" s="142"/>
      <c r="H160" s="142"/>
      <c r="I160" s="142"/>
      <c r="J160" s="143"/>
      <c r="K160" s="142"/>
      <c r="L160" s="142"/>
      <c r="M160" s="144"/>
      <c r="N160" s="145"/>
      <c r="O160" s="142"/>
      <c r="P160" s="147"/>
      <c r="Q160" s="147"/>
      <c r="R160" s="147"/>
      <c r="S160" s="147"/>
      <c r="T160" s="147"/>
      <c r="U160" s="147"/>
      <c r="V160" s="147"/>
      <c r="W160" s="147"/>
      <c r="X160" s="147"/>
      <c r="Y160" s="147"/>
      <c r="Z160" s="147"/>
      <c r="AA160" s="147"/>
      <c r="AB160" s="147"/>
      <c r="AC160" s="148"/>
      <c r="AD160" s="142"/>
      <c r="AE160" s="203">
        <f t="shared" si="15"/>
        <v>0</v>
      </c>
      <c r="AF160" s="150">
        <f t="shared" si="16"/>
        <v>0</v>
      </c>
      <c r="AG160" s="331"/>
      <c r="AJ160" s="185"/>
      <c r="AK160" s="616"/>
      <c r="AL160" s="186">
        <f t="shared" si="12"/>
        <v>0</v>
      </c>
      <c r="AM160" s="186">
        <f t="shared" si="13"/>
        <v>0</v>
      </c>
      <c r="AN160" s="186">
        <f t="shared" si="14"/>
        <v>0</v>
      </c>
      <c r="AO160" s="615"/>
    </row>
    <row r="161" spans="1:41" ht="20.100000000000001" customHeight="1">
      <c r="A161" s="183">
        <v>157</v>
      </c>
      <c r="B161" s="342"/>
      <c r="C161" s="342"/>
      <c r="D161" s="142"/>
      <c r="E161" s="142"/>
      <c r="F161" s="142"/>
      <c r="G161" s="142"/>
      <c r="H161" s="142"/>
      <c r="I161" s="142"/>
      <c r="J161" s="143"/>
      <c r="K161" s="142"/>
      <c r="L161" s="142"/>
      <c r="M161" s="144"/>
      <c r="N161" s="145"/>
      <c r="O161" s="142"/>
      <c r="P161" s="147"/>
      <c r="Q161" s="147"/>
      <c r="R161" s="147"/>
      <c r="S161" s="147"/>
      <c r="T161" s="147"/>
      <c r="U161" s="147"/>
      <c r="V161" s="147"/>
      <c r="W161" s="147"/>
      <c r="X161" s="147"/>
      <c r="Y161" s="147"/>
      <c r="Z161" s="147"/>
      <c r="AA161" s="147"/>
      <c r="AB161" s="147"/>
      <c r="AC161" s="148"/>
      <c r="AD161" s="142"/>
      <c r="AE161" s="203">
        <f t="shared" si="15"/>
        <v>0</v>
      </c>
      <c r="AF161" s="150">
        <f t="shared" si="16"/>
        <v>0</v>
      </c>
      <c r="AG161" s="331"/>
      <c r="AJ161" s="185"/>
      <c r="AK161" s="616"/>
      <c r="AL161" s="186">
        <f t="shared" si="12"/>
        <v>0</v>
      </c>
      <c r="AM161" s="186">
        <f t="shared" si="13"/>
        <v>0</v>
      </c>
      <c r="AN161" s="186">
        <f t="shared" si="14"/>
        <v>0</v>
      </c>
      <c r="AO161" s="615"/>
    </row>
    <row r="162" spans="1:41" ht="20.100000000000001" customHeight="1">
      <c r="A162" s="183">
        <v>158</v>
      </c>
      <c r="B162" s="342"/>
      <c r="C162" s="342"/>
      <c r="D162" s="142"/>
      <c r="E162" s="142"/>
      <c r="F162" s="142"/>
      <c r="G162" s="142"/>
      <c r="H162" s="142"/>
      <c r="I162" s="142"/>
      <c r="J162" s="143"/>
      <c r="K162" s="142"/>
      <c r="L162" s="142"/>
      <c r="M162" s="144"/>
      <c r="N162" s="145"/>
      <c r="O162" s="142"/>
      <c r="P162" s="147"/>
      <c r="Q162" s="147"/>
      <c r="R162" s="147"/>
      <c r="S162" s="147"/>
      <c r="T162" s="147"/>
      <c r="U162" s="147"/>
      <c r="V162" s="147"/>
      <c r="W162" s="147"/>
      <c r="X162" s="147"/>
      <c r="Y162" s="147"/>
      <c r="Z162" s="147"/>
      <c r="AA162" s="147"/>
      <c r="AB162" s="147"/>
      <c r="AC162" s="148"/>
      <c r="AD162" s="142"/>
      <c r="AE162" s="203">
        <f t="shared" si="15"/>
        <v>0</v>
      </c>
      <c r="AF162" s="150">
        <f t="shared" si="16"/>
        <v>0</v>
      </c>
      <c r="AG162" s="331"/>
      <c r="AJ162" s="185"/>
      <c r="AK162" s="616"/>
      <c r="AL162" s="186">
        <f t="shared" si="12"/>
        <v>0</v>
      </c>
      <c r="AM162" s="186">
        <f t="shared" si="13"/>
        <v>0</v>
      </c>
      <c r="AN162" s="186">
        <f t="shared" si="14"/>
        <v>0</v>
      </c>
      <c r="AO162" s="615"/>
    </row>
    <row r="163" spans="1:41" ht="20.100000000000001" customHeight="1">
      <c r="A163" s="183">
        <v>159</v>
      </c>
      <c r="B163" s="342"/>
      <c r="C163" s="342"/>
      <c r="D163" s="142"/>
      <c r="E163" s="142"/>
      <c r="F163" s="142"/>
      <c r="G163" s="142"/>
      <c r="H163" s="142"/>
      <c r="I163" s="142"/>
      <c r="J163" s="143"/>
      <c r="K163" s="142"/>
      <c r="L163" s="142"/>
      <c r="M163" s="144"/>
      <c r="N163" s="145"/>
      <c r="O163" s="142"/>
      <c r="P163" s="147"/>
      <c r="Q163" s="147"/>
      <c r="R163" s="147"/>
      <c r="S163" s="147"/>
      <c r="T163" s="147"/>
      <c r="U163" s="147"/>
      <c r="V163" s="147"/>
      <c r="W163" s="147"/>
      <c r="X163" s="147"/>
      <c r="Y163" s="147"/>
      <c r="Z163" s="147"/>
      <c r="AA163" s="147"/>
      <c r="AB163" s="147"/>
      <c r="AC163" s="148"/>
      <c r="AD163" s="142"/>
      <c r="AE163" s="203">
        <f t="shared" si="15"/>
        <v>0</v>
      </c>
      <c r="AF163" s="150">
        <f t="shared" si="16"/>
        <v>0</v>
      </c>
      <c r="AG163" s="331"/>
      <c r="AJ163" s="185"/>
      <c r="AK163" s="616"/>
      <c r="AL163" s="186">
        <f t="shared" si="12"/>
        <v>0</v>
      </c>
      <c r="AM163" s="186">
        <f t="shared" si="13"/>
        <v>0</v>
      </c>
      <c r="AN163" s="186">
        <f t="shared" si="14"/>
        <v>0</v>
      </c>
      <c r="AO163" s="615"/>
    </row>
    <row r="164" spans="1:41" ht="20.100000000000001" customHeight="1">
      <c r="A164" s="183">
        <v>160</v>
      </c>
      <c r="B164" s="342"/>
      <c r="C164" s="342"/>
      <c r="D164" s="142"/>
      <c r="E164" s="142"/>
      <c r="F164" s="142"/>
      <c r="G164" s="142"/>
      <c r="H164" s="142"/>
      <c r="I164" s="142"/>
      <c r="J164" s="143"/>
      <c r="K164" s="142"/>
      <c r="L164" s="142"/>
      <c r="M164" s="144"/>
      <c r="N164" s="145"/>
      <c r="O164" s="142"/>
      <c r="P164" s="147"/>
      <c r="Q164" s="147"/>
      <c r="R164" s="147"/>
      <c r="S164" s="147"/>
      <c r="T164" s="147"/>
      <c r="U164" s="147"/>
      <c r="V164" s="147"/>
      <c r="W164" s="147"/>
      <c r="X164" s="147"/>
      <c r="Y164" s="147"/>
      <c r="Z164" s="147"/>
      <c r="AA164" s="147"/>
      <c r="AB164" s="147"/>
      <c r="AC164" s="148"/>
      <c r="AD164" s="142"/>
      <c r="AE164" s="203">
        <f t="shared" si="15"/>
        <v>0</v>
      </c>
      <c r="AF164" s="150">
        <f t="shared" si="16"/>
        <v>0</v>
      </c>
      <c r="AG164" s="331"/>
      <c r="AJ164" s="185"/>
      <c r="AK164" s="616"/>
      <c r="AL164" s="186">
        <f t="shared" si="12"/>
        <v>0</v>
      </c>
      <c r="AM164" s="186">
        <f t="shared" si="13"/>
        <v>0</v>
      </c>
      <c r="AN164" s="186">
        <f t="shared" si="14"/>
        <v>0</v>
      </c>
      <c r="AO164" s="615"/>
    </row>
    <row r="165" spans="1:41" ht="20.100000000000001" customHeight="1">
      <c r="A165" s="183">
        <v>161</v>
      </c>
      <c r="B165" s="342"/>
      <c r="C165" s="342"/>
      <c r="D165" s="142"/>
      <c r="E165" s="142"/>
      <c r="F165" s="142"/>
      <c r="G165" s="142"/>
      <c r="H165" s="142"/>
      <c r="I165" s="142"/>
      <c r="J165" s="143"/>
      <c r="K165" s="142"/>
      <c r="L165" s="142"/>
      <c r="M165" s="144"/>
      <c r="N165" s="145"/>
      <c r="O165" s="142"/>
      <c r="P165" s="147"/>
      <c r="Q165" s="147"/>
      <c r="R165" s="147"/>
      <c r="S165" s="147"/>
      <c r="T165" s="147"/>
      <c r="U165" s="147"/>
      <c r="V165" s="147"/>
      <c r="W165" s="147"/>
      <c r="X165" s="147"/>
      <c r="Y165" s="147"/>
      <c r="Z165" s="147"/>
      <c r="AA165" s="147"/>
      <c r="AB165" s="147"/>
      <c r="AC165" s="148"/>
      <c r="AD165" s="142"/>
      <c r="AE165" s="203">
        <f t="shared" si="15"/>
        <v>0</v>
      </c>
      <c r="AF165" s="150">
        <f t="shared" si="16"/>
        <v>0</v>
      </c>
      <c r="AG165" s="331"/>
      <c r="AJ165" s="185"/>
      <c r="AK165" s="616"/>
      <c r="AL165" s="186">
        <f t="shared" si="12"/>
        <v>0</v>
      </c>
      <c r="AM165" s="186">
        <f t="shared" si="13"/>
        <v>0</v>
      </c>
      <c r="AN165" s="186">
        <f t="shared" si="14"/>
        <v>0</v>
      </c>
      <c r="AO165" s="615"/>
    </row>
    <row r="166" spans="1:41" ht="20.100000000000001" customHeight="1">
      <c r="A166" s="183">
        <v>162</v>
      </c>
      <c r="B166" s="342"/>
      <c r="C166" s="342"/>
      <c r="D166" s="142"/>
      <c r="E166" s="142"/>
      <c r="F166" s="142"/>
      <c r="G166" s="142"/>
      <c r="H166" s="142"/>
      <c r="I166" s="142"/>
      <c r="J166" s="143"/>
      <c r="K166" s="142"/>
      <c r="L166" s="142"/>
      <c r="M166" s="144"/>
      <c r="N166" s="145"/>
      <c r="O166" s="142"/>
      <c r="P166" s="147"/>
      <c r="Q166" s="147"/>
      <c r="R166" s="147"/>
      <c r="S166" s="147"/>
      <c r="T166" s="147"/>
      <c r="U166" s="147"/>
      <c r="V166" s="147"/>
      <c r="W166" s="147"/>
      <c r="X166" s="147"/>
      <c r="Y166" s="147"/>
      <c r="Z166" s="147"/>
      <c r="AA166" s="147"/>
      <c r="AB166" s="147"/>
      <c r="AC166" s="148"/>
      <c r="AD166" s="142"/>
      <c r="AE166" s="203">
        <f t="shared" si="15"/>
        <v>0</v>
      </c>
      <c r="AF166" s="150">
        <f t="shared" si="16"/>
        <v>0</v>
      </c>
      <c r="AG166" s="331"/>
      <c r="AJ166" s="185"/>
      <c r="AK166" s="616"/>
      <c r="AL166" s="186">
        <f t="shared" si="12"/>
        <v>0</v>
      </c>
      <c r="AM166" s="186">
        <f t="shared" si="13"/>
        <v>0</v>
      </c>
      <c r="AN166" s="186">
        <f t="shared" si="14"/>
        <v>0</v>
      </c>
      <c r="AO166" s="615"/>
    </row>
    <row r="167" spans="1:41" ht="20.100000000000001" customHeight="1">
      <c r="A167" s="183">
        <v>163</v>
      </c>
      <c r="B167" s="342"/>
      <c r="C167" s="342"/>
      <c r="D167" s="142"/>
      <c r="E167" s="142"/>
      <c r="F167" s="142"/>
      <c r="G167" s="142"/>
      <c r="H167" s="142"/>
      <c r="I167" s="142"/>
      <c r="J167" s="143"/>
      <c r="K167" s="142"/>
      <c r="L167" s="142"/>
      <c r="M167" s="144"/>
      <c r="N167" s="145"/>
      <c r="O167" s="142"/>
      <c r="P167" s="147"/>
      <c r="Q167" s="147"/>
      <c r="R167" s="147"/>
      <c r="S167" s="147"/>
      <c r="T167" s="147"/>
      <c r="U167" s="147"/>
      <c r="V167" s="147"/>
      <c r="W167" s="147"/>
      <c r="X167" s="147"/>
      <c r="Y167" s="147"/>
      <c r="Z167" s="147"/>
      <c r="AA167" s="147"/>
      <c r="AB167" s="147"/>
      <c r="AC167" s="148"/>
      <c r="AD167" s="142"/>
      <c r="AE167" s="203">
        <f t="shared" si="15"/>
        <v>0</v>
      </c>
      <c r="AF167" s="150">
        <f t="shared" si="16"/>
        <v>0</v>
      </c>
      <c r="AG167" s="331"/>
      <c r="AJ167" s="185"/>
      <c r="AK167" s="616"/>
      <c r="AL167" s="186">
        <f t="shared" si="12"/>
        <v>0</v>
      </c>
      <c r="AM167" s="186">
        <f t="shared" si="13"/>
        <v>0</v>
      </c>
      <c r="AN167" s="186">
        <f t="shared" si="14"/>
        <v>0</v>
      </c>
      <c r="AO167" s="615"/>
    </row>
    <row r="168" spans="1:41" ht="20.100000000000001" customHeight="1">
      <c r="A168" s="183">
        <v>164</v>
      </c>
      <c r="B168" s="342"/>
      <c r="C168" s="342"/>
      <c r="D168" s="142"/>
      <c r="E168" s="142"/>
      <c r="F168" s="142"/>
      <c r="G168" s="142"/>
      <c r="H168" s="142"/>
      <c r="I168" s="142"/>
      <c r="J168" s="143"/>
      <c r="K168" s="142"/>
      <c r="L168" s="142"/>
      <c r="M168" s="144"/>
      <c r="N168" s="145"/>
      <c r="O168" s="142"/>
      <c r="P168" s="147"/>
      <c r="Q168" s="147"/>
      <c r="R168" s="147"/>
      <c r="S168" s="147"/>
      <c r="T168" s="147"/>
      <c r="U168" s="147"/>
      <c r="V168" s="147"/>
      <c r="W168" s="147"/>
      <c r="X168" s="147"/>
      <c r="Y168" s="147"/>
      <c r="Z168" s="147"/>
      <c r="AA168" s="147"/>
      <c r="AB168" s="147"/>
      <c r="AC168" s="148"/>
      <c r="AD168" s="142"/>
      <c r="AE168" s="203">
        <f t="shared" si="15"/>
        <v>0</v>
      </c>
      <c r="AF168" s="150">
        <f t="shared" si="16"/>
        <v>0</v>
      </c>
      <c r="AG168" s="331"/>
      <c r="AJ168" s="185"/>
      <c r="AK168" s="616"/>
      <c r="AL168" s="186">
        <f t="shared" si="12"/>
        <v>0</v>
      </c>
      <c r="AM168" s="186">
        <f t="shared" si="13"/>
        <v>0</v>
      </c>
      <c r="AN168" s="186">
        <f t="shared" si="14"/>
        <v>0</v>
      </c>
      <c r="AO168" s="615"/>
    </row>
    <row r="169" spans="1:41" ht="20.100000000000001" customHeight="1">
      <c r="A169" s="183">
        <v>165</v>
      </c>
      <c r="B169" s="342"/>
      <c r="C169" s="342"/>
      <c r="D169" s="142"/>
      <c r="E169" s="142"/>
      <c r="F169" s="142"/>
      <c r="G169" s="142"/>
      <c r="H169" s="142"/>
      <c r="I169" s="142"/>
      <c r="J169" s="143"/>
      <c r="K169" s="142"/>
      <c r="L169" s="142"/>
      <c r="M169" s="144"/>
      <c r="N169" s="145"/>
      <c r="O169" s="142"/>
      <c r="P169" s="147"/>
      <c r="Q169" s="147"/>
      <c r="R169" s="147"/>
      <c r="S169" s="147"/>
      <c r="T169" s="147"/>
      <c r="U169" s="147"/>
      <c r="V169" s="147"/>
      <c r="W169" s="147"/>
      <c r="X169" s="147"/>
      <c r="Y169" s="147"/>
      <c r="Z169" s="147"/>
      <c r="AA169" s="147"/>
      <c r="AB169" s="147"/>
      <c r="AC169" s="148"/>
      <c r="AD169" s="142"/>
      <c r="AE169" s="203">
        <f t="shared" si="15"/>
        <v>0</v>
      </c>
      <c r="AF169" s="150">
        <f t="shared" si="16"/>
        <v>0</v>
      </c>
      <c r="AG169" s="331"/>
      <c r="AJ169" s="185"/>
      <c r="AK169" s="616"/>
      <c r="AL169" s="186">
        <f t="shared" si="12"/>
        <v>0</v>
      </c>
      <c r="AM169" s="186">
        <f t="shared" si="13"/>
        <v>0</v>
      </c>
      <c r="AN169" s="186">
        <f t="shared" si="14"/>
        <v>0</v>
      </c>
      <c r="AO169" s="615"/>
    </row>
    <row r="170" spans="1:41" ht="20.100000000000001" customHeight="1">
      <c r="A170" s="183">
        <v>166</v>
      </c>
      <c r="B170" s="342"/>
      <c r="C170" s="342"/>
      <c r="D170" s="142"/>
      <c r="E170" s="142"/>
      <c r="F170" s="142"/>
      <c r="G170" s="142"/>
      <c r="H170" s="142"/>
      <c r="I170" s="142"/>
      <c r="J170" s="143"/>
      <c r="K170" s="142"/>
      <c r="L170" s="142"/>
      <c r="M170" s="144"/>
      <c r="N170" s="145"/>
      <c r="O170" s="142"/>
      <c r="P170" s="147"/>
      <c r="Q170" s="147"/>
      <c r="R170" s="147"/>
      <c r="S170" s="147"/>
      <c r="T170" s="147"/>
      <c r="U170" s="147"/>
      <c r="V170" s="147"/>
      <c r="W170" s="147"/>
      <c r="X170" s="147"/>
      <c r="Y170" s="147"/>
      <c r="Z170" s="147"/>
      <c r="AA170" s="147"/>
      <c r="AB170" s="147"/>
      <c r="AC170" s="148"/>
      <c r="AD170" s="142"/>
      <c r="AE170" s="203">
        <f t="shared" si="15"/>
        <v>0</v>
      </c>
      <c r="AF170" s="150">
        <f t="shared" si="16"/>
        <v>0</v>
      </c>
      <c r="AG170" s="331"/>
      <c r="AJ170" s="185"/>
      <c r="AK170" s="616"/>
      <c r="AL170" s="186">
        <f t="shared" si="12"/>
        <v>0</v>
      </c>
      <c r="AM170" s="186">
        <f t="shared" si="13"/>
        <v>0</v>
      </c>
      <c r="AN170" s="186">
        <f t="shared" si="14"/>
        <v>0</v>
      </c>
      <c r="AO170" s="615"/>
    </row>
    <row r="171" spans="1:41" ht="20.100000000000001" customHeight="1">
      <c r="A171" s="183">
        <v>167</v>
      </c>
      <c r="B171" s="342"/>
      <c r="C171" s="342"/>
      <c r="D171" s="142"/>
      <c r="E171" s="142"/>
      <c r="F171" s="142"/>
      <c r="G171" s="142"/>
      <c r="H171" s="142"/>
      <c r="I171" s="142"/>
      <c r="J171" s="143"/>
      <c r="K171" s="142"/>
      <c r="L171" s="142"/>
      <c r="M171" s="144"/>
      <c r="N171" s="145"/>
      <c r="O171" s="142"/>
      <c r="P171" s="147"/>
      <c r="Q171" s="147"/>
      <c r="R171" s="147"/>
      <c r="S171" s="147"/>
      <c r="T171" s="147"/>
      <c r="U171" s="147"/>
      <c r="V171" s="147"/>
      <c r="W171" s="147"/>
      <c r="X171" s="147"/>
      <c r="Y171" s="147"/>
      <c r="Z171" s="147"/>
      <c r="AA171" s="147"/>
      <c r="AB171" s="147"/>
      <c r="AC171" s="148"/>
      <c r="AD171" s="142"/>
      <c r="AE171" s="203">
        <f t="shared" si="15"/>
        <v>0</v>
      </c>
      <c r="AF171" s="150">
        <f t="shared" si="16"/>
        <v>0</v>
      </c>
      <c r="AG171" s="331"/>
      <c r="AJ171" s="185"/>
      <c r="AK171" s="616"/>
      <c r="AL171" s="186">
        <f t="shared" si="12"/>
        <v>0</v>
      </c>
      <c r="AM171" s="186">
        <f t="shared" si="13"/>
        <v>0</v>
      </c>
      <c r="AN171" s="186">
        <f t="shared" si="14"/>
        <v>0</v>
      </c>
      <c r="AO171" s="615"/>
    </row>
    <row r="172" spans="1:41" ht="20.100000000000001" customHeight="1">
      <c r="A172" s="183">
        <v>168</v>
      </c>
      <c r="B172" s="342"/>
      <c r="C172" s="342"/>
      <c r="D172" s="142"/>
      <c r="E172" s="142"/>
      <c r="F172" s="142"/>
      <c r="G172" s="142"/>
      <c r="H172" s="142"/>
      <c r="I172" s="142"/>
      <c r="J172" s="143"/>
      <c r="K172" s="142"/>
      <c r="L172" s="142"/>
      <c r="M172" s="144"/>
      <c r="N172" s="145"/>
      <c r="O172" s="142"/>
      <c r="P172" s="147"/>
      <c r="Q172" s="147"/>
      <c r="R172" s="147"/>
      <c r="S172" s="147"/>
      <c r="T172" s="147"/>
      <c r="U172" s="147"/>
      <c r="V172" s="147"/>
      <c r="W172" s="147"/>
      <c r="X172" s="147"/>
      <c r="Y172" s="147"/>
      <c r="Z172" s="147"/>
      <c r="AA172" s="147"/>
      <c r="AB172" s="147"/>
      <c r="AC172" s="148"/>
      <c r="AD172" s="142"/>
      <c r="AE172" s="203">
        <f t="shared" si="15"/>
        <v>0</v>
      </c>
      <c r="AF172" s="150">
        <f t="shared" si="16"/>
        <v>0</v>
      </c>
      <c r="AG172" s="331"/>
      <c r="AJ172" s="185"/>
      <c r="AK172" s="616"/>
      <c r="AL172" s="186">
        <f t="shared" si="12"/>
        <v>0</v>
      </c>
      <c r="AM172" s="186">
        <f t="shared" si="13"/>
        <v>0</v>
      </c>
      <c r="AN172" s="186">
        <f t="shared" si="14"/>
        <v>0</v>
      </c>
      <c r="AO172" s="615"/>
    </row>
    <row r="173" spans="1:41" ht="20.100000000000001" customHeight="1">
      <c r="A173" s="183">
        <v>169</v>
      </c>
      <c r="B173" s="342"/>
      <c r="C173" s="342"/>
      <c r="D173" s="142"/>
      <c r="E173" s="142"/>
      <c r="F173" s="142"/>
      <c r="G173" s="142"/>
      <c r="H173" s="142"/>
      <c r="I173" s="142"/>
      <c r="J173" s="143"/>
      <c r="K173" s="142"/>
      <c r="L173" s="142"/>
      <c r="M173" s="144"/>
      <c r="N173" s="145"/>
      <c r="O173" s="142"/>
      <c r="P173" s="147"/>
      <c r="Q173" s="147"/>
      <c r="R173" s="147"/>
      <c r="S173" s="147"/>
      <c r="T173" s="147"/>
      <c r="U173" s="147"/>
      <c r="V173" s="147"/>
      <c r="W173" s="147"/>
      <c r="X173" s="147"/>
      <c r="Y173" s="147"/>
      <c r="Z173" s="147"/>
      <c r="AA173" s="147"/>
      <c r="AB173" s="147"/>
      <c r="AC173" s="148"/>
      <c r="AD173" s="142"/>
      <c r="AE173" s="203">
        <f t="shared" si="15"/>
        <v>0</v>
      </c>
      <c r="AF173" s="150">
        <f t="shared" si="16"/>
        <v>0</v>
      </c>
      <c r="AG173" s="331"/>
      <c r="AJ173" s="185"/>
      <c r="AK173" s="616"/>
      <c r="AL173" s="186">
        <f t="shared" si="12"/>
        <v>0</v>
      </c>
      <c r="AM173" s="186">
        <f t="shared" si="13"/>
        <v>0</v>
      </c>
      <c r="AN173" s="186">
        <f t="shared" si="14"/>
        <v>0</v>
      </c>
      <c r="AO173" s="615"/>
    </row>
    <row r="174" spans="1:41" ht="20.100000000000001" customHeight="1">
      <c r="A174" s="183">
        <v>170</v>
      </c>
      <c r="B174" s="342"/>
      <c r="C174" s="342"/>
      <c r="D174" s="142"/>
      <c r="E174" s="142"/>
      <c r="F174" s="142"/>
      <c r="G174" s="142"/>
      <c r="H174" s="142"/>
      <c r="I174" s="142"/>
      <c r="J174" s="143"/>
      <c r="K174" s="142"/>
      <c r="L174" s="142"/>
      <c r="M174" s="144"/>
      <c r="N174" s="145"/>
      <c r="O174" s="142"/>
      <c r="P174" s="147"/>
      <c r="Q174" s="147"/>
      <c r="R174" s="147"/>
      <c r="S174" s="147"/>
      <c r="T174" s="147"/>
      <c r="U174" s="147"/>
      <c r="V174" s="147"/>
      <c r="W174" s="147"/>
      <c r="X174" s="147"/>
      <c r="Y174" s="147"/>
      <c r="Z174" s="147"/>
      <c r="AA174" s="147"/>
      <c r="AB174" s="147"/>
      <c r="AC174" s="148"/>
      <c r="AD174" s="142"/>
      <c r="AE174" s="203">
        <f t="shared" si="15"/>
        <v>0</v>
      </c>
      <c r="AF174" s="150">
        <f t="shared" si="16"/>
        <v>0</v>
      </c>
      <c r="AG174" s="331"/>
      <c r="AJ174" s="185"/>
      <c r="AK174" s="616"/>
      <c r="AL174" s="186">
        <f t="shared" si="12"/>
        <v>0</v>
      </c>
      <c r="AM174" s="186">
        <f t="shared" si="13"/>
        <v>0</v>
      </c>
      <c r="AN174" s="186">
        <f t="shared" si="14"/>
        <v>0</v>
      </c>
      <c r="AO174" s="615"/>
    </row>
    <row r="175" spans="1:41" ht="20.100000000000001" customHeight="1">
      <c r="A175" s="183">
        <v>171</v>
      </c>
      <c r="B175" s="342"/>
      <c r="C175" s="342"/>
      <c r="D175" s="142"/>
      <c r="E175" s="142"/>
      <c r="F175" s="142"/>
      <c r="G175" s="142"/>
      <c r="H175" s="142"/>
      <c r="I175" s="142"/>
      <c r="J175" s="143"/>
      <c r="K175" s="142"/>
      <c r="L175" s="142"/>
      <c r="M175" s="144"/>
      <c r="N175" s="145"/>
      <c r="O175" s="142"/>
      <c r="P175" s="147"/>
      <c r="Q175" s="147"/>
      <c r="R175" s="147"/>
      <c r="S175" s="147"/>
      <c r="T175" s="147"/>
      <c r="U175" s="147"/>
      <c r="V175" s="147"/>
      <c r="W175" s="147"/>
      <c r="X175" s="147"/>
      <c r="Y175" s="147"/>
      <c r="Z175" s="147"/>
      <c r="AA175" s="147"/>
      <c r="AB175" s="147"/>
      <c r="AC175" s="148"/>
      <c r="AD175" s="142"/>
      <c r="AE175" s="203">
        <f t="shared" si="15"/>
        <v>0</v>
      </c>
      <c r="AF175" s="150">
        <f t="shared" si="16"/>
        <v>0</v>
      </c>
      <c r="AG175" s="331"/>
      <c r="AJ175" s="185"/>
      <c r="AK175" s="616"/>
      <c r="AL175" s="186">
        <f t="shared" si="12"/>
        <v>0</v>
      </c>
      <c r="AM175" s="186">
        <f t="shared" si="13"/>
        <v>0</v>
      </c>
      <c r="AN175" s="186">
        <f t="shared" si="14"/>
        <v>0</v>
      </c>
      <c r="AO175" s="615"/>
    </row>
    <row r="176" spans="1:41" ht="20.100000000000001" customHeight="1">
      <c r="A176" s="183">
        <v>172</v>
      </c>
      <c r="B176" s="342"/>
      <c r="C176" s="342"/>
      <c r="D176" s="142"/>
      <c r="E176" s="142"/>
      <c r="F176" s="142"/>
      <c r="G176" s="142"/>
      <c r="H176" s="142"/>
      <c r="I176" s="142"/>
      <c r="J176" s="143"/>
      <c r="K176" s="142"/>
      <c r="L176" s="142"/>
      <c r="M176" s="144"/>
      <c r="N176" s="145"/>
      <c r="O176" s="142"/>
      <c r="P176" s="147"/>
      <c r="Q176" s="147"/>
      <c r="R176" s="147"/>
      <c r="S176" s="147"/>
      <c r="T176" s="147"/>
      <c r="U176" s="147"/>
      <c r="V176" s="147"/>
      <c r="W176" s="147"/>
      <c r="X176" s="147"/>
      <c r="Y176" s="147"/>
      <c r="Z176" s="147"/>
      <c r="AA176" s="147"/>
      <c r="AB176" s="147"/>
      <c r="AC176" s="148"/>
      <c r="AD176" s="142"/>
      <c r="AE176" s="203">
        <f t="shared" si="15"/>
        <v>0</v>
      </c>
      <c r="AF176" s="150">
        <f t="shared" si="16"/>
        <v>0</v>
      </c>
      <c r="AG176" s="331"/>
      <c r="AJ176" s="185"/>
      <c r="AK176" s="616"/>
      <c r="AL176" s="186">
        <f t="shared" si="12"/>
        <v>0</v>
      </c>
      <c r="AM176" s="186">
        <f t="shared" si="13"/>
        <v>0</v>
      </c>
      <c r="AN176" s="186">
        <f t="shared" si="14"/>
        <v>0</v>
      </c>
      <c r="AO176" s="615"/>
    </row>
    <row r="177" spans="1:41" ht="20.100000000000001" customHeight="1">
      <c r="A177" s="183">
        <v>173</v>
      </c>
      <c r="B177" s="342"/>
      <c r="C177" s="342"/>
      <c r="D177" s="142"/>
      <c r="E177" s="142"/>
      <c r="F177" s="142"/>
      <c r="G177" s="142"/>
      <c r="H177" s="142"/>
      <c r="I177" s="142"/>
      <c r="J177" s="143"/>
      <c r="K177" s="142"/>
      <c r="L177" s="142"/>
      <c r="M177" s="144"/>
      <c r="N177" s="145"/>
      <c r="O177" s="142"/>
      <c r="P177" s="147"/>
      <c r="Q177" s="147"/>
      <c r="R177" s="147"/>
      <c r="S177" s="147"/>
      <c r="T177" s="147"/>
      <c r="U177" s="147"/>
      <c r="V177" s="147"/>
      <c r="W177" s="147"/>
      <c r="X177" s="147"/>
      <c r="Y177" s="147"/>
      <c r="Z177" s="147"/>
      <c r="AA177" s="147"/>
      <c r="AB177" s="147"/>
      <c r="AC177" s="148"/>
      <c r="AD177" s="142"/>
      <c r="AE177" s="203">
        <f t="shared" si="15"/>
        <v>0</v>
      </c>
      <c r="AF177" s="150">
        <f t="shared" si="16"/>
        <v>0</v>
      </c>
      <c r="AG177" s="331"/>
      <c r="AJ177" s="185"/>
      <c r="AK177" s="616"/>
      <c r="AL177" s="186">
        <f t="shared" si="12"/>
        <v>0</v>
      </c>
      <c r="AM177" s="186">
        <f t="shared" si="13"/>
        <v>0</v>
      </c>
      <c r="AN177" s="186">
        <f t="shared" si="14"/>
        <v>0</v>
      </c>
      <c r="AO177" s="615"/>
    </row>
    <row r="178" spans="1:41" ht="20.100000000000001" customHeight="1">
      <c r="A178" s="183">
        <v>174</v>
      </c>
      <c r="B178" s="342"/>
      <c r="C178" s="342"/>
      <c r="D178" s="142"/>
      <c r="E178" s="142"/>
      <c r="F178" s="142"/>
      <c r="G178" s="142"/>
      <c r="H178" s="142"/>
      <c r="I178" s="142"/>
      <c r="J178" s="143"/>
      <c r="K178" s="142"/>
      <c r="L178" s="142"/>
      <c r="M178" s="144"/>
      <c r="N178" s="145"/>
      <c r="O178" s="142"/>
      <c r="P178" s="147"/>
      <c r="Q178" s="147"/>
      <c r="R178" s="147"/>
      <c r="S178" s="147"/>
      <c r="T178" s="147"/>
      <c r="U178" s="147"/>
      <c r="V178" s="147"/>
      <c r="W178" s="147"/>
      <c r="X178" s="147"/>
      <c r="Y178" s="147"/>
      <c r="Z178" s="147"/>
      <c r="AA178" s="147"/>
      <c r="AB178" s="147"/>
      <c r="AC178" s="148"/>
      <c r="AD178" s="142"/>
      <c r="AE178" s="203">
        <f t="shared" si="15"/>
        <v>0</v>
      </c>
      <c r="AF178" s="150">
        <f t="shared" si="16"/>
        <v>0</v>
      </c>
      <c r="AG178" s="331"/>
      <c r="AJ178" s="185"/>
      <c r="AK178" s="616"/>
      <c r="AL178" s="186">
        <f t="shared" si="12"/>
        <v>0</v>
      </c>
      <c r="AM178" s="186">
        <f t="shared" si="13"/>
        <v>0</v>
      </c>
      <c r="AN178" s="186">
        <f t="shared" si="14"/>
        <v>0</v>
      </c>
      <c r="AO178" s="615"/>
    </row>
    <row r="179" spans="1:41" ht="20.100000000000001" customHeight="1">
      <c r="A179" s="183">
        <v>175</v>
      </c>
      <c r="B179" s="342"/>
      <c r="C179" s="342"/>
      <c r="D179" s="142"/>
      <c r="E179" s="142"/>
      <c r="F179" s="142"/>
      <c r="G179" s="142"/>
      <c r="H179" s="142"/>
      <c r="I179" s="142"/>
      <c r="J179" s="143"/>
      <c r="K179" s="142"/>
      <c r="L179" s="142"/>
      <c r="M179" s="144"/>
      <c r="N179" s="145"/>
      <c r="O179" s="142"/>
      <c r="P179" s="147"/>
      <c r="Q179" s="147"/>
      <c r="R179" s="147"/>
      <c r="S179" s="147"/>
      <c r="T179" s="147"/>
      <c r="U179" s="147"/>
      <c r="V179" s="147"/>
      <c r="W179" s="147"/>
      <c r="X179" s="147"/>
      <c r="Y179" s="147"/>
      <c r="Z179" s="147"/>
      <c r="AA179" s="147"/>
      <c r="AB179" s="147"/>
      <c r="AC179" s="148"/>
      <c r="AD179" s="142"/>
      <c r="AE179" s="203">
        <f t="shared" si="15"/>
        <v>0</v>
      </c>
      <c r="AF179" s="150">
        <f t="shared" si="16"/>
        <v>0</v>
      </c>
      <c r="AG179" s="331"/>
      <c r="AJ179" s="185"/>
      <c r="AK179" s="616"/>
      <c r="AL179" s="186">
        <f t="shared" si="12"/>
        <v>0</v>
      </c>
      <c r="AM179" s="186">
        <f t="shared" si="13"/>
        <v>0</v>
      </c>
      <c r="AN179" s="186">
        <f t="shared" si="14"/>
        <v>0</v>
      </c>
      <c r="AO179" s="615"/>
    </row>
    <row r="180" spans="1:41" ht="20.100000000000001" customHeight="1">
      <c r="A180" s="183">
        <v>176</v>
      </c>
      <c r="B180" s="342"/>
      <c r="C180" s="342"/>
      <c r="D180" s="142"/>
      <c r="E180" s="142"/>
      <c r="F180" s="142"/>
      <c r="G180" s="142"/>
      <c r="H180" s="142"/>
      <c r="I180" s="142"/>
      <c r="J180" s="143"/>
      <c r="K180" s="142"/>
      <c r="L180" s="142"/>
      <c r="M180" s="144"/>
      <c r="N180" s="145"/>
      <c r="O180" s="142"/>
      <c r="P180" s="147"/>
      <c r="Q180" s="147"/>
      <c r="R180" s="147"/>
      <c r="S180" s="147"/>
      <c r="T180" s="147"/>
      <c r="U180" s="147"/>
      <c r="V180" s="147"/>
      <c r="W180" s="147"/>
      <c r="X180" s="147"/>
      <c r="Y180" s="147"/>
      <c r="Z180" s="147"/>
      <c r="AA180" s="147"/>
      <c r="AB180" s="147"/>
      <c r="AC180" s="148"/>
      <c r="AD180" s="142"/>
      <c r="AE180" s="203">
        <f t="shared" si="15"/>
        <v>0</v>
      </c>
      <c r="AF180" s="150">
        <f t="shared" si="16"/>
        <v>0</v>
      </c>
      <c r="AG180" s="331"/>
      <c r="AJ180" s="185"/>
      <c r="AK180" s="616"/>
      <c r="AL180" s="186">
        <f t="shared" si="12"/>
        <v>0</v>
      </c>
      <c r="AM180" s="186">
        <f t="shared" si="13"/>
        <v>0</v>
      </c>
      <c r="AN180" s="186">
        <f t="shared" si="14"/>
        <v>0</v>
      </c>
      <c r="AO180" s="615"/>
    </row>
    <row r="181" spans="1:41" ht="20.100000000000001" customHeight="1">
      <c r="A181" s="183">
        <v>177</v>
      </c>
      <c r="B181" s="342"/>
      <c r="C181" s="342"/>
      <c r="D181" s="142"/>
      <c r="E181" s="142"/>
      <c r="F181" s="142"/>
      <c r="G181" s="142"/>
      <c r="H181" s="142"/>
      <c r="I181" s="142"/>
      <c r="J181" s="143"/>
      <c r="K181" s="142"/>
      <c r="L181" s="142"/>
      <c r="M181" s="144"/>
      <c r="N181" s="145"/>
      <c r="O181" s="142"/>
      <c r="P181" s="147"/>
      <c r="Q181" s="147"/>
      <c r="R181" s="147"/>
      <c r="S181" s="147"/>
      <c r="T181" s="147"/>
      <c r="U181" s="147"/>
      <c r="V181" s="147"/>
      <c r="W181" s="147"/>
      <c r="X181" s="147"/>
      <c r="Y181" s="147"/>
      <c r="Z181" s="147"/>
      <c r="AA181" s="147"/>
      <c r="AB181" s="147"/>
      <c r="AC181" s="148"/>
      <c r="AD181" s="142"/>
      <c r="AE181" s="203">
        <f t="shared" si="15"/>
        <v>0</v>
      </c>
      <c r="AF181" s="150">
        <f t="shared" si="16"/>
        <v>0</v>
      </c>
      <c r="AG181" s="331"/>
      <c r="AJ181" s="185"/>
      <c r="AK181" s="616"/>
      <c r="AL181" s="186">
        <f t="shared" si="12"/>
        <v>0</v>
      </c>
      <c r="AM181" s="186">
        <f t="shared" si="13"/>
        <v>0</v>
      </c>
      <c r="AN181" s="186">
        <f t="shared" si="14"/>
        <v>0</v>
      </c>
      <c r="AO181" s="615"/>
    </row>
    <row r="182" spans="1:41" ht="20.100000000000001" customHeight="1">
      <c r="A182" s="183">
        <v>178</v>
      </c>
      <c r="B182" s="342"/>
      <c r="C182" s="342"/>
      <c r="D182" s="142"/>
      <c r="E182" s="142"/>
      <c r="F182" s="142"/>
      <c r="G182" s="142"/>
      <c r="H182" s="142"/>
      <c r="I182" s="142"/>
      <c r="J182" s="143"/>
      <c r="K182" s="142"/>
      <c r="L182" s="142"/>
      <c r="M182" s="144"/>
      <c r="N182" s="145"/>
      <c r="O182" s="142"/>
      <c r="P182" s="147"/>
      <c r="Q182" s="147"/>
      <c r="R182" s="147"/>
      <c r="S182" s="147"/>
      <c r="T182" s="147"/>
      <c r="U182" s="147"/>
      <c r="V182" s="147"/>
      <c r="W182" s="147"/>
      <c r="X182" s="147"/>
      <c r="Y182" s="147"/>
      <c r="Z182" s="147"/>
      <c r="AA182" s="147"/>
      <c r="AB182" s="147"/>
      <c r="AC182" s="148"/>
      <c r="AD182" s="142"/>
      <c r="AE182" s="203">
        <f t="shared" si="15"/>
        <v>0</v>
      </c>
      <c r="AF182" s="150">
        <f t="shared" si="16"/>
        <v>0</v>
      </c>
      <c r="AG182" s="331"/>
      <c r="AJ182" s="185"/>
      <c r="AK182" s="616"/>
      <c r="AL182" s="186">
        <f t="shared" si="12"/>
        <v>0</v>
      </c>
      <c r="AM182" s="186">
        <f t="shared" si="13"/>
        <v>0</v>
      </c>
      <c r="AN182" s="186">
        <f t="shared" si="14"/>
        <v>0</v>
      </c>
      <c r="AO182" s="615"/>
    </row>
    <row r="183" spans="1:41" ht="20.100000000000001" customHeight="1">
      <c r="A183" s="183">
        <v>179</v>
      </c>
      <c r="B183" s="342"/>
      <c r="C183" s="342"/>
      <c r="D183" s="142"/>
      <c r="E183" s="142"/>
      <c r="F183" s="142"/>
      <c r="G183" s="142"/>
      <c r="H183" s="142"/>
      <c r="I183" s="142"/>
      <c r="J183" s="143"/>
      <c r="K183" s="142"/>
      <c r="L183" s="142"/>
      <c r="M183" s="144"/>
      <c r="N183" s="145"/>
      <c r="O183" s="142"/>
      <c r="P183" s="147"/>
      <c r="Q183" s="147"/>
      <c r="R183" s="147"/>
      <c r="S183" s="147"/>
      <c r="T183" s="147"/>
      <c r="U183" s="147"/>
      <c r="V183" s="147"/>
      <c r="W183" s="147"/>
      <c r="X183" s="147"/>
      <c r="Y183" s="147"/>
      <c r="Z183" s="147"/>
      <c r="AA183" s="147"/>
      <c r="AB183" s="147"/>
      <c r="AC183" s="148"/>
      <c r="AD183" s="142"/>
      <c r="AE183" s="203">
        <f t="shared" si="15"/>
        <v>0</v>
      </c>
      <c r="AF183" s="150">
        <f t="shared" si="16"/>
        <v>0</v>
      </c>
      <c r="AG183" s="331"/>
      <c r="AJ183" s="185"/>
      <c r="AK183" s="616"/>
      <c r="AL183" s="186">
        <f t="shared" si="12"/>
        <v>0</v>
      </c>
      <c r="AM183" s="186">
        <f t="shared" si="13"/>
        <v>0</v>
      </c>
      <c r="AN183" s="186">
        <f t="shared" si="14"/>
        <v>0</v>
      </c>
      <c r="AO183" s="615"/>
    </row>
    <row r="184" spans="1:41" ht="20.100000000000001" customHeight="1">
      <c r="A184" s="183">
        <v>180</v>
      </c>
      <c r="B184" s="342"/>
      <c r="C184" s="342"/>
      <c r="D184" s="142"/>
      <c r="E184" s="142"/>
      <c r="F184" s="142"/>
      <c r="G184" s="142"/>
      <c r="H184" s="142"/>
      <c r="I184" s="142"/>
      <c r="J184" s="143"/>
      <c r="K184" s="142"/>
      <c r="L184" s="142"/>
      <c r="M184" s="144"/>
      <c r="N184" s="145"/>
      <c r="O184" s="142"/>
      <c r="P184" s="147"/>
      <c r="Q184" s="147"/>
      <c r="R184" s="147"/>
      <c r="S184" s="147"/>
      <c r="T184" s="147"/>
      <c r="U184" s="147"/>
      <c r="V184" s="147"/>
      <c r="W184" s="147"/>
      <c r="X184" s="147"/>
      <c r="Y184" s="147"/>
      <c r="Z184" s="147"/>
      <c r="AA184" s="147"/>
      <c r="AB184" s="147"/>
      <c r="AC184" s="148"/>
      <c r="AD184" s="142"/>
      <c r="AE184" s="203">
        <f t="shared" si="15"/>
        <v>0</v>
      </c>
      <c r="AF184" s="150">
        <f t="shared" si="16"/>
        <v>0</v>
      </c>
      <c r="AG184" s="331"/>
      <c r="AJ184" s="185"/>
      <c r="AK184" s="616"/>
      <c r="AL184" s="186">
        <f t="shared" si="12"/>
        <v>0</v>
      </c>
      <c r="AM184" s="186">
        <f t="shared" si="13"/>
        <v>0</v>
      </c>
      <c r="AN184" s="186">
        <f t="shared" si="14"/>
        <v>0</v>
      </c>
      <c r="AO184" s="615"/>
    </row>
    <row r="185" spans="1:41" ht="20.100000000000001" customHeight="1">
      <c r="A185" s="183">
        <v>181</v>
      </c>
      <c r="B185" s="342"/>
      <c r="C185" s="342"/>
      <c r="D185" s="142"/>
      <c r="E185" s="142"/>
      <c r="F185" s="142"/>
      <c r="G185" s="142"/>
      <c r="H185" s="142"/>
      <c r="I185" s="142"/>
      <c r="J185" s="143"/>
      <c r="K185" s="142"/>
      <c r="L185" s="142"/>
      <c r="M185" s="144"/>
      <c r="N185" s="145"/>
      <c r="O185" s="142"/>
      <c r="P185" s="147"/>
      <c r="Q185" s="147"/>
      <c r="R185" s="147"/>
      <c r="S185" s="147"/>
      <c r="T185" s="147"/>
      <c r="U185" s="147"/>
      <c r="V185" s="147"/>
      <c r="W185" s="147"/>
      <c r="X185" s="147"/>
      <c r="Y185" s="147"/>
      <c r="Z185" s="147"/>
      <c r="AA185" s="147"/>
      <c r="AB185" s="147"/>
      <c r="AC185" s="148"/>
      <c r="AD185" s="142"/>
      <c r="AE185" s="203">
        <f t="shared" si="15"/>
        <v>0</v>
      </c>
      <c r="AF185" s="150">
        <f t="shared" si="16"/>
        <v>0</v>
      </c>
      <c r="AG185" s="331"/>
      <c r="AJ185" s="185"/>
      <c r="AK185" s="616"/>
      <c r="AL185" s="186">
        <f t="shared" si="12"/>
        <v>0</v>
      </c>
      <c r="AM185" s="186">
        <f t="shared" si="13"/>
        <v>0</v>
      </c>
      <c r="AN185" s="186">
        <f t="shared" si="14"/>
        <v>0</v>
      </c>
      <c r="AO185" s="615"/>
    </row>
    <row r="186" spans="1:41" ht="20.100000000000001" customHeight="1">
      <c r="A186" s="183">
        <v>182</v>
      </c>
      <c r="B186" s="342"/>
      <c r="C186" s="342"/>
      <c r="D186" s="142"/>
      <c r="E186" s="142"/>
      <c r="F186" s="142"/>
      <c r="G186" s="142"/>
      <c r="H186" s="142"/>
      <c r="I186" s="142"/>
      <c r="J186" s="143"/>
      <c r="K186" s="142"/>
      <c r="L186" s="142"/>
      <c r="M186" s="144"/>
      <c r="N186" s="145"/>
      <c r="O186" s="142"/>
      <c r="P186" s="147"/>
      <c r="Q186" s="147"/>
      <c r="R186" s="147"/>
      <c r="S186" s="147"/>
      <c r="T186" s="147"/>
      <c r="U186" s="147"/>
      <c r="V186" s="147"/>
      <c r="W186" s="147"/>
      <c r="X186" s="147"/>
      <c r="Y186" s="147"/>
      <c r="Z186" s="147"/>
      <c r="AA186" s="147"/>
      <c r="AB186" s="147"/>
      <c r="AC186" s="148"/>
      <c r="AD186" s="142"/>
      <c r="AE186" s="203">
        <f t="shared" si="15"/>
        <v>0</v>
      </c>
      <c r="AF186" s="150">
        <f t="shared" si="16"/>
        <v>0</v>
      </c>
      <c r="AG186" s="331"/>
      <c r="AJ186" s="185"/>
      <c r="AK186" s="616"/>
      <c r="AL186" s="186">
        <f t="shared" si="12"/>
        <v>0</v>
      </c>
      <c r="AM186" s="186">
        <f t="shared" si="13"/>
        <v>0</v>
      </c>
      <c r="AN186" s="186">
        <f t="shared" si="14"/>
        <v>0</v>
      </c>
      <c r="AO186" s="615"/>
    </row>
    <row r="187" spans="1:41" ht="20.100000000000001" customHeight="1">
      <c r="A187" s="183">
        <v>183</v>
      </c>
      <c r="B187" s="342"/>
      <c r="C187" s="342"/>
      <c r="D187" s="142"/>
      <c r="E187" s="142"/>
      <c r="F187" s="142"/>
      <c r="G187" s="142"/>
      <c r="H187" s="142"/>
      <c r="I187" s="142"/>
      <c r="J187" s="143"/>
      <c r="K187" s="142"/>
      <c r="L187" s="142"/>
      <c r="M187" s="144"/>
      <c r="N187" s="145"/>
      <c r="O187" s="142"/>
      <c r="P187" s="147"/>
      <c r="Q187" s="147"/>
      <c r="R187" s="147"/>
      <c r="S187" s="147"/>
      <c r="T187" s="147"/>
      <c r="U187" s="147"/>
      <c r="V187" s="147"/>
      <c r="W187" s="147"/>
      <c r="X187" s="147"/>
      <c r="Y187" s="147"/>
      <c r="Z187" s="147"/>
      <c r="AA187" s="147"/>
      <c r="AB187" s="147"/>
      <c r="AC187" s="148"/>
      <c r="AD187" s="142"/>
      <c r="AE187" s="203">
        <f t="shared" si="15"/>
        <v>0</v>
      </c>
      <c r="AF187" s="150">
        <f t="shared" si="16"/>
        <v>0</v>
      </c>
      <c r="AG187" s="331"/>
      <c r="AJ187" s="185"/>
      <c r="AK187" s="616"/>
      <c r="AL187" s="186">
        <f t="shared" si="12"/>
        <v>0</v>
      </c>
      <c r="AM187" s="186">
        <f t="shared" si="13"/>
        <v>0</v>
      </c>
      <c r="AN187" s="186">
        <f t="shared" si="14"/>
        <v>0</v>
      </c>
      <c r="AO187" s="615"/>
    </row>
    <row r="188" spans="1:41" ht="20.100000000000001" customHeight="1">
      <c r="A188" s="183">
        <v>184</v>
      </c>
      <c r="B188" s="342"/>
      <c r="C188" s="342"/>
      <c r="D188" s="142"/>
      <c r="E188" s="142"/>
      <c r="F188" s="142"/>
      <c r="G188" s="142"/>
      <c r="H188" s="142"/>
      <c r="I188" s="142"/>
      <c r="J188" s="143"/>
      <c r="K188" s="142"/>
      <c r="L188" s="142"/>
      <c r="M188" s="144"/>
      <c r="N188" s="145"/>
      <c r="O188" s="142"/>
      <c r="P188" s="147"/>
      <c r="Q188" s="147"/>
      <c r="R188" s="147"/>
      <c r="S188" s="147"/>
      <c r="T188" s="147"/>
      <c r="U188" s="147"/>
      <c r="V188" s="147"/>
      <c r="W188" s="147"/>
      <c r="X188" s="147"/>
      <c r="Y188" s="147"/>
      <c r="Z188" s="147"/>
      <c r="AA188" s="147"/>
      <c r="AB188" s="147"/>
      <c r="AC188" s="148"/>
      <c r="AD188" s="142"/>
      <c r="AE188" s="203">
        <f t="shared" si="15"/>
        <v>0</v>
      </c>
      <c r="AF188" s="150">
        <f t="shared" si="16"/>
        <v>0</v>
      </c>
      <c r="AG188" s="331"/>
      <c r="AJ188" s="185"/>
      <c r="AK188" s="616"/>
      <c r="AL188" s="186">
        <f t="shared" si="12"/>
        <v>0</v>
      </c>
      <c r="AM188" s="186">
        <f t="shared" si="13"/>
        <v>0</v>
      </c>
      <c r="AN188" s="186">
        <f t="shared" si="14"/>
        <v>0</v>
      </c>
      <c r="AO188" s="615"/>
    </row>
    <row r="189" spans="1:41" ht="20.100000000000001" customHeight="1">
      <c r="A189" s="183">
        <v>185</v>
      </c>
      <c r="B189" s="342"/>
      <c r="C189" s="342"/>
      <c r="D189" s="142"/>
      <c r="E189" s="142"/>
      <c r="F189" s="142"/>
      <c r="G189" s="142"/>
      <c r="H189" s="142"/>
      <c r="I189" s="142"/>
      <c r="J189" s="143"/>
      <c r="K189" s="142"/>
      <c r="L189" s="142"/>
      <c r="M189" s="144"/>
      <c r="N189" s="145"/>
      <c r="O189" s="142"/>
      <c r="P189" s="147"/>
      <c r="Q189" s="147"/>
      <c r="R189" s="147"/>
      <c r="S189" s="147"/>
      <c r="T189" s="147"/>
      <c r="U189" s="147"/>
      <c r="V189" s="147"/>
      <c r="W189" s="147"/>
      <c r="X189" s="147"/>
      <c r="Y189" s="147"/>
      <c r="Z189" s="147"/>
      <c r="AA189" s="147"/>
      <c r="AB189" s="147"/>
      <c r="AC189" s="148"/>
      <c r="AD189" s="142"/>
      <c r="AE189" s="203">
        <f t="shared" si="15"/>
        <v>0</v>
      </c>
      <c r="AF189" s="150">
        <f t="shared" si="16"/>
        <v>0</v>
      </c>
      <c r="AG189" s="331"/>
      <c r="AJ189" s="185"/>
      <c r="AK189" s="616"/>
      <c r="AL189" s="186">
        <f t="shared" si="12"/>
        <v>0</v>
      </c>
      <c r="AM189" s="186">
        <f t="shared" si="13"/>
        <v>0</v>
      </c>
      <c r="AN189" s="186">
        <f t="shared" si="14"/>
        <v>0</v>
      </c>
      <c r="AO189" s="615"/>
    </row>
    <row r="190" spans="1:41" ht="20.100000000000001" customHeight="1">
      <c r="A190" s="183">
        <v>186</v>
      </c>
      <c r="B190" s="342"/>
      <c r="C190" s="342"/>
      <c r="D190" s="142"/>
      <c r="E190" s="142"/>
      <c r="F190" s="142"/>
      <c r="G190" s="142"/>
      <c r="H190" s="142"/>
      <c r="I190" s="142"/>
      <c r="J190" s="143"/>
      <c r="K190" s="142"/>
      <c r="L190" s="142"/>
      <c r="M190" s="144"/>
      <c r="N190" s="145"/>
      <c r="O190" s="142"/>
      <c r="P190" s="147"/>
      <c r="Q190" s="147"/>
      <c r="R190" s="147"/>
      <c r="S190" s="147"/>
      <c r="T190" s="147"/>
      <c r="U190" s="147"/>
      <c r="V190" s="147"/>
      <c r="W190" s="147"/>
      <c r="X190" s="147"/>
      <c r="Y190" s="147"/>
      <c r="Z190" s="147"/>
      <c r="AA190" s="147"/>
      <c r="AB190" s="147"/>
      <c r="AC190" s="148"/>
      <c r="AD190" s="142"/>
      <c r="AE190" s="203">
        <f t="shared" si="15"/>
        <v>0</v>
      </c>
      <c r="AF190" s="150">
        <f t="shared" si="16"/>
        <v>0</v>
      </c>
      <c r="AG190" s="331"/>
      <c r="AJ190" s="185"/>
      <c r="AK190" s="616"/>
      <c r="AL190" s="186">
        <f t="shared" si="12"/>
        <v>0</v>
      </c>
      <c r="AM190" s="186">
        <f t="shared" si="13"/>
        <v>0</v>
      </c>
      <c r="AN190" s="186">
        <f t="shared" si="14"/>
        <v>0</v>
      </c>
      <c r="AO190" s="615"/>
    </row>
    <row r="191" spans="1:41" ht="20.100000000000001" customHeight="1">
      <c r="A191" s="183">
        <v>187</v>
      </c>
      <c r="B191" s="342"/>
      <c r="C191" s="342"/>
      <c r="D191" s="142"/>
      <c r="E191" s="142"/>
      <c r="F191" s="142"/>
      <c r="G191" s="142"/>
      <c r="H191" s="142"/>
      <c r="I191" s="142"/>
      <c r="J191" s="143"/>
      <c r="K191" s="142"/>
      <c r="L191" s="142"/>
      <c r="M191" s="144"/>
      <c r="N191" s="145"/>
      <c r="O191" s="142"/>
      <c r="P191" s="147"/>
      <c r="Q191" s="147"/>
      <c r="R191" s="147"/>
      <c r="S191" s="147"/>
      <c r="T191" s="147"/>
      <c r="U191" s="147"/>
      <c r="V191" s="147"/>
      <c r="W191" s="147"/>
      <c r="X191" s="147"/>
      <c r="Y191" s="147"/>
      <c r="Z191" s="147"/>
      <c r="AA191" s="147"/>
      <c r="AB191" s="147"/>
      <c r="AC191" s="148"/>
      <c r="AD191" s="142"/>
      <c r="AE191" s="203">
        <f t="shared" si="15"/>
        <v>0</v>
      </c>
      <c r="AF191" s="150">
        <f t="shared" si="16"/>
        <v>0</v>
      </c>
      <c r="AG191" s="331"/>
      <c r="AJ191" s="185"/>
      <c r="AK191" s="616"/>
      <c r="AL191" s="186">
        <f t="shared" si="12"/>
        <v>0</v>
      </c>
      <c r="AM191" s="186">
        <f t="shared" si="13"/>
        <v>0</v>
      </c>
      <c r="AN191" s="186">
        <f t="shared" si="14"/>
        <v>0</v>
      </c>
      <c r="AO191" s="615"/>
    </row>
    <row r="192" spans="1:41" ht="20.100000000000001" customHeight="1">
      <c r="A192" s="183">
        <v>188</v>
      </c>
      <c r="B192" s="342"/>
      <c r="C192" s="342"/>
      <c r="D192" s="142"/>
      <c r="E192" s="142"/>
      <c r="F192" s="142"/>
      <c r="G192" s="142"/>
      <c r="H192" s="142"/>
      <c r="I192" s="142"/>
      <c r="J192" s="143"/>
      <c r="K192" s="142"/>
      <c r="L192" s="142"/>
      <c r="M192" s="144"/>
      <c r="N192" s="145"/>
      <c r="O192" s="142"/>
      <c r="P192" s="147"/>
      <c r="Q192" s="147"/>
      <c r="R192" s="147"/>
      <c r="S192" s="147"/>
      <c r="T192" s="147"/>
      <c r="U192" s="147"/>
      <c r="V192" s="147"/>
      <c r="W192" s="147"/>
      <c r="X192" s="147"/>
      <c r="Y192" s="147"/>
      <c r="Z192" s="147"/>
      <c r="AA192" s="147"/>
      <c r="AB192" s="147"/>
      <c r="AC192" s="148"/>
      <c r="AD192" s="142"/>
      <c r="AE192" s="203">
        <f t="shared" si="15"/>
        <v>0</v>
      </c>
      <c r="AF192" s="150">
        <f t="shared" si="16"/>
        <v>0</v>
      </c>
      <c r="AG192" s="331"/>
      <c r="AJ192" s="185"/>
      <c r="AK192" s="616"/>
      <c r="AL192" s="186">
        <f t="shared" si="12"/>
        <v>0</v>
      </c>
      <c r="AM192" s="186">
        <f t="shared" si="13"/>
        <v>0</v>
      </c>
      <c r="AN192" s="186">
        <f t="shared" si="14"/>
        <v>0</v>
      </c>
      <c r="AO192" s="615"/>
    </row>
    <row r="193" spans="1:41" ht="20.100000000000001" customHeight="1">
      <c r="A193" s="183">
        <v>189</v>
      </c>
      <c r="B193" s="342"/>
      <c r="C193" s="342"/>
      <c r="D193" s="142"/>
      <c r="E193" s="142"/>
      <c r="F193" s="142"/>
      <c r="G193" s="142"/>
      <c r="H193" s="142"/>
      <c r="I193" s="142"/>
      <c r="J193" s="143"/>
      <c r="K193" s="142"/>
      <c r="L193" s="142"/>
      <c r="M193" s="144"/>
      <c r="N193" s="145"/>
      <c r="O193" s="142"/>
      <c r="P193" s="147"/>
      <c r="Q193" s="147"/>
      <c r="R193" s="147"/>
      <c r="S193" s="147"/>
      <c r="T193" s="147"/>
      <c r="U193" s="147"/>
      <c r="V193" s="147"/>
      <c r="W193" s="147"/>
      <c r="X193" s="147"/>
      <c r="Y193" s="147"/>
      <c r="Z193" s="147"/>
      <c r="AA193" s="147"/>
      <c r="AB193" s="147"/>
      <c r="AC193" s="148"/>
      <c r="AD193" s="142"/>
      <c r="AE193" s="203">
        <f t="shared" si="15"/>
        <v>0</v>
      </c>
      <c r="AF193" s="150">
        <f t="shared" si="16"/>
        <v>0</v>
      </c>
      <c r="AG193" s="331"/>
      <c r="AJ193" s="185"/>
      <c r="AK193" s="616"/>
      <c r="AL193" s="186">
        <f t="shared" si="12"/>
        <v>0</v>
      </c>
      <c r="AM193" s="186">
        <f t="shared" si="13"/>
        <v>0</v>
      </c>
      <c r="AN193" s="186">
        <f t="shared" si="14"/>
        <v>0</v>
      </c>
      <c r="AO193" s="615"/>
    </row>
    <row r="194" spans="1:41" ht="20.100000000000001" customHeight="1">
      <c r="A194" s="183">
        <v>190</v>
      </c>
      <c r="B194" s="342"/>
      <c r="C194" s="342"/>
      <c r="D194" s="142"/>
      <c r="E194" s="142"/>
      <c r="F194" s="142"/>
      <c r="G194" s="142"/>
      <c r="H194" s="142"/>
      <c r="I194" s="142"/>
      <c r="J194" s="143"/>
      <c r="K194" s="142"/>
      <c r="L194" s="142"/>
      <c r="M194" s="144"/>
      <c r="N194" s="145"/>
      <c r="O194" s="142"/>
      <c r="P194" s="147"/>
      <c r="Q194" s="147"/>
      <c r="R194" s="147"/>
      <c r="S194" s="147"/>
      <c r="T194" s="147"/>
      <c r="U194" s="147"/>
      <c r="V194" s="147"/>
      <c r="W194" s="147"/>
      <c r="X194" s="147"/>
      <c r="Y194" s="147"/>
      <c r="Z194" s="147"/>
      <c r="AA194" s="147"/>
      <c r="AB194" s="147"/>
      <c r="AC194" s="148"/>
      <c r="AD194" s="142"/>
      <c r="AE194" s="203">
        <f t="shared" si="15"/>
        <v>0</v>
      </c>
      <c r="AF194" s="150">
        <f t="shared" si="16"/>
        <v>0</v>
      </c>
      <c r="AG194" s="331"/>
      <c r="AJ194" s="185"/>
      <c r="AK194" s="616"/>
      <c r="AL194" s="186">
        <f t="shared" si="12"/>
        <v>0</v>
      </c>
      <c r="AM194" s="186">
        <f t="shared" si="13"/>
        <v>0</v>
      </c>
      <c r="AN194" s="186">
        <f t="shared" si="14"/>
        <v>0</v>
      </c>
      <c r="AO194" s="615"/>
    </row>
    <row r="195" spans="1:41" ht="20.100000000000001" customHeight="1">
      <c r="A195" s="183">
        <v>191</v>
      </c>
      <c r="B195" s="342"/>
      <c r="C195" s="342"/>
      <c r="D195" s="142"/>
      <c r="E195" s="142"/>
      <c r="F195" s="142"/>
      <c r="G195" s="142"/>
      <c r="H195" s="142"/>
      <c r="I195" s="142"/>
      <c r="J195" s="143"/>
      <c r="K195" s="142"/>
      <c r="L195" s="142"/>
      <c r="M195" s="144"/>
      <c r="N195" s="145"/>
      <c r="O195" s="142"/>
      <c r="P195" s="147"/>
      <c r="Q195" s="147"/>
      <c r="R195" s="147"/>
      <c r="S195" s="147"/>
      <c r="T195" s="147"/>
      <c r="U195" s="147"/>
      <c r="V195" s="147"/>
      <c r="W195" s="147"/>
      <c r="X195" s="147"/>
      <c r="Y195" s="147"/>
      <c r="Z195" s="147"/>
      <c r="AA195" s="147"/>
      <c r="AB195" s="147"/>
      <c r="AC195" s="148"/>
      <c r="AD195" s="142"/>
      <c r="AE195" s="203">
        <f t="shared" si="15"/>
        <v>0</v>
      </c>
      <c r="AF195" s="150">
        <f t="shared" si="16"/>
        <v>0</v>
      </c>
      <c r="AG195" s="331"/>
      <c r="AJ195" s="185"/>
      <c r="AK195" s="616"/>
      <c r="AL195" s="186">
        <f t="shared" si="12"/>
        <v>0</v>
      </c>
      <c r="AM195" s="186">
        <f t="shared" si="13"/>
        <v>0</v>
      </c>
      <c r="AN195" s="186">
        <f t="shared" si="14"/>
        <v>0</v>
      </c>
      <c r="AO195" s="615"/>
    </row>
    <row r="196" spans="1:41" ht="20.100000000000001" customHeight="1">
      <c r="A196" s="183">
        <v>192</v>
      </c>
      <c r="B196" s="342"/>
      <c r="C196" s="342"/>
      <c r="D196" s="142"/>
      <c r="E196" s="142"/>
      <c r="F196" s="142"/>
      <c r="G196" s="142"/>
      <c r="H196" s="142"/>
      <c r="I196" s="142"/>
      <c r="J196" s="143"/>
      <c r="K196" s="142"/>
      <c r="L196" s="142"/>
      <c r="M196" s="144"/>
      <c r="N196" s="145"/>
      <c r="O196" s="142"/>
      <c r="P196" s="147"/>
      <c r="Q196" s="147"/>
      <c r="R196" s="147"/>
      <c r="S196" s="147"/>
      <c r="T196" s="147"/>
      <c r="U196" s="147"/>
      <c r="V196" s="147"/>
      <c r="W196" s="147"/>
      <c r="X196" s="147"/>
      <c r="Y196" s="147"/>
      <c r="Z196" s="147"/>
      <c r="AA196" s="147"/>
      <c r="AB196" s="147"/>
      <c r="AC196" s="148"/>
      <c r="AD196" s="142"/>
      <c r="AE196" s="203">
        <f t="shared" si="15"/>
        <v>0</v>
      </c>
      <c r="AF196" s="150">
        <f t="shared" si="16"/>
        <v>0</v>
      </c>
      <c r="AG196" s="331"/>
      <c r="AJ196" s="185"/>
      <c r="AK196" s="616"/>
      <c r="AL196" s="186">
        <f t="shared" si="12"/>
        <v>0</v>
      </c>
      <c r="AM196" s="186">
        <f t="shared" si="13"/>
        <v>0</v>
      </c>
      <c r="AN196" s="186">
        <f t="shared" si="14"/>
        <v>0</v>
      </c>
      <c r="AO196" s="615"/>
    </row>
    <row r="197" spans="1:41" ht="20.100000000000001" customHeight="1">
      <c r="A197" s="183">
        <v>193</v>
      </c>
      <c r="B197" s="342"/>
      <c r="C197" s="342"/>
      <c r="D197" s="142"/>
      <c r="E197" s="142"/>
      <c r="F197" s="142"/>
      <c r="G197" s="142"/>
      <c r="H197" s="142"/>
      <c r="I197" s="142"/>
      <c r="J197" s="143"/>
      <c r="K197" s="142"/>
      <c r="L197" s="142"/>
      <c r="M197" s="144"/>
      <c r="N197" s="145"/>
      <c r="O197" s="142"/>
      <c r="P197" s="147"/>
      <c r="Q197" s="147"/>
      <c r="R197" s="147"/>
      <c r="S197" s="147"/>
      <c r="T197" s="147"/>
      <c r="U197" s="147"/>
      <c r="V197" s="147"/>
      <c r="W197" s="147"/>
      <c r="X197" s="147"/>
      <c r="Y197" s="147"/>
      <c r="Z197" s="147"/>
      <c r="AA197" s="147"/>
      <c r="AB197" s="147"/>
      <c r="AC197" s="148"/>
      <c r="AD197" s="142"/>
      <c r="AE197" s="203">
        <f t="shared" si="15"/>
        <v>0</v>
      </c>
      <c r="AF197" s="150">
        <f t="shared" si="16"/>
        <v>0</v>
      </c>
      <c r="AG197" s="331"/>
      <c r="AJ197" s="185"/>
      <c r="AK197" s="616"/>
      <c r="AL197" s="186">
        <f t="shared" si="12"/>
        <v>0</v>
      </c>
      <c r="AM197" s="186">
        <f t="shared" si="13"/>
        <v>0</v>
      </c>
      <c r="AN197" s="186">
        <f t="shared" si="14"/>
        <v>0</v>
      </c>
      <c r="AO197" s="615"/>
    </row>
    <row r="198" spans="1:41" ht="20.100000000000001" customHeight="1">
      <c r="A198" s="183">
        <v>194</v>
      </c>
      <c r="B198" s="342"/>
      <c r="C198" s="342"/>
      <c r="D198" s="142"/>
      <c r="E198" s="142"/>
      <c r="F198" s="142"/>
      <c r="G198" s="142"/>
      <c r="H198" s="142"/>
      <c r="I198" s="142"/>
      <c r="J198" s="143"/>
      <c r="K198" s="142"/>
      <c r="L198" s="142"/>
      <c r="M198" s="144"/>
      <c r="N198" s="145"/>
      <c r="O198" s="142"/>
      <c r="P198" s="147"/>
      <c r="Q198" s="147"/>
      <c r="R198" s="147"/>
      <c r="S198" s="147"/>
      <c r="T198" s="147"/>
      <c r="U198" s="147"/>
      <c r="V198" s="147"/>
      <c r="W198" s="147"/>
      <c r="X198" s="147"/>
      <c r="Y198" s="147"/>
      <c r="Z198" s="147"/>
      <c r="AA198" s="147"/>
      <c r="AB198" s="147"/>
      <c r="AC198" s="148"/>
      <c r="AD198" s="142"/>
      <c r="AE198" s="203">
        <f t="shared" si="15"/>
        <v>0</v>
      </c>
      <c r="AF198" s="150">
        <f t="shared" si="16"/>
        <v>0</v>
      </c>
      <c r="AG198" s="331"/>
      <c r="AJ198" s="185"/>
      <c r="AK198" s="616"/>
      <c r="AL198" s="186">
        <f t="shared" ref="AL198:AL261" si="17">SUM(AH$4*B198)</f>
        <v>0</v>
      </c>
      <c r="AM198" s="186">
        <f t="shared" ref="AM198:AM261" si="18">SUM(AI$4*C198)</f>
        <v>0</v>
      </c>
      <c r="AN198" s="186">
        <f t="shared" ref="AN198:AN261" si="19">SUM((AE198*AJ$4)+AK198)</f>
        <v>0</v>
      </c>
      <c r="AO198" s="615"/>
    </row>
    <row r="199" spans="1:41" ht="20.100000000000001" customHeight="1">
      <c r="A199" s="183">
        <v>195</v>
      </c>
      <c r="B199" s="342"/>
      <c r="C199" s="342"/>
      <c r="D199" s="142"/>
      <c r="E199" s="142"/>
      <c r="F199" s="142"/>
      <c r="G199" s="142"/>
      <c r="H199" s="142"/>
      <c r="I199" s="142"/>
      <c r="J199" s="143"/>
      <c r="K199" s="142"/>
      <c r="L199" s="142"/>
      <c r="M199" s="144"/>
      <c r="N199" s="145"/>
      <c r="O199" s="142"/>
      <c r="P199" s="147"/>
      <c r="Q199" s="147"/>
      <c r="R199" s="147"/>
      <c r="S199" s="147"/>
      <c r="T199" s="147"/>
      <c r="U199" s="147"/>
      <c r="V199" s="147"/>
      <c r="W199" s="147"/>
      <c r="X199" s="147"/>
      <c r="Y199" s="147"/>
      <c r="Z199" s="147"/>
      <c r="AA199" s="147"/>
      <c r="AB199" s="147"/>
      <c r="AC199" s="148"/>
      <c r="AD199" s="142"/>
      <c r="AE199" s="203">
        <f t="shared" ref="AE199:AE262" si="20">SUM(P199:AB199)</f>
        <v>0</v>
      </c>
      <c r="AF199" s="150">
        <f t="shared" ref="AF199:AF262" si="21">SUM(AE199+B199+C199)</f>
        <v>0</v>
      </c>
      <c r="AG199" s="331"/>
      <c r="AJ199" s="185"/>
      <c r="AK199" s="616"/>
      <c r="AL199" s="186">
        <f t="shared" si="17"/>
        <v>0</v>
      </c>
      <c r="AM199" s="186">
        <f t="shared" si="18"/>
        <v>0</v>
      </c>
      <c r="AN199" s="186">
        <f t="shared" si="19"/>
        <v>0</v>
      </c>
      <c r="AO199" s="615"/>
    </row>
    <row r="200" spans="1:41" ht="20.100000000000001" customHeight="1">
      <c r="A200" s="183">
        <v>196</v>
      </c>
      <c r="B200" s="342"/>
      <c r="C200" s="342"/>
      <c r="D200" s="142"/>
      <c r="E200" s="142"/>
      <c r="F200" s="142"/>
      <c r="G200" s="142"/>
      <c r="H200" s="142"/>
      <c r="I200" s="142"/>
      <c r="J200" s="143"/>
      <c r="K200" s="142"/>
      <c r="L200" s="142"/>
      <c r="M200" s="144"/>
      <c r="N200" s="145"/>
      <c r="O200" s="142"/>
      <c r="P200" s="147"/>
      <c r="Q200" s="147"/>
      <c r="R200" s="147"/>
      <c r="S200" s="147"/>
      <c r="T200" s="147"/>
      <c r="U200" s="147"/>
      <c r="V200" s="147"/>
      <c r="W200" s="147"/>
      <c r="X200" s="147"/>
      <c r="Y200" s="147"/>
      <c r="Z200" s="147"/>
      <c r="AA200" s="147"/>
      <c r="AB200" s="147"/>
      <c r="AC200" s="148"/>
      <c r="AD200" s="142"/>
      <c r="AE200" s="203">
        <f t="shared" si="20"/>
        <v>0</v>
      </c>
      <c r="AF200" s="150">
        <f t="shared" si="21"/>
        <v>0</v>
      </c>
      <c r="AG200" s="331"/>
      <c r="AJ200" s="185"/>
      <c r="AK200" s="616"/>
      <c r="AL200" s="186">
        <f t="shared" si="17"/>
        <v>0</v>
      </c>
      <c r="AM200" s="186">
        <f t="shared" si="18"/>
        <v>0</v>
      </c>
      <c r="AN200" s="186">
        <f t="shared" si="19"/>
        <v>0</v>
      </c>
      <c r="AO200" s="615"/>
    </row>
    <row r="201" spans="1:41" ht="20.100000000000001" customHeight="1">
      <c r="A201" s="183">
        <v>197</v>
      </c>
      <c r="B201" s="342"/>
      <c r="C201" s="342"/>
      <c r="D201" s="142"/>
      <c r="E201" s="142"/>
      <c r="F201" s="142"/>
      <c r="G201" s="142"/>
      <c r="H201" s="142"/>
      <c r="I201" s="142"/>
      <c r="J201" s="143"/>
      <c r="K201" s="142"/>
      <c r="L201" s="142"/>
      <c r="M201" s="144"/>
      <c r="N201" s="145"/>
      <c r="O201" s="142"/>
      <c r="P201" s="147"/>
      <c r="Q201" s="147"/>
      <c r="R201" s="147"/>
      <c r="S201" s="147"/>
      <c r="T201" s="147"/>
      <c r="U201" s="147"/>
      <c r="V201" s="147"/>
      <c r="W201" s="147"/>
      <c r="X201" s="147"/>
      <c r="Y201" s="147"/>
      <c r="Z201" s="147"/>
      <c r="AA201" s="147"/>
      <c r="AB201" s="147"/>
      <c r="AC201" s="148"/>
      <c r="AD201" s="142"/>
      <c r="AE201" s="203">
        <f t="shared" si="20"/>
        <v>0</v>
      </c>
      <c r="AF201" s="150">
        <f t="shared" si="21"/>
        <v>0</v>
      </c>
      <c r="AG201" s="331"/>
      <c r="AJ201" s="185"/>
      <c r="AK201" s="616"/>
      <c r="AL201" s="186">
        <f t="shared" si="17"/>
        <v>0</v>
      </c>
      <c r="AM201" s="186">
        <f t="shared" si="18"/>
        <v>0</v>
      </c>
      <c r="AN201" s="186">
        <f t="shared" si="19"/>
        <v>0</v>
      </c>
      <c r="AO201" s="615"/>
    </row>
    <row r="202" spans="1:41" ht="20.100000000000001" customHeight="1">
      <c r="A202" s="183">
        <v>198</v>
      </c>
      <c r="B202" s="342"/>
      <c r="C202" s="342"/>
      <c r="D202" s="142"/>
      <c r="E202" s="142"/>
      <c r="F202" s="142"/>
      <c r="G202" s="142"/>
      <c r="H202" s="142"/>
      <c r="I202" s="142"/>
      <c r="J202" s="143"/>
      <c r="K202" s="142"/>
      <c r="L202" s="142"/>
      <c r="M202" s="144"/>
      <c r="N202" s="145"/>
      <c r="O202" s="142"/>
      <c r="P202" s="147"/>
      <c r="Q202" s="147"/>
      <c r="R202" s="147"/>
      <c r="S202" s="147"/>
      <c r="T202" s="147"/>
      <c r="U202" s="147"/>
      <c r="V202" s="147"/>
      <c r="W202" s="147"/>
      <c r="X202" s="147"/>
      <c r="Y202" s="147"/>
      <c r="Z202" s="147"/>
      <c r="AA202" s="147"/>
      <c r="AB202" s="147"/>
      <c r="AC202" s="148"/>
      <c r="AD202" s="142"/>
      <c r="AE202" s="203">
        <f t="shared" si="20"/>
        <v>0</v>
      </c>
      <c r="AF202" s="150">
        <f t="shared" si="21"/>
        <v>0</v>
      </c>
      <c r="AG202" s="331"/>
      <c r="AJ202" s="185"/>
      <c r="AK202" s="616"/>
      <c r="AL202" s="186">
        <f t="shared" si="17"/>
        <v>0</v>
      </c>
      <c r="AM202" s="186">
        <f t="shared" si="18"/>
        <v>0</v>
      </c>
      <c r="AN202" s="186">
        <f t="shared" si="19"/>
        <v>0</v>
      </c>
      <c r="AO202" s="615"/>
    </row>
    <row r="203" spans="1:41" ht="20.100000000000001" customHeight="1">
      <c r="A203" s="183">
        <v>199</v>
      </c>
      <c r="B203" s="342"/>
      <c r="C203" s="342"/>
      <c r="D203" s="142"/>
      <c r="E203" s="142"/>
      <c r="F203" s="142"/>
      <c r="G203" s="142"/>
      <c r="H203" s="142"/>
      <c r="I203" s="142"/>
      <c r="J203" s="143"/>
      <c r="K203" s="142"/>
      <c r="L203" s="142"/>
      <c r="M203" s="144"/>
      <c r="N203" s="145"/>
      <c r="O203" s="142"/>
      <c r="P203" s="147"/>
      <c r="Q203" s="147"/>
      <c r="R203" s="147"/>
      <c r="S203" s="147"/>
      <c r="T203" s="147"/>
      <c r="U203" s="147"/>
      <c r="V203" s="147"/>
      <c r="W203" s="147"/>
      <c r="X203" s="147"/>
      <c r="Y203" s="147"/>
      <c r="Z203" s="147"/>
      <c r="AA203" s="147"/>
      <c r="AB203" s="147"/>
      <c r="AC203" s="148"/>
      <c r="AD203" s="142"/>
      <c r="AE203" s="203">
        <f t="shared" si="20"/>
        <v>0</v>
      </c>
      <c r="AF203" s="150">
        <f t="shared" si="21"/>
        <v>0</v>
      </c>
      <c r="AG203" s="331"/>
      <c r="AJ203" s="185"/>
      <c r="AK203" s="616"/>
      <c r="AL203" s="186">
        <f t="shared" si="17"/>
        <v>0</v>
      </c>
      <c r="AM203" s="186">
        <f t="shared" si="18"/>
        <v>0</v>
      </c>
      <c r="AN203" s="186">
        <f t="shared" si="19"/>
        <v>0</v>
      </c>
      <c r="AO203" s="615"/>
    </row>
    <row r="204" spans="1:41" ht="20.100000000000001" customHeight="1">
      <c r="A204" s="183">
        <v>200</v>
      </c>
      <c r="B204" s="342"/>
      <c r="C204" s="342"/>
      <c r="D204" s="142"/>
      <c r="E204" s="142"/>
      <c r="F204" s="142"/>
      <c r="G204" s="142"/>
      <c r="H204" s="142"/>
      <c r="I204" s="142"/>
      <c r="J204" s="143"/>
      <c r="K204" s="142"/>
      <c r="L204" s="142"/>
      <c r="M204" s="144"/>
      <c r="N204" s="145"/>
      <c r="O204" s="142"/>
      <c r="P204" s="147"/>
      <c r="Q204" s="147"/>
      <c r="R204" s="147"/>
      <c r="S204" s="147"/>
      <c r="T204" s="147"/>
      <c r="U204" s="147"/>
      <c r="V204" s="147"/>
      <c r="W204" s="147"/>
      <c r="X204" s="147"/>
      <c r="Y204" s="147"/>
      <c r="Z204" s="147"/>
      <c r="AA204" s="147"/>
      <c r="AB204" s="147"/>
      <c r="AC204" s="148"/>
      <c r="AD204" s="142"/>
      <c r="AE204" s="203">
        <f t="shared" si="20"/>
        <v>0</v>
      </c>
      <c r="AF204" s="150">
        <f t="shared" si="21"/>
        <v>0</v>
      </c>
      <c r="AG204" s="331"/>
      <c r="AJ204" s="185"/>
      <c r="AK204" s="616"/>
      <c r="AL204" s="186">
        <f t="shared" si="17"/>
        <v>0</v>
      </c>
      <c r="AM204" s="186">
        <f t="shared" si="18"/>
        <v>0</v>
      </c>
      <c r="AN204" s="186">
        <f t="shared" si="19"/>
        <v>0</v>
      </c>
      <c r="AO204" s="615"/>
    </row>
    <row r="205" spans="1:41" ht="20.100000000000001" customHeight="1">
      <c r="A205" s="183">
        <v>201</v>
      </c>
      <c r="B205" s="342"/>
      <c r="C205" s="342"/>
      <c r="D205" s="142"/>
      <c r="E205" s="142"/>
      <c r="F205" s="142"/>
      <c r="G205" s="142"/>
      <c r="H205" s="142"/>
      <c r="I205" s="142"/>
      <c r="J205" s="143"/>
      <c r="K205" s="142"/>
      <c r="L205" s="142"/>
      <c r="M205" s="144"/>
      <c r="N205" s="145"/>
      <c r="O205" s="142"/>
      <c r="P205" s="147"/>
      <c r="Q205" s="147"/>
      <c r="R205" s="147"/>
      <c r="S205" s="147"/>
      <c r="T205" s="147"/>
      <c r="U205" s="147"/>
      <c r="V205" s="147"/>
      <c r="W205" s="147"/>
      <c r="X205" s="147"/>
      <c r="Y205" s="147"/>
      <c r="Z205" s="147"/>
      <c r="AA205" s="147"/>
      <c r="AB205" s="147"/>
      <c r="AC205" s="148"/>
      <c r="AD205" s="142"/>
      <c r="AE205" s="203">
        <f t="shared" si="20"/>
        <v>0</v>
      </c>
      <c r="AF205" s="150">
        <f t="shared" si="21"/>
        <v>0</v>
      </c>
      <c r="AG205" s="331"/>
      <c r="AJ205" s="185"/>
      <c r="AK205" s="616"/>
      <c r="AL205" s="186">
        <f t="shared" si="17"/>
        <v>0</v>
      </c>
      <c r="AM205" s="186">
        <f t="shared" si="18"/>
        <v>0</v>
      </c>
      <c r="AN205" s="186">
        <f t="shared" si="19"/>
        <v>0</v>
      </c>
      <c r="AO205" s="615"/>
    </row>
    <row r="206" spans="1:41" ht="20.100000000000001" customHeight="1">
      <c r="A206" s="183">
        <v>202</v>
      </c>
      <c r="B206" s="342"/>
      <c r="C206" s="342"/>
      <c r="D206" s="142"/>
      <c r="E206" s="142"/>
      <c r="F206" s="142"/>
      <c r="G206" s="142"/>
      <c r="H206" s="142"/>
      <c r="I206" s="142"/>
      <c r="J206" s="143"/>
      <c r="K206" s="142"/>
      <c r="L206" s="142"/>
      <c r="M206" s="144"/>
      <c r="N206" s="145"/>
      <c r="O206" s="142"/>
      <c r="P206" s="147"/>
      <c r="Q206" s="147"/>
      <c r="R206" s="147"/>
      <c r="S206" s="147"/>
      <c r="T206" s="147"/>
      <c r="U206" s="147"/>
      <c r="V206" s="147"/>
      <c r="W206" s="147"/>
      <c r="X206" s="147"/>
      <c r="Y206" s="147"/>
      <c r="Z206" s="147"/>
      <c r="AA206" s="147"/>
      <c r="AB206" s="147"/>
      <c r="AC206" s="148"/>
      <c r="AD206" s="142"/>
      <c r="AE206" s="203">
        <f t="shared" si="20"/>
        <v>0</v>
      </c>
      <c r="AF206" s="150">
        <f t="shared" si="21"/>
        <v>0</v>
      </c>
      <c r="AG206" s="331"/>
      <c r="AJ206" s="185"/>
      <c r="AK206" s="616"/>
      <c r="AL206" s="186">
        <f t="shared" si="17"/>
        <v>0</v>
      </c>
      <c r="AM206" s="186">
        <f t="shared" si="18"/>
        <v>0</v>
      </c>
      <c r="AN206" s="186">
        <f t="shared" si="19"/>
        <v>0</v>
      </c>
      <c r="AO206" s="615"/>
    </row>
    <row r="207" spans="1:41" ht="20.100000000000001" customHeight="1">
      <c r="A207" s="183">
        <v>203</v>
      </c>
      <c r="B207" s="342"/>
      <c r="C207" s="342"/>
      <c r="D207" s="142"/>
      <c r="E207" s="142"/>
      <c r="F207" s="142"/>
      <c r="G207" s="142"/>
      <c r="H207" s="142"/>
      <c r="I207" s="142"/>
      <c r="J207" s="143"/>
      <c r="K207" s="142"/>
      <c r="L207" s="142"/>
      <c r="M207" s="144"/>
      <c r="N207" s="145"/>
      <c r="O207" s="142"/>
      <c r="P207" s="147"/>
      <c r="Q207" s="147"/>
      <c r="R207" s="147"/>
      <c r="S207" s="147"/>
      <c r="T207" s="147"/>
      <c r="U207" s="147"/>
      <c r="V207" s="147"/>
      <c r="W207" s="147"/>
      <c r="X207" s="147"/>
      <c r="Y207" s="147"/>
      <c r="Z207" s="147"/>
      <c r="AA207" s="147"/>
      <c r="AB207" s="147"/>
      <c r="AC207" s="148"/>
      <c r="AD207" s="142"/>
      <c r="AE207" s="203">
        <f t="shared" si="20"/>
        <v>0</v>
      </c>
      <c r="AF207" s="150">
        <f t="shared" si="21"/>
        <v>0</v>
      </c>
      <c r="AG207" s="331"/>
      <c r="AJ207" s="185"/>
      <c r="AK207" s="616"/>
      <c r="AL207" s="186">
        <f t="shared" si="17"/>
        <v>0</v>
      </c>
      <c r="AM207" s="186">
        <f t="shared" si="18"/>
        <v>0</v>
      </c>
      <c r="AN207" s="186">
        <f t="shared" si="19"/>
        <v>0</v>
      </c>
      <c r="AO207" s="615"/>
    </row>
    <row r="208" spans="1:41" ht="20.100000000000001" customHeight="1">
      <c r="A208" s="183">
        <v>204</v>
      </c>
      <c r="B208" s="342"/>
      <c r="C208" s="342"/>
      <c r="D208" s="142"/>
      <c r="E208" s="142"/>
      <c r="F208" s="142"/>
      <c r="G208" s="142"/>
      <c r="H208" s="142"/>
      <c r="I208" s="142"/>
      <c r="J208" s="143"/>
      <c r="K208" s="142"/>
      <c r="L208" s="142"/>
      <c r="M208" s="144"/>
      <c r="N208" s="145"/>
      <c r="O208" s="142"/>
      <c r="P208" s="147"/>
      <c r="Q208" s="147"/>
      <c r="R208" s="147"/>
      <c r="S208" s="147"/>
      <c r="T208" s="147"/>
      <c r="U208" s="147"/>
      <c r="V208" s="147"/>
      <c r="W208" s="147"/>
      <c r="X208" s="147"/>
      <c r="Y208" s="147"/>
      <c r="Z208" s="147"/>
      <c r="AA208" s="147"/>
      <c r="AB208" s="147"/>
      <c r="AC208" s="148"/>
      <c r="AD208" s="142"/>
      <c r="AE208" s="203">
        <f t="shared" si="20"/>
        <v>0</v>
      </c>
      <c r="AF208" s="150">
        <f t="shared" si="21"/>
        <v>0</v>
      </c>
      <c r="AG208" s="331"/>
      <c r="AJ208" s="185"/>
      <c r="AK208" s="616"/>
      <c r="AL208" s="186">
        <f t="shared" si="17"/>
        <v>0</v>
      </c>
      <c r="AM208" s="186">
        <f t="shared" si="18"/>
        <v>0</v>
      </c>
      <c r="AN208" s="186">
        <f t="shared" si="19"/>
        <v>0</v>
      </c>
      <c r="AO208" s="615"/>
    </row>
    <row r="209" spans="1:41" ht="20.100000000000001" customHeight="1">
      <c r="A209" s="183">
        <v>205</v>
      </c>
      <c r="B209" s="342"/>
      <c r="C209" s="342"/>
      <c r="D209" s="142"/>
      <c r="E209" s="142"/>
      <c r="F209" s="142"/>
      <c r="G209" s="142"/>
      <c r="H209" s="142"/>
      <c r="I209" s="142"/>
      <c r="J209" s="143"/>
      <c r="K209" s="142"/>
      <c r="L209" s="142"/>
      <c r="M209" s="144"/>
      <c r="N209" s="145"/>
      <c r="O209" s="142"/>
      <c r="P209" s="147"/>
      <c r="Q209" s="147"/>
      <c r="R209" s="147"/>
      <c r="S209" s="147"/>
      <c r="T209" s="147"/>
      <c r="U209" s="147"/>
      <c r="V209" s="147"/>
      <c r="W209" s="147"/>
      <c r="X209" s="147"/>
      <c r="Y209" s="147"/>
      <c r="Z209" s="147"/>
      <c r="AA209" s="147"/>
      <c r="AB209" s="147"/>
      <c r="AC209" s="148"/>
      <c r="AD209" s="142"/>
      <c r="AE209" s="203">
        <f t="shared" si="20"/>
        <v>0</v>
      </c>
      <c r="AF209" s="150">
        <f t="shared" si="21"/>
        <v>0</v>
      </c>
      <c r="AG209" s="331"/>
      <c r="AJ209" s="185"/>
      <c r="AK209" s="616"/>
      <c r="AL209" s="186">
        <f t="shared" si="17"/>
        <v>0</v>
      </c>
      <c r="AM209" s="186">
        <f t="shared" si="18"/>
        <v>0</v>
      </c>
      <c r="AN209" s="186">
        <f t="shared" si="19"/>
        <v>0</v>
      </c>
      <c r="AO209" s="615"/>
    </row>
    <row r="210" spans="1:41" ht="20.100000000000001" customHeight="1">
      <c r="A210" s="183">
        <v>206</v>
      </c>
      <c r="B210" s="342"/>
      <c r="C210" s="342"/>
      <c r="D210" s="142"/>
      <c r="E210" s="142"/>
      <c r="F210" s="142"/>
      <c r="G210" s="142"/>
      <c r="H210" s="142"/>
      <c r="I210" s="142"/>
      <c r="J210" s="143"/>
      <c r="K210" s="142"/>
      <c r="L210" s="142"/>
      <c r="M210" s="144"/>
      <c r="N210" s="145"/>
      <c r="O210" s="142"/>
      <c r="P210" s="147"/>
      <c r="Q210" s="147"/>
      <c r="R210" s="147"/>
      <c r="S210" s="147"/>
      <c r="T210" s="147"/>
      <c r="U210" s="147"/>
      <c r="V210" s="147"/>
      <c r="W210" s="147"/>
      <c r="X210" s="147"/>
      <c r="Y210" s="147"/>
      <c r="Z210" s="147"/>
      <c r="AA210" s="147"/>
      <c r="AB210" s="147"/>
      <c r="AC210" s="148"/>
      <c r="AD210" s="142"/>
      <c r="AE210" s="203">
        <f t="shared" si="20"/>
        <v>0</v>
      </c>
      <c r="AF210" s="150">
        <f t="shared" si="21"/>
        <v>0</v>
      </c>
      <c r="AG210" s="331"/>
      <c r="AJ210" s="185"/>
      <c r="AK210" s="616"/>
      <c r="AL210" s="186">
        <f t="shared" si="17"/>
        <v>0</v>
      </c>
      <c r="AM210" s="186">
        <f t="shared" si="18"/>
        <v>0</v>
      </c>
      <c r="AN210" s="186">
        <f t="shared" si="19"/>
        <v>0</v>
      </c>
      <c r="AO210" s="615"/>
    </row>
    <row r="211" spans="1:41" ht="20.100000000000001" customHeight="1">
      <c r="A211" s="183">
        <v>207</v>
      </c>
      <c r="B211" s="342"/>
      <c r="C211" s="342"/>
      <c r="D211" s="142"/>
      <c r="E211" s="142"/>
      <c r="F211" s="142"/>
      <c r="G211" s="142"/>
      <c r="H211" s="142"/>
      <c r="I211" s="142"/>
      <c r="J211" s="143"/>
      <c r="K211" s="142"/>
      <c r="L211" s="142"/>
      <c r="M211" s="144"/>
      <c r="N211" s="145"/>
      <c r="O211" s="142"/>
      <c r="P211" s="147"/>
      <c r="Q211" s="147"/>
      <c r="R211" s="147"/>
      <c r="S211" s="147"/>
      <c r="T211" s="147"/>
      <c r="U211" s="147"/>
      <c r="V211" s="147"/>
      <c r="W211" s="147"/>
      <c r="X211" s="147"/>
      <c r="Y211" s="147"/>
      <c r="Z211" s="147"/>
      <c r="AA211" s="147"/>
      <c r="AB211" s="147"/>
      <c r="AC211" s="148"/>
      <c r="AD211" s="142"/>
      <c r="AE211" s="203">
        <f t="shared" si="20"/>
        <v>0</v>
      </c>
      <c r="AF211" s="150">
        <f t="shared" si="21"/>
        <v>0</v>
      </c>
      <c r="AG211" s="331"/>
      <c r="AJ211" s="185"/>
      <c r="AK211" s="616"/>
      <c r="AL211" s="186">
        <f t="shared" si="17"/>
        <v>0</v>
      </c>
      <c r="AM211" s="186">
        <f t="shared" si="18"/>
        <v>0</v>
      </c>
      <c r="AN211" s="186">
        <f t="shared" si="19"/>
        <v>0</v>
      </c>
      <c r="AO211" s="615"/>
    </row>
    <row r="212" spans="1:41" ht="20.100000000000001" customHeight="1">
      <c r="A212" s="183">
        <v>208</v>
      </c>
      <c r="B212" s="342"/>
      <c r="C212" s="342"/>
      <c r="D212" s="142"/>
      <c r="E212" s="142"/>
      <c r="F212" s="142"/>
      <c r="G212" s="142"/>
      <c r="H212" s="142"/>
      <c r="I212" s="142"/>
      <c r="J212" s="143"/>
      <c r="K212" s="142"/>
      <c r="L212" s="142"/>
      <c r="M212" s="144"/>
      <c r="N212" s="145"/>
      <c r="O212" s="142"/>
      <c r="P212" s="147"/>
      <c r="Q212" s="147"/>
      <c r="R212" s="147"/>
      <c r="S212" s="147"/>
      <c r="T212" s="147"/>
      <c r="U212" s="147"/>
      <c r="V212" s="147"/>
      <c r="W212" s="147"/>
      <c r="X212" s="147"/>
      <c r="Y212" s="147"/>
      <c r="Z212" s="147"/>
      <c r="AA212" s="147"/>
      <c r="AB212" s="147"/>
      <c r="AC212" s="148"/>
      <c r="AD212" s="142"/>
      <c r="AE212" s="203">
        <f t="shared" si="20"/>
        <v>0</v>
      </c>
      <c r="AF212" s="150">
        <f t="shared" si="21"/>
        <v>0</v>
      </c>
      <c r="AG212" s="331"/>
      <c r="AJ212" s="185"/>
      <c r="AK212" s="616"/>
      <c r="AL212" s="186">
        <f t="shared" si="17"/>
        <v>0</v>
      </c>
      <c r="AM212" s="186">
        <f t="shared" si="18"/>
        <v>0</v>
      </c>
      <c r="AN212" s="186">
        <f t="shared" si="19"/>
        <v>0</v>
      </c>
      <c r="AO212" s="615"/>
    </row>
    <row r="213" spans="1:41" ht="20.100000000000001" customHeight="1">
      <c r="A213" s="183">
        <v>209</v>
      </c>
      <c r="B213" s="342"/>
      <c r="C213" s="342"/>
      <c r="D213" s="142"/>
      <c r="E213" s="142"/>
      <c r="F213" s="142"/>
      <c r="G213" s="142"/>
      <c r="H213" s="142"/>
      <c r="I213" s="142"/>
      <c r="J213" s="143"/>
      <c r="K213" s="142"/>
      <c r="L213" s="142"/>
      <c r="M213" s="144"/>
      <c r="N213" s="145"/>
      <c r="O213" s="142"/>
      <c r="P213" s="147"/>
      <c r="Q213" s="147"/>
      <c r="R213" s="147"/>
      <c r="S213" s="147"/>
      <c r="T213" s="147"/>
      <c r="U213" s="147"/>
      <c r="V213" s="147"/>
      <c r="W213" s="147"/>
      <c r="X213" s="147"/>
      <c r="Y213" s="147"/>
      <c r="Z213" s="147"/>
      <c r="AA213" s="147"/>
      <c r="AB213" s="147"/>
      <c r="AC213" s="148"/>
      <c r="AD213" s="142"/>
      <c r="AE213" s="203">
        <f t="shared" si="20"/>
        <v>0</v>
      </c>
      <c r="AF213" s="150">
        <f t="shared" si="21"/>
        <v>0</v>
      </c>
      <c r="AG213" s="331"/>
      <c r="AJ213" s="185"/>
      <c r="AK213" s="616"/>
      <c r="AL213" s="186">
        <f t="shared" si="17"/>
        <v>0</v>
      </c>
      <c r="AM213" s="186">
        <f t="shared" si="18"/>
        <v>0</v>
      </c>
      <c r="AN213" s="186">
        <f t="shared" si="19"/>
        <v>0</v>
      </c>
      <c r="AO213" s="615"/>
    </row>
    <row r="214" spans="1:41" ht="20.100000000000001" customHeight="1">
      <c r="A214" s="183">
        <v>210</v>
      </c>
      <c r="B214" s="342"/>
      <c r="C214" s="342"/>
      <c r="D214" s="142"/>
      <c r="E214" s="142"/>
      <c r="F214" s="142"/>
      <c r="G214" s="142"/>
      <c r="H214" s="142"/>
      <c r="I214" s="142"/>
      <c r="J214" s="143"/>
      <c r="K214" s="142"/>
      <c r="L214" s="142"/>
      <c r="M214" s="144"/>
      <c r="N214" s="145"/>
      <c r="O214" s="142"/>
      <c r="P214" s="147"/>
      <c r="Q214" s="147"/>
      <c r="R214" s="147"/>
      <c r="S214" s="147"/>
      <c r="T214" s="147"/>
      <c r="U214" s="147"/>
      <c r="V214" s="147"/>
      <c r="W214" s="147"/>
      <c r="X214" s="147"/>
      <c r="Y214" s="147"/>
      <c r="Z214" s="147"/>
      <c r="AA214" s="147"/>
      <c r="AB214" s="147"/>
      <c r="AC214" s="148"/>
      <c r="AD214" s="142"/>
      <c r="AE214" s="203">
        <f t="shared" si="20"/>
        <v>0</v>
      </c>
      <c r="AF214" s="150">
        <f t="shared" si="21"/>
        <v>0</v>
      </c>
      <c r="AG214" s="331"/>
      <c r="AJ214" s="185"/>
      <c r="AK214" s="616"/>
      <c r="AL214" s="186">
        <f t="shared" si="17"/>
        <v>0</v>
      </c>
      <c r="AM214" s="186">
        <f t="shared" si="18"/>
        <v>0</v>
      </c>
      <c r="AN214" s="186">
        <f t="shared" si="19"/>
        <v>0</v>
      </c>
      <c r="AO214" s="615"/>
    </row>
    <row r="215" spans="1:41" ht="20.100000000000001" customHeight="1">
      <c r="A215" s="183">
        <v>211</v>
      </c>
      <c r="B215" s="342"/>
      <c r="C215" s="342"/>
      <c r="D215" s="142"/>
      <c r="E215" s="142"/>
      <c r="F215" s="142"/>
      <c r="G215" s="142"/>
      <c r="H215" s="142"/>
      <c r="I215" s="142"/>
      <c r="J215" s="143"/>
      <c r="K215" s="142"/>
      <c r="L215" s="142"/>
      <c r="M215" s="144"/>
      <c r="N215" s="145"/>
      <c r="O215" s="142"/>
      <c r="P215" s="147"/>
      <c r="Q215" s="147"/>
      <c r="R215" s="147"/>
      <c r="S215" s="147"/>
      <c r="T215" s="147"/>
      <c r="U215" s="147"/>
      <c r="V215" s="147"/>
      <c r="W215" s="147"/>
      <c r="X215" s="147"/>
      <c r="Y215" s="147"/>
      <c r="Z215" s="147"/>
      <c r="AA215" s="147"/>
      <c r="AB215" s="147"/>
      <c r="AC215" s="148"/>
      <c r="AD215" s="142"/>
      <c r="AE215" s="203">
        <f t="shared" si="20"/>
        <v>0</v>
      </c>
      <c r="AF215" s="150">
        <f t="shared" si="21"/>
        <v>0</v>
      </c>
      <c r="AG215" s="331"/>
      <c r="AJ215" s="185"/>
      <c r="AK215" s="616"/>
      <c r="AL215" s="186">
        <f t="shared" si="17"/>
        <v>0</v>
      </c>
      <c r="AM215" s="186">
        <f t="shared" si="18"/>
        <v>0</v>
      </c>
      <c r="AN215" s="186">
        <f t="shared" si="19"/>
        <v>0</v>
      </c>
      <c r="AO215" s="615"/>
    </row>
    <row r="216" spans="1:41" ht="20.100000000000001" customHeight="1">
      <c r="A216" s="183">
        <v>212</v>
      </c>
      <c r="B216" s="342"/>
      <c r="C216" s="342"/>
      <c r="D216" s="142"/>
      <c r="E216" s="142"/>
      <c r="F216" s="142"/>
      <c r="G216" s="142"/>
      <c r="H216" s="142"/>
      <c r="I216" s="142"/>
      <c r="J216" s="143"/>
      <c r="K216" s="142"/>
      <c r="L216" s="142"/>
      <c r="M216" s="144"/>
      <c r="N216" s="145"/>
      <c r="O216" s="142"/>
      <c r="P216" s="147"/>
      <c r="Q216" s="147"/>
      <c r="R216" s="147"/>
      <c r="S216" s="147"/>
      <c r="T216" s="147"/>
      <c r="U216" s="147"/>
      <c r="V216" s="147"/>
      <c r="W216" s="147"/>
      <c r="X216" s="147"/>
      <c r="Y216" s="147"/>
      <c r="Z216" s="147"/>
      <c r="AA216" s="147"/>
      <c r="AB216" s="147"/>
      <c r="AC216" s="148"/>
      <c r="AD216" s="142"/>
      <c r="AE216" s="203">
        <f t="shared" si="20"/>
        <v>0</v>
      </c>
      <c r="AF216" s="150">
        <f t="shared" si="21"/>
        <v>0</v>
      </c>
      <c r="AG216" s="331"/>
      <c r="AJ216" s="185"/>
      <c r="AK216" s="616"/>
      <c r="AL216" s="186">
        <f t="shared" si="17"/>
        <v>0</v>
      </c>
      <c r="AM216" s="186">
        <f t="shared" si="18"/>
        <v>0</v>
      </c>
      <c r="AN216" s="186">
        <f t="shared" si="19"/>
        <v>0</v>
      </c>
      <c r="AO216" s="615"/>
    </row>
    <row r="217" spans="1:41" ht="20.100000000000001" customHeight="1">
      <c r="A217" s="183">
        <v>213</v>
      </c>
      <c r="B217" s="342"/>
      <c r="C217" s="342"/>
      <c r="D217" s="142"/>
      <c r="E217" s="142"/>
      <c r="F217" s="142"/>
      <c r="G217" s="142"/>
      <c r="H217" s="142"/>
      <c r="I217" s="142"/>
      <c r="J217" s="143"/>
      <c r="K217" s="142"/>
      <c r="L217" s="142"/>
      <c r="M217" s="144"/>
      <c r="N217" s="145"/>
      <c r="O217" s="142"/>
      <c r="P217" s="147"/>
      <c r="Q217" s="147"/>
      <c r="R217" s="147"/>
      <c r="S217" s="147"/>
      <c r="T217" s="147"/>
      <c r="U217" s="147"/>
      <c r="V217" s="147"/>
      <c r="W217" s="147"/>
      <c r="X217" s="147"/>
      <c r="Y217" s="147"/>
      <c r="Z217" s="147"/>
      <c r="AA217" s="147"/>
      <c r="AB217" s="147"/>
      <c r="AC217" s="148"/>
      <c r="AD217" s="142"/>
      <c r="AE217" s="203">
        <f t="shared" si="20"/>
        <v>0</v>
      </c>
      <c r="AF217" s="150">
        <f t="shared" si="21"/>
        <v>0</v>
      </c>
      <c r="AG217" s="331"/>
      <c r="AJ217" s="185"/>
      <c r="AK217" s="616"/>
      <c r="AL217" s="186">
        <f t="shared" si="17"/>
        <v>0</v>
      </c>
      <c r="AM217" s="186">
        <f t="shared" si="18"/>
        <v>0</v>
      </c>
      <c r="AN217" s="186">
        <f t="shared" si="19"/>
        <v>0</v>
      </c>
      <c r="AO217" s="615"/>
    </row>
    <row r="218" spans="1:41" ht="20.100000000000001" customHeight="1">
      <c r="A218" s="183">
        <v>214</v>
      </c>
      <c r="B218" s="342"/>
      <c r="C218" s="342"/>
      <c r="D218" s="142"/>
      <c r="E218" s="142"/>
      <c r="F218" s="142"/>
      <c r="G218" s="142"/>
      <c r="H218" s="142"/>
      <c r="I218" s="142"/>
      <c r="J218" s="143"/>
      <c r="K218" s="142"/>
      <c r="L218" s="142"/>
      <c r="M218" s="144"/>
      <c r="N218" s="145"/>
      <c r="O218" s="142"/>
      <c r="P218" s="147"/>
      <c r="Q218" s="147"/>
      <c r="R218" s="147"/>
      <c r="S218" s="147"/>
      <c r="T218" s="147"/>
      <c r="U218" s="147"/>
      <c r="V218" s="147"/>
      <c r="W218" s="147"/>
      <c r="X218" s="147"/>
      <c r="Y218" s="147"/>
      <c r="Z218" s="147"/>
      <c r="AA218" s="147"/>
      <c r="AB218" s="147"/>
      <c r="AC218" s="148"/>
      <c r="AD218" s="142"/>
      <c r="AE218" s="203">
        <f t="shared" si="20"/>
        <v>0</v>
      </c>
      <c r="AF218" s="150">
        <f t="shared" si="21"/>
        <v>0</v>
      </c>
      <c r="AG218" s="331"/>
      <c r="AJ218" s="185"/>
      <c r="AK218" s="616"/>
      <c r="AL218" s="186">
        <f t="shared" si="17"/>
        <v>0</v>
      </c>
      <c r="AM218" s="186">
        <f t="shared" si="18"/>
        <v>0</v>
      </c>
      <c r="AN218" s="186">
        <f t="shared" si="19"/>
        <v>0</v>
      </c>
      <c r="AO218" s="615"/>
    </row>
    <row r="219" spans="1:41" ht="20.100000000000001" customHeight="1">
      <c r="A219" s="183">
        <v>215</v>
      </c>
      <c r="B219" s="342"/>
      <c r="C219" s="342"/>
      <c r="D219" s="142"/>
      <c r="E219" s="142"/>
      <c r="F219" s="142"/>
      <c r="G219" s="142"/>
      <c r="H219" s="142"/>
      <c r="I219" s="142"/>
      <c r="J219" s="143"/>
      <c r="K219" s="142"/>
      <c r="L219" s="142"/>
      <c r="M219" s="144"/>
      <c r="N219" s="145"/>
      <c r="O219" s="142"/>
      <c r="P219" s="147"/>
      <c r="Q219" s="147"/>
      <c r="R219" s="147"/>
      <c r="S219" s="147"/>
      <c r="T219" s="147"/>
      <c r="U219" s="147"/>
      <c r="V219" s="147"/>
      <c r="W219" s="147"/>
      <c r="X219" s="147"/>
      <c r="Y219" s="147"/>
      <c r="Z219" s="147"/>
      <c r="AA219" s="147"/>
      <c r="AB219" s="147"/>
      <c r="AC219" s="148"/>
      <c r="AD219" s="142"/>
      <c r="AE219" s="203">
        <f t="shared" si="20"/>
        <v>0</v>
      </c>
      <c r="AF219" s="150">
        <f t="shared" si="21"/>
        <v>0</v>
      </c>
      <c r="AG219" s="331"/>
      <c r="AJ219" s="185"/>
      <c r="AK219" s="616"/>
      <c r="AL219" s="186">
        <f t="shared" si="17"/>
        <v>0</v>
      </c>
      <c r="AM219" s="186">
        <f t="shared" si="18"/>
        <v>0</v>
      </c>
      <c r="AN219" s="186">
        <f t="shared" si="19"/>
        <v>0</v>
      </c>
      <c r="AO219" s="615"/>
    </row>
    <row r="220" spans="1:41" ht="20.100000000000001" customHeight="1">
      <c r="A220" s="183">
        <v>216</v>
      </c>
      <c r="B220" s="342"/>
      <c r="C220" s="342"/>
      <c r="D220" s="142"/>
      <c r="E220" s="142"/>
      <c r="F220" s="142"/>
      <c r="G220" s="142"/>
      <c r="H220" s="142"/>
      <c r="I220" s="142"/>
      <c r="J220" s="143"/>
      <c r="K220" s="142"/>
      <c r="L220" s="142"/>
      <c r="M220" s="144"/>
      <c r="N220" s="145"/>
      <c r="O220" s="142"/>
      <c r="P220" s="147"/>
      <c r="Q220" s="147"/>
      <c r="R220" s="147"/>
      <c r="S220" s="147"/>
      <c r="T220" s="147"/>
      <c r="U220" s="147"/>
      <c r="V220" s="147"/>
      <c r="W220" s="147"/>
      <c r="X220" s="147"/>
      <c r="Y220" s="147"/>
      <c r="Z220" s="147"/>
      <c r="AA220" s="147"/>
      <c r="AB220" s="147"/>
      <c r="AC220" s="148"/>
      <c r="AD220" s="142"/>
      <c r="AE220" s="203">
        <f t="shared" si="20"/>
        <v>0</v>
      </c>
      <c r="AF220" s="150">
        <f t="shared" si="21"/>
        <v>0</v>
      </c>
      <c r="AG220" s="331"/>
      <c r="AJ220" s="185"/>
      <c r="AK220" s="616"/>
      <c r="AL220" s="186">
        <f t="shared" si="17"/>
        <v>0</v>
      </c>
      <c r="AM220" s="186">
        <f t="shared" si="18"/>
        <v>0</v>
      </c>
      <c r="AN220" s="186">
        <f t="shared" si="19"/>
        <v>0</v>
      </c>
      <c r="AO220" s="615"/>
    </row>
    <row r="221" spans="1:41" ht="20.100000000000001" customHeight="1">
      <c r="A221" s="183">
        <v>217</v>
      </c>
      <c r="B221" s="342"/>
      <c r="C221" s="342"/>
      <c r="D221" s="142"/>
      <c r="E221" s="142"/>
      <c r="F221" s="142"/>
      <c r="G221" s="142"/>
      <c r="H221" s="142"/>
      <c r="I221" s="142"/>
      <c r="J221" s="143"/>
      <c r="K221" s="142"/>
      <c r="L221" s="142"/>
      <c r="M221" s="144"/>
      <c r="N221" s="145"/>
      <c r="O221" s="142"/>
      <c r="P221" s="147"/>
      <c r="Q221" s="147"/>
      <c r="R221" s="147"/>
      <c r="S221" s="147"/>
      <c r="T221" s="147"/>
      <c r="U221" s="147"/>
      <c r="V221" s="147"/>
      <c r="W221" s="147"/>
      <c r="X221" s="147"/>
      <c r="Y221" s="147"/>
      <c r="Z221" s="147"/>
      <c r="AA221" s="147"/>
      <c r="AB221" s="147"/>
      <c r="AC221" s="148"/>
      <c r="AD221" s="142"/>
      <c r="AE221" s="203">
        <f t="shared" si="20"/>
        <v>0</v>
      </c>
      <c r="AF221" s="150">
        <f t="shared" si="21"/>
        <v>0</v>
      </c>
      <c r="AG221" s="331"/>
      <c r="AJ221" s="185"/>
      <c r="AK221" s="616"/>
      <c r="AL221" s="186">
        <f t="shared" si="17"/>
        <v>0</v>
      </c>
      <c r="AM221" s="186">
        <f t="shared" si="18"/>
        <v>0</v>
      </c>
      <c r="AN221" s="186">
        <f t="shared" si="19"/>
        <v>0</v>
      </c>
      <c r="AO221" s="615"/>
    </row>
    <row r="222" spans="1:41" ht="20.100000000000001" customHeight="1">
      <c r="A222" s="183">
        <v>218</v>
      </c>
      <c r="B222" s="342"/>
      <c r="C222" s="342"/>
      <c r="D222" s="142"/>
      <c r="E222" s="142"/>
      <c r="F222" s="142"/>
      <c r="G222" s="142"/>
      <c r="H222" s="142"/>
      <c r="I222" s="142"/>
      <c r="J222" s="143"/>
      <c r="K222" s="142"/>
      <c r="L222" s="142"/>
      <c r="M222" s="144"/>
      <c r="N222" s="145"/>
      <c r="O222" s="142"/>
      <c r="P222" s="147"/>
      <c r="Q222" s="147"/>
      <c r="R222" s="147"/>
      <c r="S222" s="147"/>
      <c r="T222" s="147"/>
      <c r="U222" s="147"/>
      <c r="V222" s="147"/>
      <c r="W222" s="147"/>
      <c r="X222" s="147"/>
      <c r="Y222" s="147"/>
      <c r="Z222" s="147"/>
      <c r="AA222" s="147"/>
      <c r="AB222" s="147"/>
      <c r="AC222" s="148"/>
      <c r="AD222" s="142"/>
      <c r="AE222" s="203">
        <f t="shared" si="20"/>
        <v>0</v>
      </c>
      <c r="AF222" s="150">
        <f t="shared" si="21"/>
        <v>0</v>
      </c>
      <c r="AG222" s="331"/>
      <c r="AJ222" s="185"/>
      <c r="AK222" s="616"/>
      <c r="AL222" s="186">
        <f t="shared" si="17"/>
        <v>0</v>
      </c>
      <c r="AM222" s="186">
        <f t="shared" si="18"/>
        <v>0</v>
      </c>
      <c r="AN222" s="186">
        <f t="shared" si="19"/>
        <v>0</v>
      </c>
      <c r="AO222" s="615"/>
    </row>
    <row r="223" spans="1:41" ht="20.100000000000001" customHeight="1">
      <c r="A223" s="183">
        <v>219</v>
      </c>
      <c r="B223" s="342"/>
      <c r="C223" s="342"/>
      <c r="D223" s="142"/>
      <c r="E223" s="142"/>
      <c r="F223" s="142"/>
      <c r="G223" s="142"/>
      <c r="H223" s="142"/>
      <c r="I223" s="142"/>
      <c r="J223" s="143"/>
      <c r="K223" s="142"/>
      <c r="L223" s="142"/>
      <c r="M223" s="144"/>
      <c r="N223" s="145"/>
      <c r="O223" s="142"/>
      <c r="P223" s="147"/>
      <c r="Q223" s="147"/>
      <c r="R223" s="147"/>
      <c r="S223" s="147"/>
      <c r="T223" s="147"/>
      <c r="U223" s="147"/>
      <c r="V223" s="147"/>
      <c r="W223" s="147"/>
      <c r="X223" s="147"/>
      <c r="Y223" s="147"/>
      <c r="Z223" s="147"/>
      <c r="AA223" s="147"/>
      <c r="AB223" s="147"/>
      <c r="AC223" s="148"/>
      <c r="AD223" s="142"/>
      <c r="AE223" s="203">
        <f t="shared" si="20"/>
        <v>0</v>
      </c>
      <c r="AF223" s="150">
        <f t="shared" si="21"/>
        <v>0</v>
      </c>
      <c r="AG223" s="331"/>
      <c r="AJ223" s="185"/>
      <c r="AK223" s="616"/>
      <c r="AL223" s="186">
        <f t="shared" si="17"/>
        <v>0</v>
      </c>
      <c r="AM223" s="186">
        <f t="shared" si="18"/>
        <v>0</v>
      </c>
      <c r="AN223" s="186">
        <f t="shared" si="19"/>
        <v>0</v>
      </c>
      <c r="AO223" s="615"/>
    </row>
    <row r="224" spans="1:41" ht="20.100000000000001" customHeight="1">
      <c r="A224" s="183">
        <v>220</v>
      </c>
      <c r="B224" s="342"/>
      <c r="C224" s="342"/>
      <c r="D224" s="142"/>
      <c r="E224" s="142"/>
      <c r="F224" s="142"/>
      <c r="G224" s="142"/>
      <c r="H224" s="142"/>
      <c r="I224" s="142"/>
      <c r="J224" s="143"/>
      <c r="K224" s="142"/>
      <c r="L224" s="142"/>
      <c r="M224" s="144"/>
      <c r="N224" s="145"/>
      <c r="O224" s="142"/>
      <c r="P224" s="147"/>
      <c r="Q224" s="147"/>
      <c r="R224" s="147"/>
      <c r="S224" s="147"/>
      <c r="T224" s="147"/>
      <c r="U224" s="147"/>
      <c r="V224" s="147"/>
      <c r="W224" s="147"/>
      <c r="X224" s="147"/>
      <c r="Y224" s="147"/>
      <c r="Z224" s="147"/>
      <c r="AA224" s="147"/>
      <c r="AB224" s="147"/>
      <c r="AC224" s="148"/>
      <c r="AD224" s="142"/>
      <c r="AE224" s="203">
        <f t="shared" si="20"/>
        <v>0</v>
      </c>
      <c r="AF224" s="150">
        <f t="shared" si="21"/>
        <v>0</v>
      </c>
      <c r="AG224" s="331"/>
      <c r="AJ224" s="185"/>
      <c r="AK224" s="616"/>
      <c r="AL224" s="186">
        <f t="shared" si="17"/>
        <v>0</v>
      </c>
      <c r="AM224" s="186">
        <f t="shared" si="18"/>
        <v>0</v>
      </c>
      <c r="AN224" s="186">
        <f t="shared" si="19"/>
        <v>0</v>
      </c>
      <c r="AO224" s="615"/>
    </row>
    <row r="225" spans="1:41" ht="20.100000000000001" customHeight="1">
      <c r="A225" s="183">
        <v>221</v>
      </c>
      <c r="B225" s="342"/>
      <c r="C225" s="342"/>
      <c r="D225" s="142"/>
      <c r="E225" s="142"/>
      <c r="F225" s="142"/>
      <c r="G225" s="142"/>
      <c r="H225" s="142"/>
      <c r="I225" s="142"/>
      <c r="J225" s="143"/>
      <c r="K225" s="142"/>
      <c r="L225" s="142"/>
      <c r="M225" s="144"/>
      <c r="N225" s="145"/>
      <c r="O225" s="142"/>
      <c r="P225" s="147"/>
      <c r="Q225" s="147"/>
      <c r="R225" s="147"/>
      <c r="S225" s="147"/>
      <c r="T225" s="147"/>
      <c r="U225" s="147"/>
      <c r="V225" s="147"/>
      <c r="W225" s="147"/>
      <c r="X225" s="147"/>
      <c r="Y225" s="147"/>
      <c r="Z225" s="147"/>
      <c r="AA225" s="147"/>
      <c r="AB225" s="147"/>
      <c r="AC225" s="148"/>
      <c r="AD225" s="142"/>
      <c r="AE225" s="203">
        <f t="shared" si="20"/>
        <v>0</v>
      </c>
      <c r="AF225" s="150">
        <f t="shared" si="21"/>
        <v>0</v>
      </c>
      <c r="AG225" s="331"/>
      <c r="AJ225" s="185"/>
      <c r="AK225" s="616"/>
      <c r="AL225" s="186">
        <f t="shared" si="17"/>
        <v>0</v>
      </c>
      <c r="AM225" s="186">
        <f t="shared" si="18"/>
        <v>0</v>
      </c>
      <c r="AN225" s="186">
        <f t="shared" si="19"/>
        <v>0</v>
      </c>
      <c r="AO225" s="615"/>
    </row>
    <row r="226" spans="1:41" ht="20.100000000000001" customHeight="1">
      <c r="A226" s="183">
        <v>222</v>
      </c>
      <c r="B226" s="342"/>
      <c r="C226" s="342"/>
      <c r="D226" s="142"/>
      <c r="E226" s="142"/>
      <c r="F226" s="142"/>
      <c r="G226" s="142"/>
      <c r="H226" s="142"/>
      <c r="I226" s="142"/>
      <c r="J226" s="143"/>
      <c r="K226" s="142"/>
      <c r="L226" s="142"/>
      <c r="M226" s="144"/>
      <c r="N226" s="145"/>
      <c r="O226" s="142"/>
      <c r="P226" s="147"/>
      <c r="Q226" s="147"/>
      <c r="R226" s="147"/>
      <c r="S226" s="147"/>
      <c r="T226" s="147"/>
      <c r="U226" s="147"/>
      <c r="V226" s="147"/>
      <c r="W226" s="147"/>
      <c r="X226" s="147"/>
      <c r="Y226" s="147"/>
      <c r="Z226" s="147"/>
      <c r="AA226" s="147"/>
      <c r="AB226" s="147"/>
      <c r="AC226" s="148"/>
      <c r="AD226" s="142"/>
      <c r="AE226" s="203">
        <f t="shared" si="20"/>
        <v>0</v>
      </c>
      <c r="AF226" s="150">
        <f t="shared" si="21"/>
        <v>0</v>
      </c>
      <c r="AG226" s="331"/>
      <c r="AJ226" s="185"/>
      <c r="AK226" s="616"/>
      <c r="AL226" s="186">
        <f t="shared" si="17"/>
        <v>0</v>
      </c>
      <c r="AM226" s="186">
        <f t="shared" si="18"/>
        <v>0</v>
      </c>
      <c r="AN226" s="186">
        <f t="shared" si="19"/>
        <v>0</v>
      </c>
      <c r="AO226" s="615"/>
    </row>
    <row r="227" spans="1:41" ht="20.100000000000001" customHeight="1">
      <c r="A227" s="183">
        <v>223</v>
      </c>
      <c r="B227" s="342"/>
      <c r="C227" s="342"/>
      <c r="D227" s="142"/>
      <c r="E227" s="142"/>
      <c r="F227" s="142"/>
      <c r="G227" s="142"/>
      <c r="H227" s="142"/>
      <c r="I227" s="142"/>
      <c r="J227" s="143"/>
      <c r="K227" s="142"/>
      <c r="L227" s="142"/>
      <c r="M227" s="144"/>
      <c r="N227" s="145"/>
      <c r="O227" s="142"/>
      <c r="P227" s="147"/>
      <c r="Q227" s="147"/>
      <c r="R227" s="147"/>
      <c r="S227" s="147"/>
      <c r="T227" s="147"/>
      <c r="U227" s="147"/>
      <c r="V227" s="147"/>
      <c r="W227" s="147"/>
      <c r="X227" s="147"/>
      <c r="Y227" s="147"/>
      <c r="Z227" s="147"/>
      <c r="AA227" s="147"/>
      <c r="AB227" s="147"/>
      <c r="AC227" s="148"/>
      <c r="AD227" s="142"/>
      <c r="AE227" s="203">
        <f t="shared" si="20"/>
        <v>0</v>
      </c>
      <c r="AF227" s="150">
        <f t="shared" si="21"/>
        <v>0</v>
      </c>
      <c r="AG227" s="331"/>
      <c r="AJ227" s="185"/>
      <c r="AK227" s="616"/>
      <c r="AL227" s="186">
        <f t="shared" si="17"/>
        <v>0</v>
      </c>
      <c r="AM227" s="186">
        <f t="shared" si="18"/>
        <v>0</v>
      </c>
      <c r="AN227" s="186">
        <f t="shared" si="19"/>
        <v>0</v>
      </c>
      <c r="AO227" s="615"/>
    </row>
    <row r="228" spans="1:41" ht="20.100000000000001" customHeight="1">
      <c r="A228" s="183">
        <v>224</v>
      </c>
      <c r="B228" s="342"/>
      <c r="C228" s="342"/>
      <c r="D228" s="142"/>
      <c r="E228" s="142"/>
      <c r="F228" s="142"/>
      <c r="G228" s="142"/>
      <c r="H228" s="142"/>
      <c r="I228" s="142"/>
      <c r="J228" s="143"/>
      <c r="K228" s="142"/>
      <c r="L228" s="142"/>
      <c r="M228" s="144"/>
      <c r="N228" s="145"/>
      <c r="O228" s="142"/>
      <c r="P228" s="147"/>
      <c r="Q228" s="147"/>
      <c r="R228" s="147"/>
      <c r="S228" s="147"/>
      <c r="T228" s="147"/>
      <c r="U228" s="147"/>
      <c r="V228" s="147"/>
      <c r="W228" s="147"/>
      <c r="X228" s="147"/>
      <c r="Y228" s="147"/>
      <c r="Z228" s="147"/>
      <c r="AA228" s="147"/>
      <c r="AB228" s="147"/>
      <c r="AC228" s="148"/>
      <c r="AD228" s="142"/>
      <c r="AE228" s="203">
        <f t="shared" si="20"/>
        <v>0</v>
      </c>
      <c r="AF228" s="150">
        <f t="shared" si="21"/>
        <v>0</v>
      </c>
      <c r="AG228" s="331"/>
      <c r="AJ228" s="185"/>
      <c r="AK228" s="616"/>
      <c r="AL228" s="186">
        <f t="shared" si="17"/>
        <v>0</v>
      </c>
      <c r="AM228" s="186">
        <f t="shared" si="18"/>
        <v>0</v>
      </c>
      <c r="AN228" s="186">
        <f t="shared" si="19"/>
        <v>0</v>
      </c>
      <c r="AO228" s="615"/>
    </row>
    <row r="229" spans="1:41" ht="20.100000000000001" customHeight="1">
      <c r="A229" s="183">
        <v>225</v>
      </c>
      <c r="B229" s="342"/>
      <c r="C229" s="342"/>
      <c r="D229" s="142"/>
      <c r="E229" s="142"/>
      <c r="F229" s="142"/>
      <c r="G229" s="142"/>
      <c r="H229" s="142"/>
      <c r="I229" s="142"/>
      <c r="J229" s="143"/>
      <c r="K229" s="142"/>
      <c r="L229" s="142"/>
      <c r="M229" s="144"/>
      <c r="N229" s="145"/>
      <c r="O229" s="142"/>
      <c r="P229" s="147"/>
      <c r="Q229" s="147"/>
      <c r="R229" s="147"/>
      <c r="S229" s="147"/>
      <c r="T229" s="147"/>
      <c r="U229" s="147"/>
      <c r="V229" s="147"/>
      <c r="W229" s="147"/>
      <c r="X229" s="147"/>
      <c r="Y229" s="147"/>
      <c r="Z229" s="147"/>
      <c r="AA229" s="147"/>
      <c r="AB229" s="147"/>
      <c r="AC229" s="148"/>
      <c r="AD229" s="142"/>
      <c r="AE229" s="203">
        <f t="shared" si="20"/>
        <v>0</v>
      </c>
      <c r="AF229" s="150">
        <f t="shared" si="21"/>
        <v>0</v>
      </c>
      <c r="AG229" s="331"/>
      <c r="AJ229" s="185"/>
      <c r="AK229" s="616"/>
      <c r="AL229" s="186">
        <f t="shared" si="17"/>
        <v>0</v>
      </c>
      <c r="AM229" s="186">
        <f t="shared" si="18"/>
        <v>0</v>
      </c>
      <c r="AN229" s="186">
        <f t="shared" si="19"/>
        <v>0</v>
      </c>
      <c r="AO229" s="615"/>
    </row>
    <row r="230" spans="1:41" ht="20.100000000000001" customHeight="1">
      <c r="A230" s="183">
        <v>226</v>
      </c>
      <c r="B230" s="342"/>
      <c r="C230" s="342"/>
      <c r="D230" s="142"/>
      <c r="E230" s="142"/>
      <c r="F230" s="142"/>
      <c r="G230" s="142"/>
      <c r="H230" s="142"/>
      <c r="I230" s="142"/>
      <c r="J230" s="143"/>
      <c r="K230" s="142"/>
      <c r="L230" s="142"/>
      <c r="M230" s="144"/>
      <c r="N230" s="145"/>
      <c r="O230" s="142"/>
      <c r="P230" s="147"/>
      <c r="Q230" s="147"/>
      <c r="R230" s="147"/>
      <c r="S230" s="147"/>
      <c r="T230" s="147"/>
      <c r="U230" s="147"/>
      <c r="V230" s="147"/>
      <c r="W230" s="147"/>
      <c r="X230" s="147"/>
      <c r="Y230" s="147"/>
      <c r="Z230" s="147"/>
      <c r="AA230" s="147"/>
      <c r="AB230" s="147"/>
      <c r="AC230" s="148"/>
      <c r="AD230" s="142"/>
      <c r="AE230" s="203">
        <f t="shared" si="20"/>
        <v>0</v>
      </c>
      <c r="AF230" s="150">
        <f t="shared" si="21"/>
        <v>0</v>
      </c>
      <c r="AG230" s="331"/>
      <c r="AJ230" s="185"/>
      <c r="AK230" s="616"/>
      <c r="AL230" s="186">
        <f t="shared" si="17"/>
        <v>0</v>
      </c>
      <c r="AM230" s="186">
        <f t="shared" si="18"/>
        <v>0</v>
      </c>
      <c r="AN230" s="186">
        <f t="shared" si="19"/>
        <v>0</v>
      </c>
      <c r="AO230" s="615"/>
    </row>
    <row r="231" spans="1:41" ht="20.100000000000001" customHeight="1">
      <c r="A231" s="183">
        <v>227</v>
      </c>
      <c r="B231" s="342"/>
      <c r="C231" s="342"/>
      <c r="D231" s="142"/>
      <c r="E231" s="142"/>
      <c r="F231" s="142"/>
      <c r="G231" s="142"/>
      <c r="H231" s="142"/>
      <c r="I231" s="142"/>
      <c r="J231" s="143"/>
      <c r="K231" s="142"/>
      <c r="L231" s="142"/>
      <c r="M231" s="144"/>
      <c r="N231" s="145"/>
      <c r="O231" s="142"/>
      <c r="P231" s="147"/>
      <c r="Q231" s="147"/>
      <c r="R231" s="147"/>
      <c r="S231" s="147"/>
      <c r="T231" s="147"/>
      <c r="U231" s="147"/>
      <c r="V231" s="147"/>
      <c r="W231" s="147"/>
      <c r="X231" s="147"/>
      <c r="Y231" s="147"/>
      <c r="Z231" s="147"/>
      <c r="AA231" s="147"/>
      <c r="AB231" s="147"/>
      <c r="AC231" s="148"/>
      <c r="AD231" s="142"/>
      <c r="AE231" s="203">
        <f t="shared" si="20"/>
        <v>0</v>
      </c>
      <c r="AF231" s="150">
        <f t="shared" si="21"/>
        <v>0</v>
      </c>
      <c r="AG231" s="331"/>
      <c r="AJ231" s="185"/>
      <c r="AK231" s="616"/>
      <c r="AL231" s="186">
        <f t="shared" si="17"/>
        <v>0</v>
      </c>
      <c r="AM231" s="186">
        <f t="shared" si="18"/>
        <v>0</v>
      </c>
      <c r="AN231" s="186">
        <f t="shared" si="19"/>
        <v>0</v>
      </c>
      <c r="AO231" s="615"/>
    </row>
    <row r="232" spans="1:41" ht="20.100000000000001" customHeight="1">
      <c r="A232" s="183">
        <v>228</v>
      </c>
      <c r="B232" s="342"/>
      <c r="C232" s="342"/>
      <c r="D232" s="142"/>
      <c r="E232" s="142"/>
      <c r="F232" s="142"/>
      <c r="G232" s="142"/>
      <c r="H232" s="142"/>
      <c r="I232" s="142"/>
      <c r="J232" s="143"/>
      <c r="K232" s="142"/>
      <c r="L232" s="142"/>
      <c r="M232" s="144"/>
      <c r="N232" s="145"/>
      <c r="O232" s="142"/>
      <c r="P232" s="147"/>
      <c r="Q232" s="147"/>
      <c r="R232" s="147"/>
      <c r="S232" s="147"/>
      <c r="T232" s="147"/>
      <c r="U232" s="147"/>
      <c r="V232" s="147"/>
      <c r="W232" s="147"/>
      <c r="X232" s="147"/>
      <c r="Y232" s="147"/>
      <c r="Z232" s="147"/>
      <c r="AA232" s="147"/>
      <c r="AB232" s="147"/>
      <c r="AC232" s="148"/>
      <c r="AD232" s="142"/>
      <c r="AE232" s="203">
        <f t="shared" si="20"/>
        <v>0</v>
      </c>
      <c r="AF232" s="150">
        <f t="shared" si="21"/>
        <v>0</v>
      </c>
      <c r="AG232" s="331"/>
      <c r="AJ232" s="185"/>
      <c r="AK232" s="616"/>
      <c r="AL232" s="186">
        <f t="shared" si="17"/>
        <v>0</v>
      </c>
      <c r="AM232" s="186">
        <f t="shared" si="18"/>
        <v>0</v>
      </c>
      <c r="AN232" s="186">
        <f t="shared" si="19"/>
        <v>0</v>
      </c>
      <c r="AO232" s="615"/>
    </row>
    <row r="233" spans="1:41" ht="20.100000000000001" customHeight="1">
      <c r="A233" s="183">
        <v>229</v>
      </c>
      <c r="B233" s="342"/>
      <c r="C233" s="342"/>
      <c r="D233" s="142"/>
      <c r="E233" s="142"/>
      <c r="F233" s="142"/>
      <c r="G233" s="142"/>
      <c r="H233" s="142"/>
      <c r="I233" s="142"/>
      <c r="J233" s="143"/>
      <c r="K233" s="142"/>
      <c r="L233" s="142"/>
      <c r="M233" s="144"/>
      <c r="N233" s="145"/>
      <c r="O233" s="142"/>
      <c r="P233" s="147"/>
      <c r="Q233" s="147"/>
      <c r="R233" s="147"/>
      <c r="S233" s="147"/>
      <c r="T233" s="147"/>
      <c r="U233" s="147"/>
      <c r="V233" s="147"/>
      <c r="W233" s="147"/>
      <c r="X233" s="147"/>
      <c r="Y233" s="147"/>
      <c r="Z233" s="147"/>
      <c r="AA233" s="147"/>
      <c r="AB233" s="147"/>
      <c r="AC233" s="148"/>
      <c r="AD233" s="142"/>
      <c r="AE233" s="203">
        <f t="shared" si="20"/>
        <v>0</v>
      </c>
      <c r="AF233" s="150">
        <f t="shared" si="21"/>
        <v>0</v>
      </c>
      <c r="AG233" s="331"/>
      <c r="AJ233" s="185"/>
      <c r="AK233" s="616"/>
      <c r="AL233" s="186">
        <f t="shared" si="17"/>
        <v>0</v>
      </c>
      <c r="AM233" s="186">
        <f t="shared" si="18"/>
        <v>0</v>
      </c>
      <c r="AN233" s="186">
        <f t="shared" si="19"/>
        <v>0</v>
      </c>
      <c r="AO233" s="615"/>
    </row>
    <row r="234" spans="1:41" ht="20.100000000000001" customHeight="1">
      <c r="A234" s="183">
        <v>230</v>
      </c>
      <c r="B234" s="342"/>
      <c r="C234" s="342"/>
      <c r="D234" s="142"/>
      <c r="E234" s="142"/>
      <c r="F234" s="142"/>
      <c r="G234" s="142"/>
      <c r="H234" s="142"/>
      <c r="I234" s="142"/>
      <c r="J234" s="143"/>
      <c r="K234" s="142"/>
      <c r="L234" s="142"/>
      <c r="M234" s="144"/>
      <c r="N234" s="145"/>
      <c r="O234" s="142"/>
      <c r="P234" s="147"/>
      <c r="Q234" s="147"/>
      <c r="R234" s="147"/>
      <c r="S234" s="147"/>
      <c r="T234" s="147"/>
      <c r="U234" s="147"/>
      <c r="V234" s="147"/>
      <c r="W234" s="147"/>
      <c r="X234" s="147"/>
      <c r="Y234" s="147"/>
      <c r="Z234" s="147"/>
      <c r="AA234" s="147"/>
      <c r="AB234" s="147"/>
      <c r="AC234" s="148"/>
      <c r="AD234" s="142"/>
      <c r="AE234" s="203">
        <f t="shared" si="20"/>
        <v>0</v>
      </c>
      <c r="AF234" s="150">
        <f t="shared" si="21"/>
        <v>0</v>
      </c>
      <c r="AG234" s="331"/>
      <c r="AJ234" s="185"/>
      <c r="AK234" s="616"/>
      <c r="AL234" s="186">
        <f t="shared" si="17"/>
        <v>0</v>
      </c>
      <c r="AM234" s="186">
        <f t="shared" si="18"/>
        <v>0</v>
      </c>
      <c r="AN234" s="186">
        <f t="shared" si="19"/>
        <v>0</v>
      </c>
      <c r="AO234" s="615"/>
    </row>
    <row r="235" spans="1:41" ht="20.100000000000001" customHeight="1">
      <c r="A235" s="183">
        <v>231</v>
      </c>
      <c r="B235" s="342"/>
      <c r="C235" s="342"/>
      <c r="D235" s="142"/>
      <c r="E235" s="142"/>
      <c r="F235" s="142"/>
      <c r="G235" s="142"/>
      <c r="H235" s="142"/>
      <c r="I235" s="142"/>
      <c r="J235" s="143"/>
      <c r="K235" s="142"/>
      <c r="L235" s="142"/>
      <c r="M235" s="144"/>
      <c r="N235" s="145"/>
      <c r="O235" s="142"/>
      <c r="P235" s="147"/>
      <c r="Q235" s="147"/>
      <c r="R235" s="147"/>
      <c r="S235" s="147"/>
      <c r="T235" s="147"/>
      <c r="U235" s="147"/>
      <c r="V235" s="147"/>
      <c r="W235" s="147"/>
      <c r="X235" s="147"/>
      <c r="Y235" s="147"/>
      <c r="Z235" s="147"/>
      <c r="AA235" s="147"/>
      <c r="AB235" s="147"/>
      <c r="AC235" s="148"/>
      <c r="AD235" s="142"/>
      <c r="AE235" s="203">
        <f t="shared" si="20"/>
        <v>0</v>
      </c>
      <c r="AF235" s="150">
        <f t="shared" si="21"/>
        <v>0</v>
      </c>
      <c r="AG235" s="331"/>
      <c r="AJ235" s="185"/>
      <c r="AK235" s="616"/>
      <c r="AL235" s="186">
        <f t="shared" si="17"/>
        <v>0</v>
      </c>
      <c r="AM235" s="186">
        <f t="shared" si="18"/>
        <v>0</v>
      </c>
      <c r="AN235" s="186">
        <f t="shared" si="19"/>
        <v>0</v>
      </c>
      <c r="AO235" s="615"/>
    </row>
    <row r="236" spans="1:41" ht="20.100000000000001" customHeight="1">
      <c r="A236" s="183">
        <v>232</v>
      </c>
      <c r="B236" s="342"/>
      <c r="C236" s="342"/>
      <c r="D236" s="142"/>
      <c r="E236" s="142"/>
      <c r="F236" s="142"/>
      <c r="G236" s="142"/>
      <c r="H236" s="142"/>
      <c r="I236" s="142"/>
      <c r="J236" s="143"/>
      <c r="K236" s="142"/>
      <c r="L236" s="142"/>
      <c r="M236" s="144"/>
      <c r="N236" s="145"/>
      <c r="O236" s="142"/>
      <c r="P236" s="147"/>
      <c r="Q236" s="147"/>
      <c r="R236" s="147"/>
      <c r="S236" s="147"/>
      <c r="T236" s="147"/>
      <c r="U236" s="147"/>
      <c r="V236" s="147"/>
      <c r="W236" s="147"/>
      <c r="X236" s="147"/>
      <c r="Y236" s="147"/>
      <c r="Z236" s="147"/>
      <c r="AA236" s="147"/>
      <c r="AB236" s="147"/>
      <c r="AC236" s="148"/>
      <c r="AD236" s="142"/>
      <c r="AE236" s="203">
        <f t="shared" si="20"/>
        <v>0</v>
      </c>
      <c r="AF236" s="150">
        <f t="shared" si="21"/>
        <v>0</v>
      </c>
      <c r="AG236" s="331"/>
      <c r="AJ236" s="185"/>
      <c r="AK236" s="616"/>
      <c r="AL236" s="186">
        <f t="shared" si="17"/>
        <v>0</v>
      </c>
      <c r="AM236" s="186">
        <f t="shared" si="18"/>
        <v>0</v>
      </c>
      <c r="AN236" s="186">
        <f t="shared" si="19"/>
        <v>0</v>
      </c>
      <c r="AO236" s="615"/>
    </row>
    <row r="237" spans="1:41" ht="20.100000000000001" customHeight="1">
      <c r="A237" s="183">
        <v>233</v>
      </c>
      <c r="B237" s="342"/>
      <c r="C237" s="342"/>
      <c r="D237" s="142"/>
      <c r="E237" s="142"/>
      <c r="F237" s="142"/>
      <c r="G237" s="142"/>
      <c r="H237" s="142"/>
      <c r="I237" s="142"/>
      <c r="J237" s="143"/>
      <c r="K237" s="142"/>
      <c r="L237" s="142"/>
      <c r="M237" s="144"/>
      <c r="N237" s="145"/>
      <c r="O237" s="142"/>
      <c r="P237" s="147"/>
      <c r="Q237" s="147"/>
      <c r="R237" s="147"/>
      <c r="S237" s="147"/>
      <c r="T237" s="147"/>
      <c r="U237" s="147"/>
      <c r="V237" s="147"/>
      <c r="W237" s="147"/>
      <c r="X237" s="147"/>
      <c r="Y237" s="147"/>
      <c r="Z237" s="147"/>
      <c r="AA237" s="147"/>
      <c r="AB237" s="147"/>
      <c r="AC237" s="148"/>
      <c r="AD237" s="142"/>
      <c r="AE237" s="203">
        <f t="shared" si="20"/>
        <v>0</v>
      </c>
      <c r="AF237" s="150">
        <f t="shared" si="21"/>
        <v>0</v>
      </c>
      <c r="AG237" s="331"/>
      <c r="AJ237" s="185"/>
      <c r="AK237" s="616"/>
      <c r="AL237" s="186">
        <f t="shared" si="17"/>
        <v>0</v>
      </c>
      <c r="AM237" s="186">
        <f t="shared" si="18"/>
        <v>0</v>
      </c>
      <c r="AN237" s="186">
        <f t="shared" si="19"/>
        <v>0</v>
      </c>
      <c r="AO237" s="615"/>
    </row>
    <row r="238" spans="1:41" ht="20.100000000000001" customHeight="1">
      <c r="A238" s="183">
        <v>234</v>
      </c>
      <c r="B238" s="342"/>
      <c r="C238" s="342"/>
      <c r="D238" s="142"/>
      <c r="E238" s="142"/>
      <c r="F238" s="142"/>
      <c r="G238" s="142"/>
      <c r="H238" s="142"/>
      <c r="I238" s="142"/>
      <c r="J238" s="143"/>
      <c r="K238" s="142"/>
      <c r="L238" s="142"/>
      <c r="M238" s="144"/>
      <c r="N238" s="145"/>
      <c r="O238" s="142"/>
      <c r="P238" s="147"/>
      <c r="Q238" s="147"/>
      <c r="R238" s="147"/>
      <c r="S238" s="147"/>
      <c r="T238" s="147"/>
      <c r="U238" s="147"/>
      <c r="V238" s="147"/>
      <c r="W238" s="147"/>
      <c r="X238" s="147"/>
      <c r="Y238" s="147"/>
      <c r="Z238" s="147"/>
      <c r="AA238" s="147"/>
      <c r="AB238" s="147"/>
      <c r="AC238" s="148"/>
      <c r="AD238" s="142"/>
      <c r="AE238" s="203">
        <f t="shared" si="20"/>
        <v>0</v>
      </c>
      <c r="AF238" s="150">
        <f t="shared" si="21"/>
        <v>0</v>
      </c>
      <c r="AG238" s="331"/>
      <c r="AJ238" s="185"/>
      <c r="AK238" s="616"/>
      <c r="AL238" s="186">
        <f t="shared" si="17"/>
        <v>0</v>
      </c>
      <c r="AM238" s="186">
        <f t="shared" si="18"/>
        <v>0</v>
      </c>
      <c r="AN238" s="186">
        <f t="shared" si="19"/>
        <v>0</v>
      </c>
      <c r="AO238" s="615"/>
    </row>
    <row r="239" spans="1:41" ht="20.100000000000001" customHeight="1">
      <c r="A239" s="183">
        <v>235</v>
      </c>
      <c r="B239" s="342"/>
      <c r="C239" s="342"/>
      <c r="D239" s="142"/>
      <c r="E239" s="142"/>
      <c r="F239" s="142"/>
      <c r="G239" s="142"/>
      <c r="H239" s="142"/>
      <c r="I239" s="142"/>
      <c r="J239" s="143"/>
      <c r="K239" s="142"/>
      <c r="L239" s="142"/>
      <c r="M239" s="144"/>
      <c r="N239" s="145"/>
      <c r="O239" s="142"/>
      <c r="P239" s="147"/>
      <c r="Q239" s="147"/>
      <c r="R239" s="147"/>
      <c r="S239" s="147"/>
      <c r="T239" s="147"/>
      <c r="U239" s="147"/>
      <c r="V239" s="147"/>
      <c r="W239" s="147"/>
      <c r="X239" s="147"/>
      <c r="Y239" s="147"/>
      <c r="Z239" s="147"/>
      <c r="AA239" s="147"/>
      <c r="AB239" s="147"/>
      <c r="AC239" s="148"/>
      <c r="AD239" s="142"/>
      <c r="AE239" s="203">
        <f t="shared" si="20"/>
        <v>0</v>
      </c>
      <c r="AF239" s="150">
        <f t="shared" si="21"/>
        <v>0</v>
      </c>
      <c r="AG239" s="331"/>
      <c r="AJ239" s="185"/>
      <c r="AK239" s="616"/>
      <c r="AL239" s="186">
        <f t="shared" si="17"/>
        <v>0</v>
      </c>
      <c r="AM239" s="186">
        <f t="shared" si="18"/>
        <v>0</v>
      </c>
      <c r="AN239" s="186">
        <f t="shared" si="19"/>
        <v>0</v>
      </c>
      <c r="AO239" s="615"/>
    </row>
    <row r="240" spans="1:41" ht="20.100000000000001" customHeight="1">
      <c r="A240" s="183">
        <v>236</v>
      </c>
      <c r="B240" s="342"/>
      <c r="C240" s="342"/>
      <c r="D240" s="142"/>
      <c r="E240" s="142"/>
      <c r="F240" s="142"/>
      <c r="G240" s="142"/>
      <c r="H240" s="142"/>
      <c r="I240" s="142"/>
      <c r="J240" s="143"/>
      <c r="K240" s="142"/>
      <c r="L240" s="142"/>
      <c r="M240" s="144"/>
      <c r="N240" s="145"/>
      <c r="O240" s="142"/>
      <c r="P240" s="147"/>
      <c r="Q240" s="147"/>
      <c r="R240" s="147"/>
      <c r="S240" s="147"/>
      <c r="T240" s="147"/>
      <c r="U240" s="147"/>
      <c r="V240" s="147"/>
      <c r="W240" s="147"/>
      <c r="X240" s="147"/>
      <c r="Y240" s="147"/>
      <c r="Z240" s="147"/>
      <c r="AA240" s="147"/>
      <c r="AB240" s="147"/>
      <c r="AC240" s="148"/>
      <c r="AD240" s="142"/>
      <c r="AE240" s="203">
        <f t="shared" si="20"/>
        <v>0</v>
      </c>
      <c r="AF240" s="150">
        <f t="shared" si="21"/>
        <v>0</v>
      </c>
      <c r="AG240" s="331"/>
      <c r="AJ240" s="185"/>
      <c r="AK240" s="616"/>
      <c r="AL240" s="186">
        <f t="shared" si="17"/>
        <v>0</v>
      </c>
      <c r="AM240" s="186">
        <f t="shared" si="18"/>
        <v>0</v>
      </c>
      <c r="AN240" s="186">
        <f t="shared" si="19"/>
        <v>0</v>
      </c>
      <c r="AO240" s="615"/>
    </row>
    <row r="241" spans="1:41" ht="20.100000000000001" customHeight="1">
      <c r="A241" s="183">
        <v>237</v>
      </c>
      <c r="B241" s="342"/>
      <c r="C241" s="342"/>
      <c r="D241" s="142"/>
      <c r="E241" s="142"/>
      <c r="F241" s="142"/>
      <c r="G241" s="142"/>
      <c r="H241" s="142"/>
      <c r="I241" s="142"/>
      <c r="J241" s="143"/>
      <c r="K241" s="142"/>
      <c r="L241" s="142"/>
      <c r="M241" s="144"/>
      <c r="N241" s="145"/>
      <c r="O241" s="142"/>
      <c r="P241" s="147"/>
      <c r="Q241" s="147"/>
      <c r="R241" s="147"/>
      <c r="S241" s="147"/>
      <c r="T241" s="147"/>
      <c r="U241" s="147"/>
      <c r="V241" s="147"/>
      <c r="W241" s="147"/>
      <c r="X241" s="147"/>
      <c r="Y241" s="147"/>
      <c r="Z241" s="147"/>
      <c r="AA241" s="147"/>
      <c r="AB241" s="147"/>
      <c r="AC241" s="148"/>
      <c r="AD241" s="142"/>
      <c r="AE241" s="203">
        <f t="shared" si="20"/>
        <v>0</v>
      </c>
      <c r="AF241" s="150">
        <f t="shared" si="21"/>
        <v>0</v>
      </c>
      <c r="AG241" s="331"/>
      <c r="AJ241" s="185"/>
      <c r="AK241" s="616"/>
      <c r="AL241" s="186">
        <f t="shared" si="17"/>
        <v>0</v>
      </c>
      <c r="AM241" s="186">
        <f t="shared" si="18"/>
        <v>0</v>
      </c>
      <c r="AN241" s="186">
        <f t="shared" si="19"/>
        <v>0</v>
      </c>
      <c r="AO241" s="615"/>
    </row>
    <row r="242" spans="1:41" ht="20.100000000000001" customHeight="1">
      <c r="A242" s="183">
        <v>238</v>
      </c>
      <c r="B242" s="342"/>
      <c r="C242" s="342"/>
      <c r="D242" s="142"/>
      <c r="E242" s="142"/>
      <c r="F242" s="142"/>
      <c r="G242" s="142"/>
      <c r="H242" s="142"/>
      <c r="I242" s="142"/>
      <c r="J242" s="143"/>
      <c r="K242" s="142"/>
      <c r="L242" s="142"/>
      <c r="M242" s="144"/>
      <c r="N242" s="145"/>
      <c r="O242" s="142"/>
      <c r="P242" s="147"/>
      <c r="Q242" s="147"/>
      <c r="R242" s="147"/>
      <c r="S242" s="147"/>
      <c r="T242" s="147"/>
      <c r="U242" s="147"/>
      <c r="V242" s="147"/>
      <c r="W242" s="147"/>
      <c r="X242" s="147"/>
      <c r="Y242" s="147"/>
      <c r="Z242" s="147"/>
      <c r="AA242" s="147"/>
      <c r="AB242" s="147"/>
      <c r="AC242" s="148"/>
      <c r="AD242" s="142"/>
      <c r="AE242" s="203">
        <f t="shared" si="20"/>
        <v>0</v>
      </c>
      <c r="AF242" s="150">
        <f t="shared" si="21"/>
        <v>0</v>
      </c>
      <c r="AG242" s="331"/>
      <c r="AJ242" s="185"/>
      <c r="AK242" s="616"/>
      <c r="AL242" s="186">
        <f t="shared" si="17"/>
        <v>0</v>
      </c>
      <c r="AM242" s="186">
        <f t="shared" si="18"/>
        <v>0</v>
      </c>
      <c r="AN242" s="186">
        <f t="shared" si="19"/>
        <v>0</v>
      </c>
      <c r="AO242" s="615"/>
    </row>
    <row r="243" spans="1:41" ht="20.100000000000001" customHeight="1">
      <c r="A243" s="183">
        <v>239</v>
      </c>
      <c r="B243" s="342"/>
      <c r="C243" s="342"/>
      <c r="D243" s="142"/>
      <c r="E243" s="142"/>
      <c r="F243" s="142"/>
      <c r="G243" s="142"/>
      <c r="H243" s="142"/>
      <c r="I243" s="142"/>
      <c r="J243" s="143"/>
      <c r="K243" s="142"/>
      <c r="L243" s="142"/>
      <c r="M243" s="144"/>
      <c r="N243" s="145"/>
      <c r="O243" s="142"/>
      <c r="P243" s="147"/>
      <c r="Q243" s="147"/>
      <c r="R243" s="147"/>
      <c r="S243" s="147"/>
      <c r="T243" s="147"/>
      <c r="U243" s="147"/>
      <c r="V243" s="147"/>
      <c r="W243" s="147"/>
      <c r="X243" s="147"/>
      <c r="Y243" s="147"/>
      <c r="Z243" s="147"/>
      <c r="AA243" s="147"/>
      <c r="AB243" s="147"/>
      <c r="AC243" s="148"/>
      <c r="AD243" s="142"/>
      <c r="AE243" s="203">
        <f t="shared" si="20"/>
        <v>0</v>
      </c>
      <c r="AF243" s="150">
        <f t="shared" si="21"/>
        <v>0</v>
      </c>
      <c r="AG243" s="331"/>
      <c r="AJ243" s="185"/>
      <c r="AK243" s="616"/>
      <c r="AL243" s="186">
        <f t="shared" si="17"/>
        <v>0</v>
      </c>
      <c r="AM243" s="186">
        <f t="shared" si="18"/>
        <v>0</v>
      </c>
      <c r="AN243" s="186">
        <f t="shared" si="19"/>
        <v>0</v>
      </c>
      <c r="AO243" s="615"/>
    </row>
    <row r="244" spans="1:41" ht="20.100000000000001" customHeight="1">
      <c r="A244" s="183">
        <v>240</v>
      </c>
      <c r="B244" s="342"/>
      <c r="C244" s="342"/>
      <c r="D244" s="142"/>
      <c r="E244" s="142"/>
      <c r="F244" s="142"/>
      <c r="G244" s="142"/>
      <c r="H244" s="142"/>
      <c r="I244" s="142"/>
      <c r="J244" s="143"/>
      <c r="K244" s="142"/>
      <c r="L244" s="142"/>
      <c r="M244" s="144"/>
      <c r="N244" s="145"/>
      <c r="O244" s="142"/>
      <c r="P244" s="147"/>
      <c r="Q244" s="147"/>
      <c r="R244" s="147"/>
      <c r="S244" s="147"/>
      <c r="T244" s="147"/>
      <c r="U244" s="147"/>
      <c r="V244" s="147"/>
      <c r="W244" s="147"/>
      <c r="X244" s="147"/>
      <c r="Y244" s="147"/>
      <c r="Z244" s="147"/>
      <c r="AA244" s="147"/>
      <c r="AB244" s="147"/>
      <c r="AC244" s="148"/>
      <c r="AD244" s="142"/>
      <c r="AE244" s="203">
        <f t="shared" si="20"/>
        <v>0</v>
      </c>
      <c r="AF244" s="150">
        <f t="shared" si="21"/>
        <v>0</v>
      </c>
      <c r="AG244" s="331"/>
      <c r="AJ244" s="185"/>
      <c r="AK244" s="616"/>
      <c r="AL244" s="186">
        <f t="shared" si="17"/>
        <v>0</v>
      </c>
      <c r="AM244" s="186">
        <f t="shared" si="18"/>
        <v>0</v>
      </c>
      <c r="AN244" s="186">
        <f t="shared" si="19"/>
        <v>0</v>
      </c>
      <c r="AO244" s="615"/>
    </row>
    <row r="245" spans="1:41" ht="20.100000000000001" customHeight="1">
      <c r="A245" s="183">
        <v>241</v>
      </c>
      <c r="B245" s="342"/>
      <c r="C245" s="342"/>
      <c r="D245" s="142"/>
      <c r="E245" s="142"/>
      <c r="F245" s="142"/>
      <c r="G245" s="142"/>
      <c r="H245" s="142"/>
      <c r="I245" s="142"/>
      <c r="J245" s="143"/>
      <c r="K245" s="142"/>
      <c r="L245" s="142"/>
      <c r="M245" s="144"/>
      <c r="N245" s="145"/>
      <c r="O245" s="142"/>
      <c r="P245" s="147"/>
      <c r="Q245" s="147"/>
      <c r="R245" s="147"/>
      <c r="S245" s="147"/>
      <c r="T245" s="147"/>
      <c r="U245" s="147"/>
      <c r="V245" s="147"/>
      <c r="W245" s="147"/>
      <c r="X245" s="147"/>
      <c r="Y245" s="147"/>
      <c r="Z245" s="147"/>
      <c r="AA245" s="147"/>
      <c r="AB245" s="147"/>
      <c r="AC245" s="148"/>
      <c r="AD245" s="142"/>
      <c r="AE245" s="203">
        <f t="shared" si="20"/>
        <v>0</v>
      </c>
      <c r="AF245" s="150">
        <f t="shared" si="21"/>
        <v>0</v>
      </c>
      <c r="AG245" s="331"/>
      <c r="AJ245" s="185"/>
      <c r="AK245" s="616"/>
      <c r="AL245" s="186">
        <f t="shared" si="17"/>
        <v>0</v>
      </c>
      <c r="AM245" s="186">
        <f t="shared" si="18"/>
        <v>0</v>
      </c>
      <c r="AN245" s="186">
        <f t="shared" si="19"/>
        <v>0</v>
      </c>
      <c r="AO245" s="615"/>
    </row>
    <row r="246" spans="1:41" ht="20.100000000000001" customHeight="1">
      <c r="A246" s="183">
        <v>242</v>
      </c>
      <c r="B246" s="342"/>
      <c r="C246" s="342"/>
      <c r="D246" s="142"/>
      <c r="E246" s="142"/>
      <c r="F246" s="142"/>
      <c r="G246" s="142"/>
      <c r="H246" s="142"/>
      <c r="I246" s="142"/>
      <c r="J246" s="143"/>
      <c r="K246" s="142"/>
      <c r="L246" s="142"/>
      <c r="M246" s="144"/>
      <c r="N246" s="145"/>
      <c r="O246" s="142"/>
      <c r="P246" s="147"/>
      <c r="Q246" s="147"/>
      <c r="R246" s="147"/>
      <c r="S246" s="147"/>
      <c r="T246" s="147"/>
      <c r="U246" s="147"/>
      <c r="V246" s="147"/>
      <c r="W246" s="147"/>
      <c r="X246" s="147"/>
      <c r="Y246" s="147"/>
      <c r="Z246" s="147"/>
      <c r="AA246" s="147"/>
      <c r="AB246" s="147"/>
      <c r="AC246" s="148"/>
      <c r="AD246" s="142"/>
      <c r="AE246" s="203">
        <f t="shared" si="20"/>
        <v>0</v>
      </c>
      <c r="AF246" s="150">
        <f t="shared" si="21"/>
        <v>0</v>
      </c>
      <c r="AG246" s="331"/>
      <c r="AJ246" s="185"/>
      <c r="AK246" s="616"/>
      <c r="AL246" s="186">
        <f t="shared" si="17"/>
        <v>0</v>
      </c>
      <c r="AM246" s="186">
        <f t="shared" si="18"/>
        <v>0</v>
      </c>
      <c r="AN246" s="186">
        <f t="shared" si="19"/>
        <v>0</v>
      </c>
      <c r="AO246" s="615"/>
    </row>
    <row r="247" spans="1:41" ht="20.100000000000001" customHeight="1">
      <c r="A247" s="183">
        <v>243</v>
      </c>
      <c r="B247" s="342"/>
      <c r="C247" s="342"/>
      <c r="D247" s="142"/>
      <c r="E247" s="142"/>
      <c r="F247" s="142"/>
      <c r="G247" s="142"/>
      <c r="H247" s="142"/>
      <c r="I247" s="142"/>
      <c r="J247" s="143"/>
      <c r="K247" s="142"/>
      <c r="L247" s="142"/>
      <c r="M247" s="144"/>
      <c r="N247" s="145"/>
      <c r="O247" s="142"/>
      <c r="P247" s="147"/>
      <c r="Q247" s="147"/>
      <c r="R247" s="147"/>
      <c r="S247" s="147"/>
      <c r="T247" s="147"/>
      <c r="U247" s="147"/>
      <c r="V247" s="147"/>
      <c r="W247" s="147"/>
      <c r="X247" s="147"/>
      <c r="Y247" s="147"/>
      <c r="Z247" s="147"/>
      <c r="AA247" s="147"/>
      <c r="AB247" s="147"/>
      <c r="AC247" s="148"/>
      <c r="AD247" s="142"/>
      <c r="AE247" s="203">
        <f t="shared" si="20"/>
        <v>0</v>
      </c>
      <c r="AF247" s="150">
        <f t="shared" si="21"/>
        <v>0</v>
      </c>
      <c r="AG247" s="331"/>
      <c r="AJ247" s="185"/>
      <c r="AK247" s="616"/>
      <c r="AL247" s="186">
        <f t="shared" si="17"/>
        <v>0</v>
      </c>
      <c r="AM247" s="186">
        <f t="shared" si="18"/>
        <v>0</v>
      </c>
      <c r="AN247" s="186">
        <f t="shared" si="19"/>
        <v>0</v>
      </c>
      <c r="AO247" s="615"/>
    </row>
    <row r="248" spans="1:41" ht="20.100000000000001" customHeight="1">
      <c r="A248" s="183">
        <v>244</v>
      </c>
      <c r="B248" s="342"/>
      <c r="C248" s="342"/>
      <c r="D248" s="142"/>
      <c r="E248" s="142"/>
      <c r="F248" s="142"/>
      <c r="G248" s="142"/>
      <c r="H248" s="142"/>
      <c r="I248" s="142"/>
      <c r="J248" s="143"/>
      <c r="K248" s="142"/>
      <c r="L248" s="142"/>
      <c r="M248" s="144"/>
      <c r="N248" s="145"/>
      <c r="O248" s="142"/>
      <c r="P248" s="147"/>
      <c r="Q248" s="147"/>
      <c r="R248" s="147"/>
      <c r="S248" s="147"/>
      <c r="T248" s="147"/>
      <c r="U248" s="147"/>
      <c r="V248" s="147"/>
      <c r="W248" s="147"/>
      <c r="X248" s="147"/>
      <c r="Y248" s="147"/>
      <c r="Z248" s="147"/>
      <c r="AA248" s="147"/>
      <c r="AB248" s="147"/>
      <c r="AC248" s="148"/>
      <c r="AD248" s="142"/>
      <c r="AE248" s="203">
        <f t="shared" si="20"/>
        <v>0</v>
      </c>
      <c r="AF248" s="150">
        <f t="shared" si="21"/>
        <v>0</v>
      </c>
      <c r="AG248" s="331"/>
      <c r="AJ248" s="185"/>
      <c r="AK248" s="616"/>
      <c r="AL248" s="186">
        <f t="shared" si="17"/>
        <v>0</v>
      </c>
      <c r="AM248" s="186">
        <f t="shared" si="18"/>
        <v>0</v>
      </c>
      <c r="AN248" s="186">
        <f t="shared" si="19"/>
        <v>0</v>
      </c>
      <c r="AO248" s="615"/>
    </row>
    <row r="249" spans="1:41" ht="20.100000000000001" customHeight="1">
      <c r="A249" s="183">
        <v>245</v>
      </c>
      <c r="B249" s="342"/>
      <c r="C249" s="342"/>
      <c r="D249" s="142"/>
      <c r="E249" s="142"/>
      <c r="F249" s="142"/>
      <c r="G249" s="142"/>
      <c r="H249" s="142"/>
      <c r="I249" s="142"/>
      <c r="J249" s="143"/>
      <c r="K249" s="142"/>
      <c r="L249" s="142"/>
      <c r="M249" s="144"/>
      <c r="N249" s="145"/>
      <c r="O249" s="142"/>
      <c r="P249" s="147"/>
      <c r="Q249" s="147"/>
      <c r="R249" s="147"/>
      <c r="S249" s="147"/>
      <c r="T249" s="147"/>
      <c r="U249" s="147"/>
      <c r="V249" s="147"/>
      <c r="W249" s="147"/>
      <c r="X249" s="147"/>
      <c r="Y249" s="147"/>
      <c r="Z249" s="147"/>
      <c r="AA249" s="147"/>
      <c r="AB249" s="147"/>
      <c r="AC249" s="148"/>
      <c r="AD249" s="142"/>
      <c r="AE249" s="203">
        <f t="shared" si="20"/>
        <v>0</v>
      </c>
      <c r="AF249" s="150">
        <f t="shared" si="21"/>
        <v>0</v>
      </c>
      <c r="AG249" s="331"/>
      <c r="AJ249" s="185"/>
      <c r="AK249" s="616"/>
      <c r="AL249" s="186">
        <f t="shared" si="17"/>
        <v>0</v>
      </c>
      <c r="AM249" s="186">
        <f t="shared" si="18"/>
        <v>0</v>
      </c>
      <c r="AN249" s="186">
        <f t="shared" si="19"/>
        <v>0</v>
      </c>
      <c r="AO249" s="615"/>
    </row>
    <row r="250" spans="1:41" ht="20.100000000000001" customHeight="1">
      <c r="A250" s="183">
        <v>246</v>
      </c>
      <c r="B250" s="342"/>
      <c r="C250" s="342"/>
      <c r="D250" s="142"/>
      <c r="E250" s="142"/>
      <c r="F250" s="142"/>
      <c r="G250" s="142"/>
      <c r="H250" s="142"/>
      <c r="I250" s="142"/>
      <c r="J250" s="143"/>
      <c r="K250" s="142"/>
      <c r="L250" s="142"/>
      <c r="M250" s="144"/>
      <c r="N250" s="145"/>
      <c r="O250" s="142"/>
      <c r="P250" s="147"/>
      <c r="Q250" s="147"/>
      <c r="R250" s="147"/>
      <c r="S250" s="147"/>
      <c r="T250" s="147"/>
      <c r="U250" s="147"/>
      <c r="V250" s="147"/>
      <c r="W250" s="147"/>
      <c r="X250" s="147"/>
      <c r="Y250" s="147"/>
      <c r="Z250" s="147"/>
      <c r="AA250" s="147"/>
      <c r="AB250" s="147"/>
      <c r="AC250" s="148"/>
      <c r="AD250" s="142"/>
      <c r="AE250" s="203">
        <f t="shared" si="20"/>
        <v>0</v>
      </c>
      <c r="AF250" s="150">
        <f t="shared" si="21"/>
        <v>0</v>
      </c>
      <c r="AG250" s="331"/>
      <c r="AJ250" s="185"/>
      <c r="AK250" s="616"/>
      <c r="AL250" s="186">
        <f t="shared" si="17"/>
        <v>0</v>
      </c>
      <c r="AM250" s="186">
        <f t="shared" si="18"/>
        <v>0</v>
      </c>
      <c r="AN250" s="186">
        <f t="shared" si="19"/>
        <v>0</v>
      </c>
      <c r="AO250" s="615"/>
    </row>
    <row r="251" spans="1:41" ht="20.100000000000001" customHeight="1">
      <c r="A251" s="183">
        <v>247</v>
      </c>
      <c r="B251" s="342"/>
      <c r="C251" s="342"/>
      <c r="D251" s="142"/>
      <c r="E251" s="142"/>
      <c r="F251" s="142"/>
      <c r="G251" s="142"/>
      <c r="H251" s="142"/>
      <c r="I251" s="142"/>
      <c r="J251" s="143"/>
      <c r="K251" s="142"/>
      <c r="L251" s="142"/>
      <c r="M251" s="144"/>
      <c r="N251" s="145"/>
      <c r="O251" s="142"/>
      <c r="P251" s="147"/>
      <c r="Q251" s="147"/>
      <c r="R251" s="147"/>
      <c r="S251" s="147"/>
      <c r="T251" s="147"/>
      <c r="U251" s="147"/>
      <c r="V251" s="147"/>
      <c r="W251" s="147"/>
      <c r="X251" s="147"/>
      <c r="Y251" s="147"/>
      <c r="Z251" s="147"/>
      <c r="AA251" s="147"/>
      <c r="AB251" s="147"/>
      <c r="AC251" s="148"/>
      <c r="AD251" s="142"/>
      <c r="AE251" s="203">
        <f t="shared" si="20"/>
        <v>0</v>
      </c>
      <c r="AF251" s="150">
        <f t="shared" si="21"/>
        <v>0</v>
      </c>
      <c r="AG251" s="331"/>
      <c r="AJ251" s="185"/>
      <c r="AK251" s="616"/>
      <c r="AL251" s="186">
        <f t="shared" si="17"/>
        <v>0</v>
      </c>
      <c r="AM251" s="186">
        <f t="shared" si="18"/>
        <v>0</v>
      </c>
      <c r="AN251" s="186">
        <f t="shared" si="19"/>
        <v>0</v>
      </c>
      <c r="AO251" s="615"/>
    </row>
    <row r="252" spans="1:41" ht="20.100000000000001" customHeight="1">
      <c r="A252" s="183">
        <v>248</v>
      </c>
      <c r="B252" s="342"/>
      <c r="C252" s="342"/>
      <c r="D252" s="142"/>
      <c r="E252" s="142"/>
      <c r="F252" s="142"/>
      <c r="G252" s="142"/>
      <c r="H252" s="142"/>
      <c r="I252" s="142"/>
      <c r="J252" s="143"/>
      <c r="K252" s="142"/>
      <c r="L252" s="142"/>
      <c r="M252" s="144"/>
      <c r="N252" s="145"/>
      <c r="O252" s="142"/>
      <c r="P252" s="147"/>
      <c r="Q252" s="147"/>
      <c r="R252" s="147"/>
      <c r="S252" s="147"/>
      <c r="T252" s="147"/>
      <c r="U252" s="147"/>
      <c r="V252" s="147"/>
      <c r="W252" s="147"/>
      <c r="X252" s="147"/>
      <c r="Y252" s="147"/>
      <c r="Z252" s="147"/>
      <c r="AA252" s="147"/>
      <c r="AB252" s="147"/>
      <c r="AC252" s="148"/>
      <c r="AD252" s="142"/>
      <c r="AE252" s="203">
        <f t="shared" si="20"/>
        <v>0</v>
      </c>
      <c r="AF252" s="150">
        <f t="shared" si="21"/>
        <v>0</v>
      </c>
      <c r="AG252" s="331"/>
      <c r="AJ252" s="185"/>
      <c r="AK252" s="616"/>
      <c r="AL252" s="186">
        <f t="shared" si="17"/>
        <v>0</v>
      </c>
      <c r="AM252" s="186">
        <f t="shared" si="18"/>
        <v>0</v>
      </c>
      <c r="AN252" s="186">
        <f t="shared" si="19"/>
        <v>0</v>
      </c>
      <c r="AO252" s="615"/>
    </row>
    <row r="253" spans="1:41" ht="20.100000000000001" customHeight="1">
      <c r="A253" s="183">
        <v>249</v>
      </c>
      <c r="B253" s="342"/>
      <c r="C253" s="342"/>
      <c r="D253" s="142"/>
      <c r="E253" s="142"/>
      <c r="F253" s="142"/>
      <c r="G253" s="142"/>
      <c r="H253" s="142"/>
      <c r="I253" s="142"/>
      <c r="J253" s="143"/>
      <c r="K253" s="142"/>
      <c r="L253" s="142"/>
      <c r="M253" s="144"/>
      <c r="N253" s="145"/>
      <c r="O253" s="142"/>
      <c r="P253" s="147"/>
      <c r="Q253" s="147"/>
      <c r="R253" s="147"/>
      <c r="S253" s="147"/>
      <c r="T253" s="147"/>
      <c r="U253" s="147"/>
      <c r="V253" s="147"/>
      <c r="W253" s="147"/>
      <c r="X253" s="147"/>
      <c r="Y253" s="147"/>
      <c r="Z253" s="147"/>
      <c r="AA253" s="147"/>
      <c r="AB253" s="147"/>
      <c r="AC253" s="148"/>
      <c r="AD253" s="142"/>
      <c r="AE253" s="203">
        <f t="shared" si="20"/>
        <v>0</v>
      </c>
      <c r="AF253" s="150">
        <f t="shared" si="21"/>
        <v>0</v>
      </c>
      <c r="AG253" s="331"/>
      <c r="AJ253" s="185"/>
      <c r="AK253" s="616"/>
      <c r="AL253" s="186">
        <f t="shared" si="17"/>
        <v>0</v>
      </c>
      <c r="AM253" s="186">
        <f t="shared" si="18"/>
        <v>0</v>
      </c>
      <c r="AN253" s="186">
        <f t="shared" si="19"/>
        <v>0</v>
      </c>
      <c r="AO253" s="615"/>
    </row>
    <row r="254" spans="1:41" ht="20.100000000000001" customHeight="1">
      <c r="A254" s="183">
        <v>250</v>
      </c>
      <c r="B254" s="342"/>
      <c r="C254" s="342"/>
      <c r="D254" s="142"/>
      <c r="E254" s="142"/>
      <c r="F254" s="142"/>
      <c r="G254" s="142"/>
      <c r="H254" s="142"/>
      <c r="I254" s="142"/>
      <c r="J254" s="143"/>
      <c r="K254" s="142"/>
      <c r="L254" s="142"/>
      <c r="M254" s="144"/>
      <c r="N254" s="145"/>
      <c r="O254" s="142"/>
      <c r="P254" s="147"/>
      <c r="Q254" s="147"/>
      <c r="R254" s="147"/>
      <c r="S254" s="147"/>
      <c r="T254" s="147"/>
      <c r="U254" s="147"/>
      <c r="V254" s="147"/>
      <c r="W254" s="147"/>
      <c r="X254" s="147"/>
      <c r="Y254" s="147"/>
      <c r="Z254" s="147"/>
      <c r="AA254" s="147"/>
      <c r="AB254" s="147"/>
      <c r="AC254" s="148"/>
      <c r="AD254" s="142"/>
      <c r="AE254" s="203">
        <f t="shared" si="20"/>
        <v>0</v>
      </c>
      <c r="AF254" s="150">
        <f t="shared" si="21"/>
        <v>0</v>
      </c>
      <c r="AG254" s="331"/>
      <c r="AJ254" s="185"/>
      <c r="AK254" s="616"/>
      <c r="AL254" s="186">
        <f t="shared" si="17"/>
        <v>0</v>
      </c>
      <c r="AM254" s="186">
        <f t="shared" si="18"/>
        <v>0</v>
      </c>
      <c r="AN254" s="186">
        <f t="shared" si="19"/>
        <v>0</v>
      </c>
      <c r="AO254" s="615"/>
    </row>
    <row r="255" spans="1:41" ht="20.100000000000001" customHeight="1">
      <c r="A255" s="183">
        <v>251</v>
      </c>
      <c r="B255" s="342"/>
      <c r="C255" s="342"/>
      <c r="D255" s="142"/>
      <c r="E255" s="142"/>
      <c r="F255" s="142"/>
      <c r="G255" s="142"/>
      <c r="H255" s="142"/>
      <c r="I255" s="142"/>
      <c r="J255" s="143"/>
      <c r="K255" s="142"/>
      <c r="L255" s="142"/>
      <c r="M255" s="144"/>
      <c r="N255" s="145"/>
      <c r="O255" s="142"/>
      <c r="P255" s="147"/>
      <c r="Q255" s="147"/>
      <c r="R255" s="147"/>
      <c r="S255" s="147"/>
      <c r="T255" s="147"/>
      <c r="U255" s="147"/>
      <c r="V255" s="147"/>
      <c r="W255" s="147"/>
      <c r="X255" s="147"/>
      <c r="Y255" s="147"/>
      <c r="Z255" s="147"/>
      <c r="AA255" s="147"/>
      <c r="AB255" s="147"/>
      <c r="AC255" s="148"/>
      <c r="AD255" s="142"/>
      <c r="AE255" s="203">
        <f t="shared" si="20"/>
        <v>0</v>
      </c>
      <c r="AF255" s="150">
        <f t="shared" si="21"/>
        <v>0</v>
      </c>
      <c r="AG255" s="331"/>
      <c r="AJ255" s="185"/>
      <c r="AK255" s="616"/>
      <c r="AL255" s="186">
        <f t="shared" si="17"/>
        <v>0</v>
      </c>
      <c r="AM255" s="186">
        <f t="shared" si="18"/>
        <v>0</v>
      </c>
      <c r="AN255" s="186">
        <f t="shared" si="19"/>
        <v>0</v>
      </c>
      <c r="AO255" s="615"/>
    </row>
    <row r="256" spans="1:41" ht="20.100000000000001" customHeight="1">
      <c r="A256" s="183">
        <v>252</v>
      </c>
      <c r="B256" s="342"/>
      <c r="C256" s="342"/>
      <c r="D256" s="142"/>
      <c r="E256" s="142"/>
      <c r="F256" s="142"/>
      <c r="G256" s="142"/>
      <c r="H256" s="142"/>
      <c r="I256" s="142"/>
      <c r="J256" s="143"/>
      <c r="K256" s="142"/>
      <c r="L256" s="142"/>
      <c r="M256" s="144"/>
      <c r="N256" s="145"/>
      <c r="O256" s="142"/>
      <c r="P256" s="147"/>
      <c r="Q256" s="147"/>
      <c r="R256" s="147"/>
      <c r="S256" s="147"/>
      <c r="T256" s="147"/>
      <c r="U256" s="147"/>
      <c r="V256" s="147"/>
      <c r="W256" s="147"/>
      <c r="X256" s="147"/>
      <c r="Y256" s="147"/>
      <c r="Z256" s="147"/>
      <c r="AA256" s="147"/>
      <c r="AB256" s="147"/>
      <c r="AC256" s="148"/>
      <c r="AD256" s="142"/>
      <c r="AE256" s="203">
        <f t="shared" si="20"/>
        <v>0</v>
      </c>
      <c r="AF256" s="150">
        <f t="shared" si="21"/>
        <v>0</v>
      </c>
      <c r="AG256" s="331"/>
      <c r="AJ256" s="185"/>
      <c r="AK256" s="616"/>
      <c r="AL256" s="186">
        <f t="shared" si="17"/>
        <v>0</v>
      </c>
      <c r="AM256" s="186">
        <f t="shared" si="18"/>
        <v>0</v>
      </c>
      <c r="AN256" s="186">
        <f t="shared" si="19"/>
        <v>0</v>
      </c>
      <c r="AO256" s="615"/>
    </row>
    <row r="257" spans="1:41" ht="20.100000000000001" customHeight="1">
      <c r="A257" s="183">
        <v>253</v>
      </c>
      <c r="B257" s="342"/>
      <c r="C257" s="342"/>
      <c r="D257" s="142"/>
      <c r="E257" s="142"/>
      <c r="F257" s="142"/>
      <c r="G257" s="142"/>
      <c r="H257" s="142"/>
      <c r="I257" s="142"/>
      <c r="J257" s="143"/>
      <c r="K257" s="142"/>
      <c r="L257" s="142"/>
      <c r="M257" s="144"/>
      <c r="N257" s="145"/>
      <c r="O257" s="142"/>
      <c r="P257" s="147"/>
      <c r="Q257" s="147"/>
      <c r="R257" s="147"/>
      <c r="S257" s="147"/>
      <c r="T257" s="147"/>
      <c r="U257" s="147"/>
      <c r="V257" s="147"/>
      <c r="W257" s="147"/>
      <c r="X257" s="147"/>
      <c r="Y257" s="147"/>
      <c r="Z257" s="147"/>
      <c r="AA257" s="147"/>
      <c r="AB257" s="147"/>
      <c r="AC257" s="148"/>
      <c r="AD257" s="142"/>
      <c r="AE257" s="203">
        <f t="shared" si="20"/>
        <v>0</v>
      </c>
      <c r="AF257" s="150">
        <f t="shared" si="21"/>
        <v>0</v>
      </c>
      <c r="AG257" s="331"/>
      <c r="AJ257" s="185"/>
      <c r="AK257" s="616"/>
      <c r="AL257" s="186">
        <f t="shared" si="17"/>
        <v>0</v>
      </c>
      <c r="AM257" s="186">
        <f t="shared" si="18"/>
        <v>0</v>
      </c>
      <c r="AN257" s="186">
        <f t="shared" si="19"/>
        <v>0</v>
      </c>
      <c r="AO257" s="615"/>
    </row>
    <row r="258" spans="1:41" ht="20.100000000000001" customHeight="1">
      <c r="A258" s="183">
        <v>254</v>
      </c>
      <c r="B258" s="342"/>
      <c r="C258" s="342"/>
      <c r="D258" s="142"/>
      <c r="E258" s="142"/>
      <c r="F258" s="142"/>
      <c r="G258" s="142"/>
      <c r="H258" s="142"/>
      <c r="I258" s="142"/>
      <c r="J258" s="143"/>
      <c r="K258" s="142"/>
      <c r="L258" s="142"/>
      <c r="M258" s="144"/>
      <c r="N258" s="145"/>
      <c r="O258" s="142"/>
      <c r="P258" s="147"/>
      <c r="Q258" s="147"/>
      <c r="R258" s="147"/>
      <c r="S258" s="147"/>
      <c r="T258" s="147"/>
      <c r="U258" s="147"/>
      <c r="V258" s="147"/>
      <c r="W258" s="147"/>
      <c r="X258" s="147"/>
      <c r="Y258" s="147"/>
      <c r="Z258" s="147"/>
      <c r="AA258" s="147"/>
      <c r="AB258" s="147"/>
      <c r="AC258" s="148"/>
      <c r="AD258" s="142"/>
      <c r="AE258" s="203">
        <f t="shared" si="20"/>
        <v>0</v>
      </c>
      <c r="AF258" s="150">
        <f t="shared" si="21"/>
        <v>0</v>
      </c>
      <c r="AG258" s="331"/>
      <c r="AJ258" s="185"/>
      <c r="AK258" s="616"/>
      <c r="AL258" s="186">
        <f t="shared" si="17"/>
        <v>0</v>
      </c>
      <c r="AM258" s="186">
        <f t="shared" si="18"/>
        <v>0</v>
      </c>
      <c r="AN258" s="186">
        <f t="shared" si="19"/>
        <v>0</v>
      </c>
      <c r="AO258" s="615"/>
    </row>
    <row r="259" spans="1:41" ht="20.100000000000001" customHeight="1">
      <c r="A259" s="183">
        <v>255</v>
      </c>
      <c r="B259" s="342"/>
      <c r="C259" s="342"/>
      <c r="D259" s="142"/>
      <c r="E259" s="142"/>
      <c r="F259" s="142"/>
      <c r="G259" s="142"/>
      <c r="H259" s="142"/>
      <c r="I259" s="142"/>
      <c r="J259" s="143"/>
      <c r="K259" s="142"/>
      <c r="L259" s="142"/>
      <c r="M259" s="144"/>
      <c r="N259" s="145"/>
      <c r="O259" s="142"/>
      <c r="P259" s="147"/>
      <c r="Q259" s="147"/>
      <c r="R259" s="147"/>
      <c r="S259" s="147"/>
      <c r="T259" s="147"/>
      <c r="U259" s="147"/>
      <c r="V259" s="147"/>
      <c r="W259" s="147"/>
      <c r="X259" s="147"/>
      <c r="Y259" s="147"/>
      <c r="Z259" s="147"/>
      <c r="AA259" s="147"/>
      <c r="AB259" s="147"/>
      <c r="AC259" s="148"/>
      <c r="AD259" s="142"/>
      <c r="AE259" s="203">
        <f t="shared" si="20"/>
        <v>0</v>
      </c>
      <c r="AF259" s="150">
        <f t="shared" si="21"/>
        <v>0</v>
      </c>
      <c r="AG259" s="331"/>
      <c r="AJ259" s="185"/>
      <c r="AK259" s="616"/>
      <c r="AL259" s="186">
        <f t="shared" si="17"/>
        <v>0</v>
      </c>
      <c r="AM259" s="186">
        <f t="shared" si="18"/>
        <v>0</v>
      </c>
      <c r="AN259" s="186">
        <f t="shared" si="19"/>
        <v>0</v>
      </c>
      <c r="AO259" s="615"/>
    </row>
    <row r="260" spans="1:41" ht="20.100000000000001" customHeight="1">
      <c r="A260" s="183">
        <v>256</v>
      </c>
      <c r="B260" s="342"/>
      <c r="C260" s="342"/>
      <c r="D260" s="142"/>
      <c r="E260" s="142"/>
      <c r="F260" s="142"/>
      <c r="G260" s="142"/>
      <c r="H260" s="142"/>
      <c r="I260" s="142"/>
      <c r="J260" s="143"/>
      <c r="K260" s="142"/>
      <c r="L260" s="142"/>
      <c r="M260" s="144"/>
      <c r="N260" s="145"/>
      <c r="O260" s="142"/>
      <c r="P260" s="147"/>
      <c r="Q260" s="147"/>
      <c r="R260" s="147"/>
      <c r="S260" s="147"/>
      <c r="T260" s="147"/>
      <c r="U260" s="147"/>
      <c r="V260" s="147"/>
      <c r="W260" s="147"/>
      <c r="X260" s="147"/>
      <c r="Y260" s="147"/>
      <c r="Z260" s="147"/>
      <c r="AA260" s="147"/>
      <c r="AB260" s="147"/>
      <c r="AC260" s="148"/>
      <c r="AD260" s="142"/>
      <c r="AE260" s="203">
        <f t="shared" si="20"/>
        <v>0</v>
      </c>
      <c r="AF260" s="150">
        <f t="shared" si="21"/>
        <v>0</v>
      </c>
      <c r="AG260" s="331"/>
      <c r="AJ260" s="185"/>
      <c r="AK260" s="616"/>
      <c r="AL260" s="186">
        <f t="shared" si="17"/>
        <v>0</v>
      </c>
      <c r="AM260" s="186">
        <f t="shared" si="18"/>
        <v>0</v>
      </c>
      <c r="AN260" s="186">
        <f t="shared" si="19"/>
        <v>0</v>
      </c>
      <c r="AO260" s="615"/>
    </row>
    <row r="261" spans="1:41" ht="20.100000000000001" customHeight="1">
      <c r="A261" s="183">
        <v>257</v>
      </c>
      <c r="B261" s="342"/>
      <c r="C261" s="342"/>
      <c r="D261" s="142"/>
      <c r="E261" s="142"/>
      <c r="F261" s="142"/>
      <c r="G261" s="142"/>
      <c r="H261" s="142"/>
      <c r="I261" s="142"/>
      <c r="J261" s="143"/>
      <c r="K261" s="142"/>
      <c r="L261" s="142"/>
      <c r="M261" s="144"/>
      <c r="N261" s="145"/>
      <c r="O261" s="142"/>
      <c r="P261" s="147"/>
      <c r="Q261" s="147"/>
      <c r="R261" s="147"/>
      <c r="S261" s="147"/>
      <c r="T261" s="147"/>
      <c r="U261" s="147"/>
      <c r="V261" s="147"/>
      <c r="W261" s="147"/>
      <c r="X261" s="147"/>
      <c r="Y261" s="147"/>
      <c r="Z261" s="147"/>
      <c r="AA261" s="147"/>
      <c r="AB261" s="147"/>
      <c r="AC261" s="148"/>
      <c r="AD261" s="142"/>
      <c r="AE261" s="203">
        <f t="shared" si="20"/>
        <v>0</v>
      </c>
      <c r="AF261" s="150">
        <f t="shared" si="21"/>
        <v>0</v>
      </c>
      <c r="AG261" s="331"/>
      <c r="AJ261" s="185"/>
      <c r="AK261" s="616"/>
      <c r="AL261" s="186">
        <f t="shared" si="17"/>
        <v>0</v>
      </c>
      <c r="AM261" s="186">
        <f t="shared" si="18"/>
        <v>0</v>
      </c>
      <c r="AN261" s="186">
        <f t="shared" si="19"/>
        <v>0</v>
      </c>
      <c r="AO261" s="615"/>
    </row>
    <row r="262" spans="1:41" ht="20.100000000000001" customHeight="1">
      <c r="A262" s="183">
        <v>258</v>
      </c>
      <c r="B262" s="342"/>
      <c r="C262" s="342"/>
      <c r="D262" s="142"/>
      <c r="E262" s="142"/>
      <c r="F262" s="142"/>
      <c r="G262" s="142"/>
      <c r="H262" s="142"/>
      <c r="I262" s="142"/>
      <c r="J262" s="143"/>
      <c r="K262" s="142"/>
      <c r="L262" s="142"/>
      <c r="M262" s="144"/>
      <c r="N262" s="145"/>
      <c r="O262" s="142"/>
      <c r="P262" s="147"/>
      <c r="Q262" s="147"/>
      <c r="R262" s="147"/>
      <c r="S262" s="147"/>
      <c r="T262" s="147"/>
      <c r="U262" s="147"/>
      <c r="V262" s="147"/>
      <c r="W262" s="147"/>
      <c r="X262" s="147"/>
      <c r="Y262" s="147"/>
      <c r="Z262" s="147"/>
      <c r="AA262" s="147"/>
      <c r="AB262" s="147"/>
      <c r="AC262" s="148"/>
      <c r="AD262" s="142"/>
      <c r="AE262" s="203">
        <f t="shared" si="20"/>
        <v>0</v>
      </c>
      <c r="AF262" s="150">
        <f t="shared" si="21"/>
        <v>0</v>
      </c>
      <c r="AG262" s="331"/>
      <c r="AJ262" s="185"/>
      <c r="AK262" s="616"/>
      <c r="AL262" s="186">
        <f t="shared" ref="AL262:AL325" si="22">SUM(AH$4*B262)</f>
        <v>0</v>
      </c>
      <c r="AM262" s="186">
        <f t="shared" ref="AM262:AM325" si="23">SUM(AI$4*C262)</f>
        <v>0</v>
      </c>
      <c r="AN262" s="186">
        <f t="shared" ref="AN262:AN325" si="24">SUM((AE262*AJ$4)+AK262)</f>
        <v>0</v>
      </c>
      <c r="AO262" s="615"/>
    </row>
    <row r="263" spans="1:41" ht="20.100000000000001" customHeight="1">
      <c r="A263" s="183">
        <v>259</v>
      </c>
      <c r="B263" s="342"/>
      <c r="C263" s="342"/>
      <c r="D263" s="142"/>
      <c r="E263" s="142"/>
      <c r="F263" s="142"/>
      <c r="G263" s="142"/>
      <c r="H263" s="142"/>
      <c r="I263" s="142"/>
      <c r="J263" s="143"/>
      <c r="K263" s="142"/>
      <c r="L263" s="142"/>
      <c r="M263" s="144"/>
      <c r="N263" s="145"/>
      <c r="O263" s="142"/>
      <c r="P263" s="147"/>
      <c r="Q263" s="147"/>
      <c r="R263" s="147"/>
      <c r="S263" s="147"/>
      <c r="T263" s="147"/>
      <c r="U263" s="147"/>
      <c r="V263" s="147"/>
      <c r="W263" s="147"/>
      <c r="X263" s="147"/>
      <c r="Y263" s="147"/>
      <c r="Z263" s="147"/>
      <c r="AA263" s="147"/>
      <c r="AB263" s="147"/>
      <c r="AC263" s="148"/>
      <c r="AD263" s="142"/>
      <c r="AE263" s="203">
        <f t="shared" ref="AE263:AE326" si="25">SUM(P263:AB263)</f>
        <v>0</v>
      </c>
      <c r="AF263" s="150">
        <f t="shared" ref="AF263:AF326" si="26">SUM(AE263+B263+C263)</f>
        <v>0</v>
      </c>
      <c r="AG263" s="331"/>
      <c r="AJ263" s="185"/>
      <c r="AK263" s="616"/>
      <c r="AL263" s="186">
        <f t="shared" si="22"/>
        <v>0</v>
      </c>
      <c r="AM263" s="186">
        <f t="shared" si="23"/>
        <v>0</v>
      </c>
      <c r="AN263" s="186">
        <f t="shared" si="24"/>
        <v>0</v>
      </c>
      <c r="AO263" s="615"/>
    </row>
    <row r="264" spans="1:41" ht="20.100000000000001" customHeight="1">
      <c r="A264" s="183">
        <v>260</v>
      </c>
      <c r="B264" s="342"/>
      <c r="C264" s="342"/>
      <c r="D264" s="142"/>
      <c r="E264" s="142"/>
      <c r="F264" s="142"/>
      <c r="G264" s="142"/>
      <c r="H264" s="142"/>
      <c r="I264" s="142"/>
      <c r="J264" s="143"/>
      <c r="K264" s="142"/>
      <c r="L264" s="142"/>
      <c r="M264" s="144"/>
      <c r="N264" s="145"/>
      <c r="O264" s="142"/>
      <c r="P264" s="147"/>
      <c r="Q264" s="147"/>
      <c r="R264" s="147"/>
      <c r="S264" s="147"/>
      <c r="T264" s="147"/>
      <c r="U264" s="147"/>
      <c r="V264" s="147"/>
      <c r="W264" s="147"/>
      <c r="X264" s="147"/>
      <c r="Y264" s="147"/>
      <c r="Z264" s="147"/>
      <c r="AA264" s="147"/>
      <c r="AB264" s="147"/>
      <c r="AC264" s="148"/>
      <c r="AD264" s="142"/>
      <c r="AE264" s="203">
        <f t="shared" si="25"/>
        <v>0</v>
      </c>
      <c r="AF264" s="150">
        <f t="shared" si="26"/>
        <v>0</v>
      </c>
      <c r="AG264" s="331"/>
      <c r="AJ264" s="185"/>
      <c r="AK264" s="616"/>
      <c r="AL264" s="186">
        <f t="shared" si="22"/>
        <v>0</v>
      </c>
      <c r="AM264" s="186">
        <f t="shared" si="23"/>
        <v>0</v>
      </c>
      <c r="AN264" s="186">
        <f t="shared" si="24"/>
        <v>0</v>
      </c>
      <c r="AO264" s="615"/>
    </row>
    <row r="265" spans="1:41" ht="20.100000000000001" customHeight="1">
      <c r="A265" s="183">
        <v>261</v>
      </c>
      <c r="B265" s="342"/>
      <c r="C265" s="342"/>
      <c r="D265" s="142"/>
      <c r="E265" s="142"/>
      <c r="F265" s="142"/>
      <c r="G265" s="142"/>
      <c r="H265" s="142"/>
      <c r="I265" s="142"/>
      <c r="J265" s="143"/>
      <c r="K265" s="142"/>
      <c r="L265" s="142"/>
      <c r="M265" s="144"/>
      <c r="N265" s="145"/>
      <c r="O265" s="142"/>
      <c r="P265" s="147"/>
      <c r="Q265" s="147"/>
      <c r="R265" s="147"/>
      <c r="S265" s="147"/>
      <c r="T265" s="147"/>
      <c r="U265" s="147"/>
      <c r="V265" s="147"/>
      <c r="W265" s="147"/>
      <c r="X265" s="147"/>
      <c r="Y265" s="147"/>
      <c r="Z265" s="147"/>
      <c r="AA265" s="147"/>
      <c r="AB265" s="147"/>
      <c r="AC265" s="148"/>
      <c r="AD265" s="142"/>
      <c r="AE265" s="203">
        <f t="shared" si="25"/>
        <v>0</v>
      </c>
      <c r="AF265" s="150">
        <f t="shared" si="26"/>
        <v>0</v>
      </c>
      <c r="AG265" s="331"/>
      <c r="AJ265" s="185"/>
      <c r="AK265" s="616"/>
      <c r="AL265" s="186">
        <f t="shared" si="22"/>
        <v>0</v>
      </c>
      <c r="AM265" s="186">
        <f t="shared" si="23"/>
        <v>0</v>
      </c>
      <c r="AN265" s="186">
        <f t="shared" si="24"/>
        <v>0</v>
      </c>
      <c r="AO265" s="615"/>
    </row>
    <row r="266" spans="1:41" ht="20.100000000000001" customHeight="1">
      <c r="A266" s="183">
        <v>262</v>
      </c>
      <c r="B266" s="342"/>
      <c r="C266" s="342"/>
      <c r="D266" s="142"/>
      <c r="E266" s="142"/>
      <c r="F266" s="142"/>
      <c r="G266" s="142"/>
      <c r="H266" s="142"/>
      <c r="I266" s="142"/>
      <c r="J266" s="143"/>
      <c r="K266" s="142"/>
      <c r="L266" s="142"/>
      <c r="M266" s="144"/>
      <c r="N266" s="145"/>
      <c r="O266" s="142"/>
      <c r="P266" s="147"/>
      <c r="Q266" s="147"/>
      <c r="R266" s="147"/>
      <c r="S266" s="147"/>
      <c r="T266" s="147"/>
      <c r="U266" s="147"/>
      <c r="V266" s="147"/>
      <c r="W266" s="147"/>
      <c r="X266" s="147"/>
      <c r="Y266" s="147"/>
      <c r="Z266" s="147"/>
      <c r="AA266" s="147"/>
      <c r="AB266" s="147"/>
      <c r="AC266" s="148"/>
      <c r="AD266" s="142"/>
      <c r="AE266" s="203">
        <f t="shared" si="25"/>
        <v>0</v>
      </c>
      <c r="AF266" s="150">
        <f t="shared" si="26"/>
        <v>0</v>
      </c>
      <c r="AG266" s="331"/>
      <c r="AJ266" s="185"/>
      <c r="AK266" s="616"/>
      <c r="AL266" s="186">
        <f t="shared" si="22"/>
        <v>0</v>
      </c>
      <c r="AM266" s="186">
        <f t="shared" si="23"/>
        <v>0</v>
      </c>
      <c r="AN266" s="186">
        <f t="shared" si="24"/>
        <v>0</v>
      </c>
      <c r="AO266" s="615"/>
    </row>
    <row r="267" spans="1:41" ht="20.100000000000001" customHeight="1">
      <c r="A267" s="183">
        <v>263</v>
      </c>
      <c r="B267" s="342"/>
      <c r="C267" s="342"/>
      <c r="D267" s="142"/>
      <c r="E267" s="142"/>
      <c r="F267" s="142"/>
      <c r="G267" s="142"/>
      <c r="H267" s="142"/>
      <c r="I267" s="142"/>
      <c r="J267" s="143"/>
      <c r="K267" s="142"/>
      <c r="L267" s="142"/>
      <c r="M267" s="144"/>
      <c r="N267" s="145"/>
      <c r="O267" s="142"/>
      <c r="P267" s="147"/>
      <c r="Q267" s="147"/>
      <c r="R267" s="147"/>
      <c r="S267" s="147"/>
      <c r="T267" s="147"/>
      <c r="U267" s="147"/>
      <c r="V267" s="147"/>
      <c r="W267" s="147"/>
      <c r="X267" s="147"/>
      <c r="Y267" s="147"/>
      <c r="Z267" s="147"/>
      <c r="AA267" s="147"/>
      <c r="AB267" s="147"/>
      <c r="AC267" s="148"/>
      <c r="AD267" s="142"/>
      <c r="AE267" s="203">
        <f t="shared" si="25"/>
        <v>0</v>
      </c>
      <c r="AF267" s="150">
        <f t="shared" si="26"/>
        <v>0</v>
      </c>
      <c r="AG267" s="331"/>
      <c r="AJ267" s="185"/>
      <c r="AK267" s="616"/>
      <c r="AL267" s="186">
        <f t="shared" si="22"/>
        <v>0</v>
      </c>
      <c r="AM267" s="186">
        <f t="shared" si="23"/>
        <v>0</v>
      </c>
      <c r="AN267" s="186">
        <f t="shared" si="24"/>
        <v>0</v>
      </c>
      <c r="AO267" s="615"/>
    </row>
    <row r="268" spans="1:41" ht="20.100000000000001" customHeight="1">
      <c r="A268" s="183">
        <v>264</v>
      </c>
      <c r="B268" s="342"/>
      <c r="C268" s="342"/>
      <c r="D268" s="142"/>
      <c r="E268" s="142"/>
      <c r="F268" s="142"/>
      <c r="G268" s="142"/>
      <c r="H268" s="142"/>
      <c r="I268" s="142"/>
      <c r="J268" s="143"/>
      <c r="K268" s="142"/>
      <c r="L268" s="142"/>
      <c r="M268" s="144"/>
      <c r="N268" s="145"/>
      <c r="O268" s="142"/>
      <c r="P268" s="147"/>
      <c r="Q268" s="147"/>
      <c r="R268" s="147"/>
      <c r="S268" s="147"/>
      <c r="T268" s="147"/>
      <c r="U268" s="147"/>
      <c r="V268" s="147"/>
      <c r="W268" s="147"/>
      <c r="X268" s="147"/>
      <c r="Y268" s="147"/>
      <c r="Z268" s="147"/>
      <c r="AA268" s="147"/>
      <c r="AB268" s="147"/>
      <c r="AC268" s="148"/>
      <c r="AD268" s="142"/>
      <c r="AE268" s="203">
        <f t="shared" si="25"/>
        <v>0</v>
      </c>
      <c r="AF268" s="150">
        <f t="shared" si="26"/>
        <v>0</v>
      </c>
      <c r="AG268" s="331"/>
      <c r="AJ268" s="185"/>
      <c r="AK268" s="616"/>
      <c r="AL268" s="186">
        <f t="shared" si="22"/>
        <v>0</v>
      </c>
      <c r="AM268" s="186">
        <f t="shared" si="23"/>
        <v>0</v>
      </c>
      <c r="AN268" s="186">
        <f t="shared" si="24"/>
        <v>0</v>
      </c>
      <c r="AO268" s="615"/>
    </row>
    <row r="269" spans="1:41" ht="20.100000000000001" customHeight="1">
      <c r="A269" s="183">
        <v>265</v>
      </c>
      <c r="B269" s="342"/>
      <c r="C269" s="342"/>
      <c r="D269" s="142"/>
      <c r="E269" s="142"/>
      <c r="F269" s="142"/>
      <c r="G269" s="142"/>
      <c r="H269" s="142"/>
      <c r="I269" s="142"/>
      <c r="J269" s="143"/>
      <c r="K269" s="142"/>
      <c r="L269" s="142"/>
      <c r="M269" s="144"/>
      <c r="N269" s="145"/>
      <c r="O269" s="142"/>
      <c r="P269" s="147"/>
      <c r="Q269" s="147"/>
      <c r="R269" s="147"/>
      <c r="S269" s="147"/>
      <c r="T269" s="147"/>
      <c r="U269" s="147"/>
      <c r="V269" s="147"/>
      <c r="W269" s="147"/>
      <c r="X269" s="147"/>
      <c r="Y269" s="147"/>
      <c r="Z269" s="147"/>
      <c r="AA269" s="147"/>
      <c r="AB269" s="147"/>
      <c r="AC269" s="148"/>
      <c r="AD269" s="142"/>
      <c r="AE269" s="203">
        <f t="shared" si="25"/>
        <v>0</v>
      </c>
      <c r="AF269" s="150">
        <f t="shared" si="26"/>
        <v>0</v>
      </c>
      <c r="AG269" s="331"/>
      <c r="AJ269" s="185"/>
      <c r="AK269" s="616"/>
      <c r="AL269" s="186">
        <f t="shared" si="22"/>
        <v>0</v>
      </c>
      <c r="AM269" s="186">
        <f t="shared" si="23"/>
        <v>0</v>
      </c>
      <c r="AN269" s="186">
        <f t="shared" si="24"/>
        <v>0</v>
      </c>
      <c r="AO269" s="615"/>
    </row>
    <row r="270" spans="1:41" ht="20.100000000000001" customHeight="1">
      <c r="A270" s="183">
        <v>266</v>
      </c>
      <c r="B270" s="342"/>
      <c r="C270" s="342"/>
      <c r="D270" s="142"/>
      <c r="E270" s="142"/>
      <c r="F270" s="142"/>
      <c r="G270" s="142"/>
      <c r="H270" s="142"/>
      <c r="I270" s="142"/>
      <c r="J270" s="143"/>
      <c r="K270" s="142"/>
      <c r="L270" s="142"/>
      <c r="M270" s="144"/>
      <c r="N270" s="145"/>
      <c r="O270" s="142"/>
      <c r="P270" s="147"/>
      <c r="Q270" s="147"/>
      <c r="R270" s="147"/>
      <c r="S270" s="147"/>
      <c r="T270" s="147"/>
      <c r="U270" s="147"/>
      <c r="V270" s="147"/>
      <c r="W270" s="147"/>
      <c r="X270" s="147"/>
      <c r="Y270" s="147"/>
      <c r="Z270" s="147"/>
      <c r="AA270" s="147"/>
      <c r="AB270" s="147"/>
      <c r="AC270" s="148"/>
      <c r="AD270" s="142"/>
      <c r="AE270" s="203">
        <f t="shared" si="25"/>
        <v>0</v>
      </c>
      <c r="AF270" s="150">
        <f t="shared" si="26"/>
        <v>0</v>
      </c>
      <c r="AG270" s="331"/>
      <c r="AJ270" s="185"/>
      <c r="AK270" s="616"/>
      <c r="AL270" s="186">
        <f t="shared" si="22"/>
        <v>0</v>
      </c>
      <c r="AM270" s="186">
        <f t="shared" si="23"/>
        <v>0</v>
      </c>
      <c r="AN270" s="186">
        <f t="shared" si="24"/>
        <v>0</v>
      </c>
      <c r="AO270" s="615"/>
    </row>
    <row r="271" spans="1:41" ht="20.100000000000001" customHeight="1">
      <c r="A271" s="183">
        <v>267</v>
      </c>
      <c r="B271" s="342"/>
      <c r="C271" s="342"/>
      <c r="D271" s="142"/>
      <c r="E271" s="142"/>
      <c r="F271" s="142"/>
      <c r="G271" s="142"/>
      <c r="H271" s="142"/>
      <c r="I271" s="142"/>
      <c r="J271" s="143"/>
      <c r="K271" s="142"/>
      <c r="L271" s="142"/>
      <c r="M271" s="144"/>
      <c r="N271" s="145"/>
      <c r="O271" s="142"/>
      <c r="P271" s="147"/>
      <c r="Q271" s="147"/>
      <c r="R271" s="147"/>
      <c r="S271" s="147"/>
      <c r="T271" s="147"/>
      <c r="U271" s="147"/>
      <c r="V271" s="147"/>
      <c r="W271" s="147"/>
      <c r="X271" s="147"/>
      <c r="Y271" s="147"/>
      <c r="Z271" s="147"/>
      <c r="AA271" s="147"/>
      <c r="AB271" s="147"/>
      <c r="AC271" s="148"/>
      <c r="AD271" s="142"/>
      <c r="AE271" s="203">
        <f t="shared" si="25"/>
        <v>0</v>
      </c>
      <c r="AF271" s="150">
        <f t="shared" si="26"/>
        <v>0</v>
      </c>
      <c r="AG271" s="331"/>
      <c r="AJ271" s="185"/>
      <c r="AK271" s="616"/>
      <c r="AL271" s="186">
        <f t="shared" si="22"/>
        <v>0</v>
      </c>
      <c r="AM271" s="186">
        <f t="shared" si="23"/>
        <v>0</v>
      </c>
      <c r="AN271" s="186">
        <f t="shared" si="24"/>
        <v>0</v>
      </c>
      <c r="AO271" s="615"/>
    </row>
    <row r="272" spans="1:41" ht="20.100000000000001" customHeight="1">
      <c r="A272" s="183">
        <v>268</v>
      </c>
      <c r="B272" s="342"/>
      <c r="C272" s="342"/>
      <c r="D272" s="142"/>
      <c r="E272" s="142"/>
      <c r="F272" s="142"/>
      <c r="G272" s="142"/>
      <c r="H272" s="142"/>
      <c r="I272" s="142"/>
      <c r="J272" s="143"/>
      <c r="K272" s="142"/>
      <c r="L272" s="142"/>
      <c r="M272" s="144"/>
      <c r="N272" s="145"/>
      <c r="O272" s="142"/>
      <c r="P272" s="147"/>
      <c r="Q272" s="147"/>
      <c r="R272" s="147"/>
      <c r="S272" s="147"/>
      <c r="T272" s="147"/>
      <c r="U272" s="147"/>
      <c r="V272" s="147"/>
      <c r="W272" s="147"/>
      <c r="X272" s="147"/>
      <c r="Y272" s="147"/>
      <c r="Z272" s="147"/>
      <c r="AA272" s="147"/>
      <c r="AB272" s="147"/>
      <c r="AC272" s="148"/>
      <c r="AD272" s="142"/>
      <c r="AE272" s="203">
        <f t="shared" si="25"/>
        <v>0</v>
      </c>
      <c r="AF272" s="150">
        <f t="shared" si="26"/>
        <v>0</v>
      </c>
      <c r="AG272" s="331"/>
      <c r="AJ272" s="185"/>
      <c r="AK272" s="616"/>
      <c r="AL272" s="186">
        <f t="shared" si="22"/>
        <v>0</v>
      </c>
      <c r="AM272" s="186">
        <f t="shared" si="23"/>
        <v>0</v>
      </c>
      <c r="AN272" s="186">
        <f t="shared" si="24"/>
        <v>0</v>
      </c>
      <c r="AO272" s="615"/>
    </row>
    <row r="273" spans="1:41" ht="20.100000000000001" customHeight="1">
      <c r="A273" s="183">
        <v>269</v>
      </c>
      <c r="B273" s="342"/>
      <c r="C273" s="342"/>
      <c r="D273" s="142"/>
      <c r="E273" s="142"/>
      <c r="F273" s="142"/>
      <c r="G273" s="142"/>
      <c r="H273" s="142"/>
      <c r="I273" s="142"/>
      <c r="J273" s="143"/>
      <c r="K273" s="142"/>
      <c r="L273" s="142"/>
      <c r="M273" s="144"/>
      <c r="N273" s="145"/>
      <c r="O273" s="142"/>
      <c r="P273" s="147"/>
      <c r="Q273" s="147"/>
      <c r="R273" s="147"/>
      <c r="S273" s="147"/>
      <c r="T273" s="147"/>
      <c r="U273" s="147"/>
      <c r="V273" s="147"/>
      <c r="W273" s="147"/>
      <c r="X273" s="147"/>
      <c r="Y273" s="147"/>
      <c r="Z273" s="147"/>
      <c r="AA273" s="147"/>
      <c r="AB273" s="147"/>
      <c r="AC273" s="148"/>
      <c r="AD273" s="142"/>
      <c r="AE273" s="203">
        <f t="shared" si="25"/>
        <v>0</v>
      </c>
      <c r="AF273" s="150">
        <f t="shared" si="26"/>
        <v>0</v>
      </c>
      <c r="AG273" s="331"/>
      <c r="AJ273" s="185"/>
      <c r="AK273" s="616"/>
      <c r="AL273" s="186">
        <f t="shared" si="22"/>
        <v>0</v>
      </c>
      <c r="AM273" s="186">
        <f t="shared" si="23"/>
        <v>0</v>
      </c>
      <c r="AN273" s="186">
        <f t="shared" si="24"/>
        <v>0</v>
      </c>
      <c r="AO273" s="615"/>
    </row>
    <row r="274" spans="1:41" ht="20.100000000000001" customHeight="1">
      <c r="A274" s="183">
        <v>270</v>
      </c>
      <c r="B274" s="342"/>
      <c r="C274" s="342"/>
      <c r="D274" s="142"/>
      <c r="E274" s="142"/>
      <c r="F274" s="142"/>
      <c r="G274" s="142"/>
      <c r="H274" s="142"/>
      <c r="I274" s="142"/>
      <c r="J274" s="143"/>
      <c r="K274" s="142"/>
      <c r="L274" s="142"/>
      <c r="M274" s="144"/>
      <c r="N274" s="145"/>
      <c r="O274" s="142"/>
      <c r="P274" s="147"/>
      <c r="Q274" s="147"/>
      <c r="R274" s="147"/>
      <c r="S274" s="147"/>
      <c r="T274" s="147"/>
      <c r="U274" s="147"/>
      <c r="V274" s="147"/>
      <c r="W274" s="147"/>
      <c r="X274" s="147"/>
      <c r="Y274" s="147"/>
      <c r="Z274" s="147"/>
      <c r="AA274" s="147"/>
      <c r="AB274" s="147"/>
      <c r="AC274" s="148"/>
      <c r="AD274" s="142"/>
      <c r="AE274" s="203">
        <f t="shared" si="25"/>
        <v>0</v>
      </c>
      <c r="AF274" s="150">
        <f t="shared" si="26"/>
        <v>0</v>
      </c>
      <c r="AG274" s="331"/>
      <c r="AJ274" s="185"/>
      <c r="AK274" s="616"/>
      <c r="AL274" s="186">
        <f t="shared" si="22"/>
        <v>0</v>
      </c>
      <c r="AM274" s="186">
        <f t="shared" si="23"/>
        <v>0</v>
      </c>
      <c r="AN274" s="186">
        <f t="shared" si="24"/>
        <v>0</v>
      </c>
      <c r="AO274" s="615"/>
    </row>
    <row r="275" spans="1:41" ht="20.100000000000001" customHeight="1">
      <c r="A275" s="183">
        <v>271</v>
      </c>
      <c r="B275" s="342"/>
      <c r="C275" s="342"/>
      <c r="D275" s="142"/>
      <c r="E275" s="142"/>
      <c r="F275" s="142"/>
      <c r="G275" s="142"/>
      <c r="H275" s="142"/>
      <c r="I275" s="142"/>
      <c r="J275" s="143"/>
      <c r="K275" s="142"/>
      <c r="L275" s="142"/>
      <c r="M275" s="144"/>
      <c r="N275" s="145"/>
      <c r="O275" s="142"/>
      <c r="P275" s="147"/>
      <c r="Q275" s="147"/>
      <c r="R275" s="147"/>
      <c r="S275" s="147"/>
      <c r="T275" s="147"/>
      <c r="U275" s="147"/>
      <c r="V275" s="147"/>
      <c r="W275" s="147"/>
      <c r="X275" s="147"/>
      <c r="Y275" s="147"/>
      <c r="Z275" s="147"/>
      <c r="AA275" s="147"/>
      <c r="AB275" s="147"/>
      <c r="AC275" s="148"/>
      <c r="AD275" s="142"/>
      <c r="AE275" s="203">
        <f t="shared" si="25"/>
        <v>0</v>
      </c>
      <c r="AF275" s="150">
        <f t="shared" si="26"/>
        <v>0</v>
      </c>
      <c r="AG275" s="331"/>
      <c r="AJ275" s="185"/>
      <c r="AK275" s="616"/>
      <c r="AL275" s="186">
        <f t="shared" si="22"/>
        <v>0</v>
      </c>
      <c r="AM275" s="186">
        <f t="shared" si="23"/>
        <v>0</v>
      </c>
      <c r="AN275" s="186">
        <f t="shared" si="24"/>
        <v>0</v>
      </c>
      <c r="AO275" s="615"/>
    </row>
    <row r="276" spans="1:41" ht="20.100000000000001" customHeight="1">
      <c r="A276" s="183">
        <v>272</v>
      </c>
      <c r="B276" s="342"/>
      <c r="C276" s="342"/>
      <c r="D276" s="142"/>
      <c r="E276" s="142"/>
      <c r="F276" s="142"/>
      <c r="G276" s="142"/>
      <c r="H276" s="142"/>
      <c r="I276" s="142"/>
      <c r="J276" s="143"/>
      <c r="K276" s="142"/>
      <c r="L276" s="142"/>
      <c r="M276" s="144"/>
      <c r="N276" s="145"/>
      <c r="O276" s="142"/>
      <c r="P276" s="147"/>
      <c r="Q276" s="147"/>
      <c r="R276" s="147"/>
      <c r="S276" s="147"/>
      <c r="T276" s="147"/>
      <c r="U276" s="147"/>
      <c r="V276" s="147"/>
      <c r="W276" s="147"/>
      <c r="X276" s="147"/>
      <c r="Y276" s="147"/>
      <c r="Z276" s="147"/>
      <c r="AA276" s="147"/>
      <c r="AB276" s="147"/>
      <c r="AC276" s="148"/>
      <c r="AD276" s="142"/>
      <c r="AE276" s="203">
        <f t="shared" si="25"/>
        <v>0</v>
      </c>
      <c r="AF276" s="150">
        <f t="shared" si="26"/>
        <v>0</v>
      </c>
      <c r="AG276" s="331"/>
      <c r="AJ276" s="185"/>
      <c r="AK276" s="616"/>
      <c r="AL276" s="186">
        <f t="shared" si="22"/>
        <v>0</v>
      </c>
      <c r="AM276" s="186">
        <f t="shared" si="23"/>
        <v>0</v>
      </c>
      <c r="AN276" s="186">
        <f t="shared" si="24"/>
        <v>0</v>
      </c>
      <c r="AO276" s="615"/>
    </row>
    <row r="277" spans="1:41" ht="20.100000000000001" customHeight="1">
      <c r="A277" s="183">
        <v>273</v>
      </c>
      <c r="B277" s="342"/>
      <c r="C277" s="342"/>
      <c r="D277" s="142"/>
      <c r="E277" s="142"/>
      <c r="F277" s="142"/>
      <c r="G277" s="142"/>
      <c r="H277" s="142"/>
      <c r="I277" s="142"/>
      <c r="J277" s="143"/>
      <c r="K277" s="142"/>
      <c r="L277" s="142"/>
      <c r="M277" s="144"/>
      <c r="N277" s="145"/>
      <c r="O277" s="142"/>
      <c r="P277" s="147"/>
      <c r="Q277" s="147"/>
      <c r="R277" s="147"/>
      <c r="S277" s="147"/>
      <c r="T277" s="147"/>
      <c r="U277" s="147"/>
      <c r="V277" s="147"/>
      <c r="W277" s="147"/>
      <c r="X277" s="147"/>
      <c r="Y277" s="147"/>
      <c r="Z277" s="147"/>
      <c r="AA277" s="147"/>
      <c r="AB277" s="147"/>
      <c r="AC277" s="148"/>
      <c r="AD277" s="142"/>
      <c r="AE277" s="203">
        <f t="shared" si="25"/>
        <v>0</v>
      </c>
      <c r="AF277" s="150">
        <f t="shared" si="26"/>
        <v>0</v>
      </c>
      <c r="AG277" s="331"/>
      <c r="AJ277" s="185"/>
      <c r="AK277" s="616"/>
      <c r="AL277" s="186">
        <f t="shared" si="22"/>
        <v>0</v>
      </c>
      <c r="AM277" s="186">
        <f t="shared" si="23"/>
        <v>0</v>
      </c>
      <c r="AN277" s="186">
        <f t="shared" si="24"/>
        <v>0</v>
      </c>
      <c r="AO277" s="615"/>
    </row>
    <row r="278" spans="1:41" ht="20.100000000000001" customHeight="1">
      <c r="A278" s="183">
        <v>274</v>
      </c>
      <c r="B278" s="342"/>
      <c r="C278" s="342"/>
      <c r="D278" s="142"/>
      <c r="E278" s="142"/>
      <c r="F278" s="142"/>
      <c r="G278" s="142"/>
      <c r="H278" s="142"/>
      <c r="I278" s="142"/>
      <c r="J278" s="143"/>
      <c r="K278" s="142"/>
      <c r="L278" s="142"/>
      <c r="M278" s="144"/>
      <c r="N278" s="145"/>
      <c r="O278" s="142"/>
      <c r="P278" s="147"/>
      <c r="Q278" s="147"/>
      <c r="R278" s="147"/>
      <c r="S278" s="147"/>
      <c r="T278" s="147"/>
      <c r="U278" s="147"/>
      <c r="V278" s="147"/>
      <c r="W278" s="147"/>
      <c r="X278" s="147"/>
      <c r="Y278" s="147"/>
      <c r="Z278" s="147"/>
      <c r="AA278" s="147"/>
      <c r="AB278" s="147"/>
      <c r="AC278" s="148"/>
      <c r="AD278" s="142"/>
      <c r="AE278" s="203">
        <f t="shared" si="25"/>
        <v>0</v>
      </c>
      <c r="AF278" s="150">
        <f t="shared" si="26"/>
        <v>0</v>
      </c>
      <c r="AG278" s="331"/>
      <c r="AJ278" s="185"/>
      <c r="AK278" s="616"/>
      <c r="AL278" s="186">
        <f t="shared" si="22"/>
        <v>0</v>
      </c>
      <c r="AM278" s="186">
        <f t="shared" si="23"/>
        <v>0</v>
      </c>
      <c r="AN278" s="186">
        <f t="shared" si="24"/>
        <v>0</v>
      </c>
      <c r="AO278" s="615"/>
    </row>
    <row r="279" spans="1:41" ht="20.100000000000001" customHeight="1">
      <c r="A279" s="183">
        <v>275</v>
      </c>
      <c r="B279" s="342"/>
      <c r="C279" s="342"/>
      <c r="D279" s="142"/>
      <c r="E279" s="142"/>
      <c r="F279" s="142"/>
      <c r="G279" s="142"/>
      <c r="H279" s="142"/>
      <c r="I279" s="142"/>
      <c r="J279" s="143"/>
      <c r="K279" s="142"/>
      <c r="L279" s="142"/>
      <c r="M279" s="144"/>
      <c r="N279" s="145"/>
      <c r="O279" s="142"/>
      <c r="P279" s="147"/>
      <c r="Q279" s="147"/>
      <c r="R279" s="147"/>
      <c r="S279" s="147"/>
      <c r="T279" s="147"/>
      <c r="U279" s="147"/>
      <c r="V279" s="147"/>
      <c r="W279" s="147"/>
      <c r="X279" s="147"/>
      <c r="Y279" s="147"/>
      <c r="Z279" s="147"/>
      <c r="AA279" s="147"/>
      <c r="AB279" s="147"/>
      <c r="AC279" s="148"/>
      <c r="AD279" s="142"/>
      <c r="AE279" s="203">
        <f t="shared" si="25"/>
        <v>0</v>
      </c>
      <c r="AF279" s="150">
        <f t="shared" si="26"/>
        <v>0</v>
      </c>
      <c r="AG279" s="331"/>
      <c r="AJ279" s="185"/>
      <c r="AK279" s="616"/>
      <c r="AL279" s="186">
        <f t="shared" si="22"/>
        <v>0</v>
      </c>
      <c r="AM279" s="186">
        <f t="shared" si="23"/>
        <v>0</v>
      </c>
      <c r="AN279" s="186">
        <f t="shared" si="24"/>
        <v>0</v>
      </c>
      <c r="AO279" s="615"/>
    </row>
    <row r="280" spans="1:41" ht="20.100000000000001" customHeight="1">
      <c r="A280" s="183">
        <v>276</v>
      </c>
      <c r="B280" s="342"/>
      <c r="C280" s="342"/>
      <c r="D280" s="142"/>
      <c r="E280" s="142"/>
      <c r="F280" s="142"/>
      <c r="G280" s="142"/>
      <c r="H280" s="142"/>
      <c r="I280" s="142"/>
      <c r="J280" s="143"/>
      <c r="K280" s="142"/>
      <c r="L280" s="142"/>
      <c r="M280" s="144"/>
      <c r="N280" s="145"/>
      <c r="O280" s="142"/>
      <c r="P280" s="147"/>
      <c r="Q280" s="147"/>
      <c r="R280" s="147"/>
      <c r="S280" s="147"/>
      <c r="T280" s="147"/>
      <c r="U280" s="147"/>
      <c r="V280" s="147"/>
      <c r="W280" s="147"/>
      <c r="X280" s="147"/>
      <c r="Y280" s="147"/>
      <c r="Z280" s="147"/>
      <c r="AA280" s="147"/>
      <c r="AB280" s="147"/>
      <c r="AC280" s="148"/>
      <c r="AD280" s="142"/>
      <c r="AE280" s="203">
        <f t="shared" si="25"/>
        <v>0</v>
      </c>
      <c r="AF280" s="150">
        <f t="shared" si="26"/>
        <v>0</v>
      </c>
      <c r="AG280" s="331"/>
      <c r="AJ280" s="185"/>
      <c r="AK280" s="616"/>
      <c r="AL280" s="186">
        <f t="shared" si="22"/>
        <v>0</v>
      </c>
      <c r="AM280" s="186">
        <f t="shared" si="23"/>
        <v>0</v>
      </c>
      <c r="AN280" s="186">
        <f t="shared" si="24"/>
        <v>0</v>
      </c>
      <c r="AO280" s="615"/>
    </row>
    <row r="281" spans="1:41" ht="20.100000000000001" customHeight="1">
      <c r="A281" s="183">
        <v>277</v>
      </c>
      <c r="B281" s="342"/>
      <c r="C281" s="342"/>
      <c r="D281" s="142"/>
      <c r="E281" s="142"/>
      <c r="F281" s="142"/>
      <c r="G281" s="142"/>
      <c r="H281" s="142"/>
      <c r="I281" s="142"/>
      <c r="J281" s="143"/>
      <c r="K281" s="142"/>
      <c r="L281" s="142"/>
      <c r="M281" s="144"/>
      <c r="N281" s="145"/>
      <c r="O281" s="142"/>
      <c r="P281" s="147"/>
      <c r="Q281" s="147"/>
      <c r="R281" s="147"/>
      <c r="S281" s="147"/>
      <c r="T281" s="147"/>
      <c r="U281" s="147"/>
      <c r="V281" s="147"/>
      <c r="W281" s="147"/>
      <c r="X281" s="147"/>
      <c r="Y281" s="147"/>
      <c r="Z281" s="147"/>
      <c r="AA281" s="147"/>
      <c r="AB281" s="147"/>
      <c r="AC281" s="148"/>
      <c r="AD281" s="142"/>
      <c r="AE281" s="203">
        <f t="shared" si="25"/>
        <v>0</v>
      </c>
      <c r="AF281" s="150">
        <f t="shared" si="26"/>
        <v>0</v>
      </c>
      <c r="AG281" s="331"/>
      <c r="AJ281" s="185"/>
      <c r="AK281" s="616"/>
      <c r="AL281" s="186">
        <f t="shared" si="22"/>
        <v>0</v>
      </c>
      <c r="AM281" s="186">
        <f t="shared" si="23"/>
        <v>0</v>
      </c>
      <c r="AN281" s="186">
        <f t="shared" si="24"/>
        <v>0</v>
      </c>
      <c r="AO281" s="615"/>
    </row>
    <row r="282" spans="1:41" ht="20.100000000000001" customHeight="1">
      <c r="A282" s="183">
        <v>278</v>
      </c>
      <c r="B282" s="342"/>
      <c r="C282" s="342"/>
      <c r="D282" s="142"/>
      <c r="E282" s="142"/>
      <c r="F282" s="142"/>
      <c r="G282" s="142"/>
      <c r="H282" s="142"/>
      <c r="I282" s="142"/>
      <c r="J282" s="143"/>
      <c r="K282" s="142"/>
      <c r="L282" s="142"/>
      <c r="M282" s="144"/>
      <c r="N282" s="145"/>
      <c r="O282" s="142"/>
      <c r="P282" s="147"/>
      <c r="Q282" s="147"/>
      <c r="R282" s="147"/>
      <c r="S282" s="147"/>
      <c r="T282" s="147"/>
      <c r="U282" s="147"/>
      <c r="V282" s="147"/>
      <c r="W282" s="147"/>
      <c r="X282" s="147"/>
      <c r="Y282" s="147"/>
      <c r="Z282" s="147"/>
      <c r="AA282" s="147"/>
      <c r="AB282" s="147"/>
      <c r="AC282" s="148"/>
      <c r="AD282" s="142"/>
      <c r="AE282" s="203">
        <f t="shared" si="25"/>
        <v>0</v>
      </c>
      <c r="AF282" s="150">
        <f t="shared" si="26"/>
        <v>0</v>
      </c>
      <c r="AG282" s="331"/>
      <c r="AJ282" s="185"/>
      <c r="AK282" s="616"/>
      <c r="AL282" s="186">
        <f t="shared" si="22"/>
        <v>0</v>
      </c>
      <c r="AM282" s="186">
        <f t="shared" si="23"/>
        <v>0</v>
      </c>
      <c r="AN282" s="186">
        <f t="shared" si="24"/>
        <v>0</v>
      </c>
      <c r="AO282" s="615"/>
    </row>
    <row r="283" spans="1:41" ht="20.100000000000001" customHeight="1">
      <c r="A283" s="183">
        <v>279</v>
      </c>
      <c r="B283" s="342"/>
      <c r="C283" s="342"/>
      <c r="D283" s="142"/>
      <c r="E283" s="142"/>
      <c r="F283" s="142"/>
      <c r="G283" s="142"/>
      <c r="H283" s="142"/>
      <c r="I283" s="142"/>
      <c r="J283" s="143"/>
      <c r="K283" s="142"/>
      <c r="L283" s="142"/>
      <c r="M283" s="144"/>
      <c r="N283" s="145"/>
      <c r="O283" s="142"/>
      <c r="P283" s="147"/>
      <c r="Q283" s="147"/>
      <c r="R283" s="147"/>
      <c r="S283" s="147"/>
      <c r="T283" s="147"/>
      <c r="U283" s="147"/>
      <c r="V283" s="147"/>
      <c r="W283" s="147"/>
      <c r="X283" s="147"/>
      <c r="Y283" s="147"/>
      <c r="Z283" s="147"/>
      <c r="AA283" s="147"/>
      <c r="AB283" s="147"/>
      <c r="AC283" s="148"/>
      <c r="AD283" s="142"/>
      <c r="AE283" s="203">
        <f t="shared" si="25"/>
        <v>0</v>
      </c>
      <c r="AF283" s="150">
        <f t="shared" si="26"/>
        <v>0</v>
      </c>
      <c r="AG283" s="331"/>
      <c r="AJ283" s="185"/>
      <c r="AK283" s="616"/>
      <c r="AL283" s="186">
        <f t="shared" si="22"/>
        <v>0</v>
      </c>
      <c r="AM283" s="186">
        <f t="shared" si="23"/>
        <v>0</v>
      </c>
      <c r="AN283" s="186">
        <f t="shared" si="24"/>
        <v>0</v>
      </c>
      <c r="AO283" s="615"/>
    </row>
    <row r="284" spans="1:41" ht="20.100000000000001" customHeight="1">
      <c r="A284" s="183">
        <v>280</v>
      </c>
      <c r="B284" s="342"/>
      <c r="C284" s="342"/>
      <c r="D284" s="142"/>
      <c r="E284" s="142"/>
      <c r="F284" s="142"/>
      <c r="G284" s="142"/>
      <c r="H284" s="142"/>
      <c r="I284" s="142"/>
      <c r="J284" s="143"/>
      <c r="K284" s="142"/>
      <c r="L284" s="142"/>
      <c r="M284" s="144"/>
      <c r="N284" s="145"/>
      <c r="O284" s="142"/>
      <c r="P284" s="147"/>
      <c r="Q284" s="147"/>
      <c r="R284" s="147"/>
      <c r="S284" s="147"/>
      <c r="T284" s="147"/>
      <c r="U284" s="147"/>
      <c r="V284" s="147"/>
      <c r="W284" s="147"/>
      <c r="X284" s="147"/>
      <c r="Y284" s="147"/>
      <c r="Z284" s="147"/>
      <c r="AA284" s="147"/>
      <c r="AB284" s="147"/>
      <c r="AC284" s="148"/>
      <c r="AD284" s="142"/>
      <c r="AE284" s="203">
        <f t="shared" si="25"/>
        <v>0</v>
      </c>
      <c r="AF284" s="150">
        <f t="shared" si="26"/>
        <v>0</v>
      </c>
      <c r="AG284" s="331"/>
      <c r="AJ284" s="185"/>
      <c r="AK284" s="616"/>
      <c r="AL284" s="186">
        <f t="shared" si="22"/>
        <v>0</v>
      </c>
      <c r="AM284" s="186">
        <f t="shared" si="23"/>
        <v>0</v>
      </c>
      <c r="AN284" s="186">
        <f t="shared" si="24"/>
        <v>0</v>
      </c>
      <c r="AO284" s="615"/>
    </row>
    <row r="285" spans="1:41" ht="20.100000000000001" customHeight="1">
      <c r="A285" s="183">
        <v>281</v>
      </c>
      <c r="B285" s="342"/>
      <c r="C285" s="342"/>
      <c r="D285" s="142"/>
      <c r="E285" s="142"/>
      <c r="F285" s="142"/>
      <c r="G285" s="142"/>
      <c r="H285" s="142"/>
      <c r="I285" s="142"/>
      <c r="J285" s="143"/>
      <c r="K285" s="142"/>
      <c r="L285" s="142"/>
      <c r="M285" s="144"/>
      <c r="N285" s="145"/>
      <c r="O285" s="142"/>
      <c r="P285" s="147"/>
      <c r="Q285" s="147"/>
      <c r="R285" s="147"/>
      <c r="S285" s="147"/>
      <c r="T285" s="147"/>
      <c r="U285" s="147"/>
      <c r="V285" s="147"/>
      <c r="W285" s="147"/>
      <c r="X285" s="147"/>
      <c r="Y285" s="147"/>
      <c r="Z285" s="147"/>
      <c r="AA285" s="147"/>
      <c r="AB285" s="147"/>
      <c r="AC285" s="148"/>
      <c r="AD285" s="142"/>
      <c r="AE285" s="203">
        <f t="shared" si="25"/>
        <v>0</v>
      </c>
      <c r="AF285" s="150">
        <f t="shared" si="26"/>
        <v>0</v>
      </c>
      <c r="AG285" s="331"/>
      <c r="AJ285" s="185"/>
      <c r="AK285" s="616"/>
      <c r="AL285" s="186">
        <f t="shared" si="22"/>
        <v>0</v>
      </c>
      <c r="AM285" s="186">
        <f t="shared" si="23"/>
        <v>0</v>
      </c>
      <c r="AN285" s="186">
        <f t="shared" si="24"/>
        <v>0</v>
      </c>
      <c r="AO285" s="615"/>
    </row>
    <row r="286" spans="1:41" ht="20.100000000000001" customHeight="1">
      <c r="A286" s="183">
        <v>282</v>
      </c>
      <c r="B286" s="342"/>
      <c r="C286" s="342"/>
      <c r="D286" s="142"/>
      <c r="E286" s="142"/>
      <c r="F286" s="142"/>
      <c r="G286" s="142"/>
      <c r="H286" s="142"/>
      <c r="I286" s="142"/>
      <c r="J286" s="143"/>
      <c r="K286" s="142"/>
      <c r="L286" s="142"/>
      <c r="M286" s="144"/>
      <c r="N286" s="145"/>
      <c r="O286" s="142"/>
      <c r="P286" s="147"/>
      <c r="Q286" s="147"/>
      <c r="R286" s="147"/>
      <c r="S286" s="147"/>
      <c r="T286" s="147"/>
      <c r="U286" s="147"/>
      <c r="V286" s="147"/>
      <c r="W286" s="147"/>
      <c r="X286" s="147"/>
      <c r="Y286" s="147"/>
      <c r="Z286" s="147"/>
      <c r="AA286" s="147"/>
      <c r="AB286" s="147"/>
      <c r="AC286" s="148"/>
      <c r="AD286" s="142"/>
      <c r="AE286" s="203">
        <f t="shared" si="25"/>
        <v>0</v>
      </c>
      <c r="AF286" s="150">
        <f t="shared" si="26"/>
        <v>0</v>
      </c>
      <c r="AG286" s="331"/>
      <c r="AJ286" s="185"/>
      <c r="AK286" s="616"/>
      <c r="AL286" s="186">
        <f t="shared" si="22"/>
        <v>0</v>
      </c>
      <c r="AM286" s="186">
        <f t="shared" si="23"/>
        <v>0</v>
      </c>
      <c r="AN286" s="186">
        <f t="shared" si="24"/>
        <v>0</v>
      </c>
      <c r="AO286" s="615"/>
    </row>
    <row r="287" spans="1:41" ht="20.100000000000001" customHeight="1">
      <c r="A287" s="183">
        <v>283</v>
      </c>
      <c r="B287" s="342"/>
      <c r="C287" s="342"/>
      <c r="D287" s="142"/>
      <c r="E287" s="142"/>
      <c r="F287" s="142"/>
      <c r="G287" s="142"/>
      <c r="H287" s="142"/>
      <c r="I287" s="142"/>
      <c r="J287" s="143"/>
      <c r="K287" s="142"/>
      <c r="L287" s="142"/>
      <c r="M287" s="144"/>
      <c r="N287" s="145"/>
      <c r="O287" s="142"/>
      <c r="P287" s="147"/>
      <c r="Q287" s="147"/>
      <c r="R287" s="147"/>
      <c r="S287" s="147"/>
      <c r="T287" s="147"/>
      <c r="U287" s="147"/>
      <c r="V287" s="147"/>
      <c r="W287" s="147"/>
      <c r="X287" s="147"/>
      <c r="Y287" s="147"/>
      <c r="Z287" s="147"/>
      <c r="AA287" s="147"/>
      <c r="AB287" s="147"/>
      <c r="AC287" s="148"/>
      <c r="AD287" s="142"/>
      <c r="AE287" s="203">
        <f t="shared" si="25"/>
        <v>0</v>
      </c>
      <c r="AF287" s="150">
        <f t="shared" si="26"/>
        <v>0</v>
      </c>
      <c r="AG287" s="331"/>
      <c r="AJ287" s="185"/>
      <c r="AK287" s="616"/>
      <c r="AL287" s="186">
        <f t="shared" si="22"/>
        <v>0</v>
      </c>
      <c r="AM287" s="186">
        <f t="shared" si="23"/>
        <v>0</v>
      </c>
      <c r="AN287" s="186">
        <f t="shared" si="24"/>
        <v>0</v>
      </c>
      <c r="AO287" s="615"/>
    </row>
    <row r="288" spans="1:41" ht="20.100000000000001" customHeight="1">
      <c r="A288" s="183">
        <v>284</v>
      </c>
      <c r="B288" s="342"/>
      <c r="C288" s="342"/>
      <c r="D288" s="142"/>
      <c r="E288" s="142"/>
      <c r="F288" s="142"/>
      <c r="G288" s="142"/>
      <c r="H288" s="142"/>
      <c r="I288" s="142"/>
      <c r="J288" s="143"/>
      <c r="K288" s="142"/>
      <c r="L288" s="142"/>
      <c r="M288" s="144"/>
      <c r="N288" s="145"/>
      <c r="O288" s="142"/>
      <c r="P288" s="147"/>
      <c r="Q288" s="147"/>
      <c r="R288" s="147"/>
      <c r="S288" s="147"/>
      <c r="T288" s="147"/>
      <c r="U288" s="147"/>
      <c r="V288" s="147"/>
      <c r="W288" s="147"/>
      <c r="X288" s="147"/>
      <c r="Y288" s="147"/>
      <c r="Z288" s="147"/>
      <c r="AA288" s="147"/>
      <c r="AB288" s="147"/>
      <c r="AC288" s="148"/>
      <c r="AD288" s="142"/>
      <c r="AE288" s="203">
        <f t="shared" si="25"/>
        <v>0</v>
      </c>
      <c r="AF288" s="150">
        <f t="shared" si="26"/>
        <v>0</v>
      </c>
      <c r="AG288" s="331"/>
      <c r="AJ288" s="185"/>
      <c r="AK288" s="616"/>
      <c r="AL288" s="186">
        <f t="shared" si="22"/>
        <v>0</v>
      </c>
      <c r="AM288" s="186">
        <f t="shared" si="23"/>
        <v>0</v>
      </c>
      <c r="AN288" s="186">
        <f t="shared" si="24"/>
        <v>0</v>
      </c>
      <c r="AO288" s="615"/>
    </row>
    <row r="289" spans="1:41" ht="20.100000000000001" customHeight="1">
      <c r="A289" s="183">
        <v>285</v>
      </c>
      <c r="B289" s="342"/>
      <c r="C289" s="342"/>
      <c r="D289" s="142"/>
      <c r="E289" s="142"/>
      <c r="F289" s="142"/>
      <c r="G289" s="142"/>
      <c r="H289" s="142"/>
      <c r="I289" s="142"/>
      <c r="J289" s="143"/>
      <c r="K289" s="142"/>
      <c r="L289" s="142"/>
      <c r="M289" s="144"/>
      <c r="N289" s="145"/>
      <c r="O289" s="142"/>
      <c r="P289" s="147"/>
      <c r="Q289" s="147"/>
      <c r="R289" s="147"/>
      <c r="S289" s="147"/>
      <c r="T289" s="147"/>
      <c r="U289" s="147"/>
      <c r="V289" s="147"/>
      <c r="W289" s="147"/>
      <c r="X289" s="147"/>
      <c r="Y289" s="147"/>
      <c r="Z289" s="147"/>
      <c r="AA289" s="147"/>
      <c r="AB289" s="147"/>
      <c r="AC289" s="148"/>
      <c r="AD289" s="142"/>
      <c r="AE289" s="203">
        <f t="shared" si="25"/>
        <v>0</v>
      </c>
      <c r="AF289" s="150">
        <f t="shared" si="26"/>
        <v>0</v>
      </c>
      <c r="AG289" s="331"/>
      <c r="AJ289" s="185"/>
      <c r="AK289" s="616"/>
      <c r="AL289" s="186">
        <f t="shared" si="22"/>
        <v>0</v>
      </c>
      <c r="AM289" s="186">
        <f t="shared" si="23"/>
        <v>0</v>
      </c>
      <c r="AN289" s="186">
        <f t="shared" si="24"/>
        <v>0</v>
      </c>
      <c r="AO289" s="615"/>
    </row>
    <row r="290" spans="1:41" ht="20.100000000000001" customHeight="1">
      <c r="A290" s="183">
        <v>286</v>
      </c>
      <c r="B290" s="342"/>
      <c r="C290" s="342"/>
      <c r="D290" s="142"/>
      <c r="E290" s="142"/>
      <c r="F290" s="142"/>
      <c r="G290" s="142"/>
      <c r="H290" s="142"/>
      <c r="I290" s="142"/>
      <c r="J290" s="143"/>
      <c r="K290" s="142"/>
      <c r="L290" s="142"/>
      <c r="M290" s="144"/>
      <c r="N290" s="145"/>
      <c r="O290" s="142"/>
      <c r="P290" s="147"/>
      <c r="Q290" s="147"/>
      <c r="R290" s="147"/>
      <c r="S290" s="147"/>
      <c r="T290" s="147"/>
      <c r="U290" s="147"/>
      <c r="V290" s="147"/>
      <c r="W290" s="147"/>
      <c r="X290" s="147"/>
      <c r="Y290" s="147"/>
      <c r="Z290" s="147"/>
      <c r="AA290" s="147"/>
      <c r="AB290" s="147"/>
      <c r="AC290" s="148"/>
      <c r="AD290" s="142"/>
      <c r="AE290" s="203">
        <f t="shared" si="25"/>
        <v>0</v>
      </c>
      <c r="AF290" s="150">
        <f t="shared" si="26"/>
        <v>0</v>
      </c>
      <c r="AG290" s="331"/>
      <c r="AJ290" s="185"/>
      <c r="AK290" s="616"/>
      <c r="AL290" s="186">
        <f t="shared" si="22"/>
        <v>0</v>
      </c>
      <c r="AM290" s="186">
        <f t="shared" si="23"/>
        <v>0</v>
      </c>
      <c r="AN290" s="186">
        <f t="shared" si="24"/>
        <v>0</v>
      </c>
      <c r="AO290" s="615"/>
    </row>
    <row r="291" spans="1:41" ht="20.100000000000001" customHeight="1">
      <c r="A291" s="183">
        <v>287</v>
      </c>
      <c r="B291" s="342"/>
      <c r="C291" s="342"/>
      <c r="D291" s="142"/>
      <c r="E291" s="142"/>
      <c r="F291" s="142"/>
      <c r="G291" s="142"/>
      <c r="H291" s="142"/>
      <c r="I291" s="142"/>
      <c r="J291" s="143"/>
      <c r="K291" s="142"/>
      <c r="L291" s="142"/>
      <c r="M291" s="144"/>
      <c r="N291" s="145"/>
      <c r="O291" s="142"/>
      <c r="P291" s="147"/>
      <c r="Q291" s="147"/>
      <c r="R291" s="147"/>
      <c r="S291" s="147"/>
      <c r="T291" s="147"/>
      <c r="U291" s="147"/>
      <c r="V291" s="147"/>
      <c r="W291" s="147"/>
      <c r="X291" s="147"/>
      <c r="Y291" s="147"/>
      <c r="Z291" s="147"/>
      <c r="AA291" s="147"/>
      <c r="AB291" s="147"/>
      <c r="AC291" s="148"/>
      <c r="AD291" s="142"/>
      <c r="AE291" s="203">
        <f t="shared" si="25"/>
        <v>0</v>
      </c>
      <c r="AF291" s="150">
        <f t="shared" si="26"/>
        <v>0</v>
      </c>
      <c r="AG291" s="331"/>
      <c r="AJ291" s="185"/>
      <c r="AK291" s="616"/>
      <c r="AL291" s="186">
        <f t="shared" si="22"/>
        <v>0</v>
      </c>
      <c r="AM291" s="186">
        <f t="shared" si="23"/>
        <v>0</v>
      </c>
      <c r="AN291" s="186">
        <f t="shared" si="24"/>
        <v>0</v>
      </c>
      <c r="AO291" s="615"/>
    </row>
    <row r="292" spans="1:41" ht="20.100000000000001" customHeight="1">
      <c r="A292" s="183">
        <v>288</v>
      </c>
      <c r="B292" s="342"/>
      <c r="C292" s="342"/>
      <c r="D292" s="142"/>
      <c r="E292" s="142"/>
      <c r="F292" s="142"/>
      <c r="G292" s="142"/>
      <c r="H292" s="142"/>
      <c r="I292" s="142"/>
      <c r="J292" s="143"/>
      <c r="K292" s="142"/>
      <c r="L292" s="142"/>
      <c r="M292" s="144"/>
      <c r="N292" s="145"/>
      <c r="O292" s="142"/>
      <c r="P292" s="147"/>
      <c r="Q292" s="147"/>
      <c r="R292" s="147"/>
      <c r="S292" s="147"/>
      <c r="T292" s="147"/>
      <c r="U292" s="147"/>
      <c r="V292" s="147"/>
      <c r="W292" s="147"/>
      <c r="X292" s="147"/>
      <c r="Y292" s="147"/>
      <c r="Z292" s="147"/>
      <c r="AA292" s="147"/>
      <c r="AB292" s="147"/>
      <c r="AC292" s="148"/>
      <c r="AD292" s="142"/>
      <c r="AE292" s="203">
        <f t="shared" si="25"/>
        <v>0</v>
      </c>
      <c r="AF292" s="150">
        <f t="shared" si="26"/>
        <v>0</v>
      </c>
      <c r="AG292" s="331"/>
      <c r="AJ292" s="185"/>
      <c r="AK292" s="616"/>
      <c r="AL292" s="186">
        <f t="shared" si="22"/>
        <v>0</v>
      </c>
      <c r="AM292" s="186">
        <f t="shared" si="23"/>
        <v>0</v>
      </c>
      <c r="AN292" s="186">
        <f t="shared" si="24"/>
        <v>0</v>
      </c>
      <c r="AO292" s="615"/>
    </row>
    <row r="293" spans="1:41" ht="20.100000000000001" customHeight="1">
      <c r="A293" s="183">
        <v>289</v>
      </c>
      <c r="B293" s="342"/>
      <c r="C293" s="342"/>
      <c r="D293" s="142"/>
      <c r="E293" s="142"/>
      <c r="F293" s="142"/>
      <c r="G293" s="142"/>
      <c r="H293" s="142"/>
      <c r="I293" s="142"/>
      <c r="J293" s="143"/>
      <c r="K293" s="142"/>
      <c r="L293" s="142"/>
      <c r="M293" s="144"/>
      <c r="N293" s="145"/>
      <c r="O293" s="142"/>
      <c r="P293" s="147"/>
      <c r="Q293" s="147"/>
      <c r="R293" s="147"/>
      <c r="S293" s="147"/>
      <c r="T293" s="147"/>
      <c r="U293" s="147"/>
      <c r="V293" s="147"/>
      <c r="W293" s="147"/>
      <c r="X293" s="147"/>
      <c r="Y293" s="147"/>
      <c r="Z293" s="147"/>
      <c r="AA293" s="147"/>
      <c r="AB293" s="147"/>
      <c r="AC293" s="148"/>
      <c r="AD293" s="142"/>
      <c r="AE293" s="203">
        <f t="shared" si="25"/>
        <v>0</v>
      </c>
      <c r="AF293" s="150">
        <f t="shared" si="26"/>
        <v>0</v>
      </c>
      <c r="AG293" s="331"/>
      <c r="AJ293" s="185"/>
      <c r="AK293" s="616"/>
      <c r="AL293" s="186">
        <f t="shared" si="22"/>
        <v>0</v>
      </c>
      <c r="AM293" s="186">
        <f t="shared" si="23"/>
        <v>0</v>
      </c>
      <c r="AN293" s="186">
        <f t="shared" si="24"/>
        <v>0</v>
      </c>
      <c r="AO293" s="615"/>
    </row>
    <row r="294" spans="1:41" ht="20.100000000000001" customHeight="1">
      <c r="A294" s="183">
        <v>290</v>
      </c>
      <c r="B294" s="342"/>
      <c r="C294" s="342"/>
      <c r="D294" s="142"/>
      <c r="E294" s="142"/>
      <c r="F294" s="142"/>
      <c r="G294" s="142"/>
      <c r="H294" s="142"/>
      <c r="I294" s="142"/>
      <c r="J294" s="143"/>
      <c r="K294" s="142"/>
      <c r="L294" s="142"/>
      <c r="M294" s="144"/>
      <c r="N294" s="145"/>
      <c r="O294" s="142"/>
      <c r="P294" s="147"/>
      <c r="Q294" s="147"/>
      <c r="R294" s="147"/>
      <c r="S294" s="147"/>
      <c r="T294" s="147"/>
      <c r="U294" s="147"/>
      <c r="V294" s="147"/>
      <c r="W294" s="147"/>
      <c r="X294" s="147"/>
      <c r="Y294" s="147"/>
      <c r="Z294" s="147"/>
      <c r="AA294" s="147"/>
      <c r="AB294" s="147"/>
      <c r="AC294" s="148"/>
      <c r="AD294" s="142"/>
      <c r="AE294" s="203">
        <f t="shared" si="25"/>
        <v>0</v>
      </c>
      <c r="AF294" s="150">
        <f t="shared" si="26"/>
        <v>0</v>
      </c>
      <c r="AG294" s="331"/>
      <c r="AJ294" s="185"/>
      <c r="AK294" s="616"/>
      <c r="AL294" s="186">
        <f t="shared" si="22"/>
        <v>0</v>
      </c>
      <c r="AM294" s="186">
        <f t="shared" si="23"/>
        <v>0</v>
      </c>
      <c r="AN294" s="186">
        <f t="shared" si="24"/>
        <v>0</v>
      </c>
      <c r="AO294" s="615"/>
    </row>
    <row r="295" spans="1:41" ht="20.100000000000001" customHeight="1">
      <c r="A295" s="183">
        <v>291</v>
      </c>
      <c r="B295" s="342"/>
      <c r="C295" s="342"/>
      <c r="D295" s="142"/>
      <c r="E295" s="142"/>
      <c r="F295" s="142"/>
      <c r="G295" s="142"/>
      <c r="H295" s="142"/>
      <c r="I295" s="142"/>
      <c r="J295" s="143"/>
      <c r="K295" s="142"/>
      <c r="L295" s="142"/>
      <c r="M295" s="144"/>
      <c r="N295" s="145"/>
      <c r="O295" s="142"/>
      <c r="P295" s="147"/>
      <c r="Q295" s="147"/>
      <c r="R295" s="147"/>
      <c r="S295" s="147"/>
      <c r="T295" s="147"/>
      <c r="U295" s="147"/>
      <c r="V295" s="147"/>
      <c r="W295" s="147"/>
      <c r="X295" s="147"/>
      <c r="Y295" s="147"/>
      <c r="Z295" s="147"/>
      <c r="AA295" s="147"/>
      <c r="AB295" s="147"/>
      <c r="AC295" s="148"/>
      <c r="AD295" s="142"/>
      <c r="AE295" s="203">
        <f t="shared" si="25"/>
        <v>0</v>
      </c>
      <c r="AF295" s="150">
        <f t="shared" si="26"/>
        <v>0</v>
      </c>
      <c r="AG295" s="331"/>
      <c r="AJ295" s="185"/>
      <c r="AK295" s="616"/>
      <c r="AL295" s="186">
        <f t="shared" si="22"/>
        <v>0</v>
      </c>
      <c r="AM295" s="186">
        <f t="shared" si="23"/>
        <v>0</v>
      </c>
      <c r="AN295" s="186">
        <f t="shared" si="24"/>
        <v>0</v>
      </c>
      <c r="AO295" s="615"/>
    </row>
    <row r="296" spans="1:41" ht="20.100000000000001" customHeight="1">
      <c r="A296" s="183">
        <v>292</v>
      </c>
      <c r="B296" s="342"/>
      <c r="C296" s="342"/>
      <c r="D296" s="142"/>
      <c r="E296" s="142"/>
      <c r="F296" s="142"/>
      <c r="G296" s="142"/>
      <c r="H296" s="142"/>
      <c r="I296" s="142"/>
      <c r="J296" s="143"/>
      <c r="K296" s="142"/>
      <c r="L296" s="142"/>
      <c r="M296" s="144"/>
      <c r="N296" s="145"/>
      <c r="O296" s="142"/>
      <c r="P296" s="147"/>
      <c r="Q296" s="147"/>
      <c r="R296" s="147"/>
      <c r="S296" s="147"/>
      <c r="T296" s="147"/>
      <c r="U296" s="147"/>
      <c r="V296" s="147"/>
      <c r="W296" s="147"/>
      <c r="X296" s="147"/>
      <c r="Y296" s="147"/>
      <c r="Z296" s="147"/>
      <c r="AA296" s="147"/>
      <c r="AB296" s="147"/>
      <c r="AC296" s="148"/>
      <c r="AD296" s="142"/>
      <c r="AE296" s="203">
        <f t="shared" si="25"/>
        <v>0</v>
      </c>
      <c r="AF296" s="150">
        <f t="shared" si="26"/>
        <v>0</v>
      </c>
      <c r="AG296" s="331"/>
      <c r="AJ296" s="185"/>
      <c r="AK296" s="616"/>
      <c r="AL296" s="186">
        <f t="shared" si="22"/>
        <v>0</v>
      </c>
      <c r="AM296" s="186">
        <f t="shared" si="23"/>
        <v>0</v>
      </c>
      <c r="AN296" s="186">
        <f t="shared" si="24"/>
        <v>0</v>
      </c>
      <c r="AO296" s="615"/>
    </row>
    <row r="297" spans="1:41" ht="20.100000000000001" customHeight="1">
      <c r="A297" s="183">
        <v>293</v>
      </c>
      <c r="B297" s="342"/>
      <c r="C297" s="342"/>
      <c r="D297" s="142"/>
      <c r="E297" s="142"/>
      <c r="F297" s="142"/>
      <c r="G297" s="142"/>
      <c r="H297" s="142"/>
      <c r="I297" s="142"/>
      <c r="J297" s="143"/>
      <c r="K297" s="142"/>
      <c r="L297" s="142"/>
      <c r="M297" s="144"/>
      <c r="N297" s="145"/>
      <c r="O297" s="142"/>
      <c r="P297" s="147"/>
      <c r="Q297" s="147"/>
      <c r="R297" s="147"/>
      <c r="S297" s="147"/>
      <c r="T297" s="147"/>
      <c r="U297" s="147"/>
      <c r="V297" s="147"/>
      <c r="W297" s="147"/>
      <c r="X297" s="147"/>
      <c r="Y297" s="147"/>
      <c r="Z297" s="147"/>
      <c r="AA297" s="147"/>
      <c r="AB297" s="147"/>
      <c r="AC297" s="148"/>
      <c r="AD297" s="142"/>
      <c r="AE297" s="203">
        <f t="shared" si="25"/>
        <v>0</v>
      </c>
      <c r="AF297" s="150">
        <f t="shared" si="26"/>
        <v>0</v>
      </c>
      <c r="AG297" s="331"/>
      <c r="AJ297" s="185"/>
      <c r="AK297" s="616"/>
      <c r="AL297" s="186">
        <f t="shared" si="22"/>
        <v>0</v>
      </c>
      <c r="AM297" s="186">
        <f t="shared" si="23"/>
        <v>0</v>
      </c>
      <c r="AN297" s="186">
        <f t="shared" si="24"/>
        <v>0</v>
      </c>
      <c r="AO297" s="615"/>
    </row>
    <row r="298" spans="1:41" ht="20.100000000000001" customHeight="1">
      <c r="A298" s="183">
        <v>294</v>
      </c>
      <c r="B298" s="342"/>
      <c r="C298" s="342"/>
      <c r="D298" s="142"/>
      <c r="E298" s="142"/>
      <c r="F298" s="142"/>
      <c r="G298" s="142"/>
      <c r="H298" s="142"/>
      <c r="I298" s="142"/>
      <c r="J298" s="143"/>
      <c r="K298" s="142"/>
      <c r="L298" s="142"/>
      <c r="M298" s="144"/>
      <c r="N298" s="145"/>
      <c r="O298" s="142"/>
      <c r="P298" s="147"/>
      <c r="Q298" s="147"/>
      <c r="R298" s="147"/>
      <c r="S298" s="147"/>
      <c r="T298" s="147"/>
      <c r="U298" s="147"/>
      <c r="V298" s="147"/>
      <c r="W298" s="147"/>
      <c r="X298" s="147"/>
      <c r="Y298" s="147"/>
      <c r="Z298" s="147"/>
      <c r="AA298" s="147"/>
      <c r="AB298" s="147"/>
      <c r="AC298" s="148"/>
      <c r="AD298" s="142"/>
      <c r="AE298" s="203">
        <f t="shared" si="25"/>
        <v>0</v>
      </c>
      <c r="AF298" s="150">
        <f t="shared" si="26"/>
        <v>0</v>
      </c>
      <c r="AG298" s="331"/>
      <c r="AJ298" s="185"/>
      <c r="AK298" s="616"/>
      <c r="AL298" s="186">
        <f t="shared" si="22"/>
        <v>0</v>
      </c>
      <c r="AM298" s="186">
        <f t="shared" si="23"/>
        <v>0</v>
      </c>
      <c r="AN298" s="186">
        <f t="shared" si="24"/>
        <v>0</v>
      </c>
      <c r="AO298" s="615"/>
    </row>
    <row r="299" spans="1:41" ht="20.100000000000001" customHeight="1">
      <c r="A299" s="183">
        <v>295</v>
      </c>
      <c r="B299" s="342"/>
      <c r="C299" s="342"/>
      <c r="D299" s="142"/>
      <c r="E299" s="142"/>
      <c r="F299" s="142"/>
      <c r="G299" s="142"/>
      <c r="H299" s="142"/>
      <c r="I299" s="142"/>
      <c r="J299" s="143"/>
      <c r="K299" s="142"/>
      <c r="L299" s="142"/>
      <c r="M299" s="144"/>
      <c r="N299" s="145"/>
      <c r="O299" s="142"/>
      <c r="P299" s="147"/>
      <c r="Q299" s="147"/>
      <c r="R299" s="147"/>
      <c r="S299" s="147"/>
      <c r="T299" s="147"/>
      <c r="U299" s="147"/>
      <c r="V299" s="147"/>
      <c r="W299" s="147"/>
      <c r="X299" s="147"/>
      <c r="Y299" s="147"/>
      <c r="Z299" s="147"/>
      <c r="AA299" s="147"/>
      <c r="AB299" s="147"/>
      <c r="AC299" s="148"/>
      <c r="AD299" s="142"/>
      <c r="AE299" s="203">
        <f t="shared" si="25"/>
        <v>0</v>
      </c>
      <c r="AF299" s="150">
        <f t="shared" si="26"/>
        <v>0</v>
      </c>
      <c r="AG299" s="331"/>
      <c r="AJ299" s="185"/>
      <c r="AK299" s="616"/>
      <c r="AL299" s="186">
        <f t="shared" si="22"/>
        <v>0</v>
      </c>
      <c r="AM299" s="186">
        <f t="shared" si="23"/>
        <v>0</v>
      </c>
      <c r="AN299" s="186">
        <f t="shared" si="24"/>
        <v>0</v>
      </c>
      <c r="AO299" s="615"/>
    </row>
    <row r="300" spans="1:41" ht="20.100000000000001" customHeight="1">
      <c r="A300" s="183">
        <v>296</v>
      </c>
      <c r="B300" s="342"/>
      <c r="C300" s="342"/>
      <c r="D300" s="142"/>
      <c r="E300" s="142"/>
      <c r="F300" s="142"/>
      <c r="G300" s="142"/>
      <c r="H300" s="142"/>
      <c r="I300" s="142"/>
      <c r="J300" s="143"/>
      <c r="K300" s="142"/>
      <c r="L300" s="142"/>
      <c r="M300" s="144"/>
      <c r="N300" s="145"/>
      <c r="O300" s="142"/>
      <c r="P300" s="147"/>
      <c r="Q300" s="147"/>
      <c r="R300" s="147"/>
      <c r="S300" s="147"/>
      <c r="T300" s="147"/>
      <c r="U300" s="147"/>
      <c r="V300" s="147"/>
      <c r="W300" s="147"/>
      <c r="X300" s="147"/>
      <c r="Y300" s="147"/>
      <c r="Z300" s="147"/>
      <c r="AA300" s="147"/>
      <c r="AB300" s="147"/>
      <c r="AC300" s="148"/>
      <c r="AD300" s="142"/>
      <c r="AE300" s="203">
        <f t="shared" si="25"/>
        <v>0</v>
      </c>
      <c r="AF300" s="150">
        <f t="shared" si="26"/>
        <v>0</v>
      </c>
      <c r="AG300" s="331"/>
      <c r="AJ300" s="185"/>
      <c r="AK300" s="616"/>
      <c r="AL300" s="186">
        <f t="shared" si="22"/>
        <v>0</v>
      </c>
      <c r="AM300" s="186">
        <f t="shared" si="23"/>
        <v>0</v>
      </c>
      <c r="AN300" s="186">
        <f t="shared" si="24"/>
        <v>0</v>
      </c>
      <c r="AO300" s="615"/>
    </row>
    <row r="301" spans="1:41" ht="20.100000000000001" customHeight="1">
      <c r="A301" s="183">
        <v>297</v>
      </c>
      <c r="B301" s="342"/>
      <c r="C301" s="342"/>
      <c r="D301" s="142"/>
      <c r="E301" s="142"/>
      <c r="F301" s="142"/>
      <c r="G301" s="142"/>
      <c r="H301" s="142"/>
      <c r="I301" s="142"/>
      <c r="J301" s="143"/>
      <c r="K301" s="142"/>
      <c r="L301" s="142"/>
      <c r="M301" s="144"/>
      <c r="N301" s="145"/>
      <c r="O301" s="142"/>
      <c r="P301" s="147"/>
      <c r="Q301" s="147"/>
      <c r="R301" s="147"/>
      <c r="S301" s="147"/>
      <c r="T301" s="147"/>
      <c r="U301" s="147"/>
      <c r="V301" s="147"/>
      <c r="W301" s="147"/>
      <c r="X301" s="147"/>
      <c r="Y301" s="147"/>
      <c r="Z301" s="147"/>
      <c r="AA301" s="147"/>
      <c r="AB301" s="147"/>
      <c r="AC301" s="148"/>
      <c r="AD301" s="142"/>
      <c r="AE301" s="203">
        <f t="shared" si="25"/>
        <v>0</v>
      </c>
      <c r="AF301" s="150">
        <f t="shared" si="26"/>
        <v>0</v>
      </c>
      <c r="AG301" s="331"/>
      <c r="AJ301" s="185"/>
      <c r="AK301" s="616"/>
      <c r="AL301" s="186">
        <f t="shared" si="22"/>
        <v>0</v>
      </c>
      <c r="AM301" s="186">
        <f t="shared" si="23"/>
        <v>0</v>
      </c>
      <c r="AN301" s="186">
        <f t="shared" si="24"/>
        <v>0</v>
      </c>
      <c r="AO301" s="615"/>
    </row>
    <row r="302" spans="1:41" ht="20.100000000000001" customHeight="1">
      <c r="A302" s="183">
        <v>298</v>
      </c>
      <c r="B302" s="342"/>
      <c r="C302" s="342"/>
      <c r="D302" s="142"/>
      <c r="E302" s="142"/>
      <c r="F302" s="142"/>
      <c r="G302" s="142"/>
      <c r="H302" s="142"/>
      <c r="I302" s="142"/>
      <c r="J302" s="143"/>
      <c r="K302" s="142"/>
      <c r="L302" s="142"/>
      <c r="M302" s="144"/>
      <c r="N302" s="145"/>
      <c r="O302" s="142"/>
      <c r="P302" s="147"/>
      <c r="Q302" s="147"/>
      <c r="R302" s="147"/>
      <c r="S302" s="147"/>
      <c r="T302" s="147"/>
      <c r="U302" s="147"/>
      <c r="V302" s="147"/>
      <c r="W302" s="147"/>
      <c r="X302" s="147"/>
      <c r="Y302" s="147"/>
      <c r="Z302" s="147"/>
      <c r="AA302" s="147"/>
      <c r="AB302" s="147"/>
      <c r="AC302" s="148"/>
      <c r="AD302" s="142"/>
      <c r="AE302" s="203">
        <f t="shared" si="25"/>
        <v>0</v>
      </c>
      <c r="AF302" s="150">
        <f t="shared" si="26"/>
        <v>0</v>
      </c>
      <c r="AG302" s="331"/>
      <c r="AJ302" s="185"/>
      <c r="AK302" s="616"/>
      <c r="AL302" s="186">
        <f t="shared" si="22"/>
        <v>0</v>
      </c>
      <c r="AM302" s="186">
        <f t="shared" si="23"/>
        <v>0</v>
      </c>
      <c r="AN302" s="186">
        <f t="shared" si="24"/>
        <v>0</v>
      </c>
      <c r="AO302" s="615"/>
    </row>
    <row r="303" spans="1:41" ht="20.100000000000001" customHeight="1">
      <c r="A303" s="183">
        <v>299</v>
      </c>
      <c r="B303" s="342"/>
      <c r="C303" s="342"/>
      <c r="D303" s="142"/>
      <c r="E303" s="142"/>
      <c r="F303" s="142"/>
      <c r="G303" s="142"/>
      <c r="H303" s="142"/>
      <c r="I303" s="142"/>
      <c r="J303" s="143"/>
      <c r="K303" s="142"/>
      <c r="L303" s="142"/>
      <c r="M303" s="144"/>
      <c r="N303" s="145"/>
      <c r="O303" s="142"/>
      <c r="P303" s="147"/>
      <c r="Q303" s="147"/>
      <c r="R303" s="147"/>
      <c r="S303" s="147"/>
      <c r="T303" s="147"/>
      <c r="U303" s="147"/>
      <c r="V303" s="147"/>
      <c r="W303" s="147"/>
      <c r="X303" s="147"/>
      <c r="Y303" s="147"/>
      <c r="Z303" s="147"/>
      <c r="AA303" s="147"/>
      <c r="AB303" s="147"/>
      <c r="AC303" s="148"/>
      <c r="AD303" s="142"/>
      <c r="AE303" s="203">
        <f t="shared" si="25"/>
        <v>0</v>
      </c>
      <c r="AF303" s="150">
        <f t="shared" si="26"/>
        <v>0</v>
      </c>
      <c r="AG303" s="331"/>
      <c r="AJ303" s="185"/>
      <c r="AK303" s="616"/>
      <c r="AL303" s="186">
        <f t="shared" si="22"/>
        <v>0</v>
      </c>
      <c r="AM303" s="186">
        <f t="shared" si="23"/>
        <v>0</v>
      </c>
      <c r="AN303" s="186">
        <f t="shared" si="24"/>
        <v>0</v>
      </c>
      <c r="AO303" s="615"/>
    </row>
    <row r="304" spans="1:41" ht="20.100000000000001" customHeight="1">
      <c r="A304" s="183">
        <v>300</v>
      </c>
      <c r="B304" s="342"/>
      <c r="C304" s="342"/>
      <c r="D304" s="142"/>
      <c r="E304" s="142"/>
      <c r="F304" s="142"/>
      <c r="G304" s="142"/>
      <c r="H304" s="142"/>
      <c r="I304" s="142"/>
      <c r="J304" s="143"/>
      <c r="K304" s="142"/>
      <c r="L304" s="142"/>
      <c r="M304" s="144"/>
      <c r="N304" s="145"/>
      <c r="O304" s="142"/>
      <c r="P304" s="147"/>
      <c r="Q304" s="147"/>
      <c r="R304" s="147"/>
      <c r="S304" s="147"/>
      <c r="T304" s="147"/>
      <c r="U304" s="147"/>
      <c r="V304" s="147"/>
      <c r="W304" s="147"/>
      <c r="X304" s="147"/>
      <c r="Y304" s="147"/>
      <c r="Z304" s="147"/>
      <c r="AA304" s="147"/>
      <c r="AB304" s="147"/>
      <c r="AC304" s="148"/>
      <c r="AD304" s="142"/>
      <c r="AE304" s="203">
        <f t="shared" si="25"/>
        <v>0</v>
      </c>
      <c r="AF304" s="150">
        <f t="shared" si="26"/>
        <v>0</v>
      </c>
      <c r="AG304" s="331"/>
      <c r="AJ304" s="185"/>
      <c r="AK304" s="616"/>
      <c r="AL304" s="186">
        <f t="shared" si="22"/>
        <v>0</v>
      </c>
      <c r="AM304" s="186">
        <f t="shared" si="23"/>
        <v>0</v>
      </c>
      <c r="AN304" s="186">
        <f t="shared" si="24"/>
        <v>0</v>
      </c>
      <c r="AO304" s="615"/>
    </row>
    <row r="305" spans="1:41" ht="20.100000000000001" customHeight="1">
      <c r="A305" s="183">
        <v>301</v>
      </c>
      <c r="B305" s="342"/>
      <c r="C305" s="342"/>
      <c r="D305" s="142"/>
      <c r="E305" s="142"/>
      <c r="F305" s="142"/>
      <c r="G305" s="142"/>
      <c r="H305" s="142"/>
      <c r="I305" s="142"/>
      <c r="J305" s="143"/>
      <c r="K305" s="142"/>
      <c r="L305" s="142"/>
      <c r="M305" s="144"/>
      <c r="N305" s="145"/>
      <c r="O305" s="142"/>
      <c r="P305" s="147"/>
      <c r="Q305" s="147"/>
      <c r="R305" s="147"/>
      <c r="S305" s="147"/>
      <c r="T305" s="147"/>
      <c r="U305" s="147"/>
      <c r="V305" s="147"/>
      <c r="W305" s="147"/>
      <c r="X305" s="147"/>
      <c r="Y305" s="147"/>
      <c r="Z305" s="147"/>
      <c r="AA305" s="147"/>
      <c r="AB305" s="147"/>
      <c r="AC305" s="148"/>
      <c r="AD305" s="142"/>
      <c r="AE305" s="203">
        <f t="shared" si="25"/>
        <v>0</v>
      </c>
      <c r="AF305" s="150">
        <f t="shared" si="26"/>
        <v>0</v>
      </c>
      <c r="AG305" s="331"/>
      <c r="AJ305" s="185"/>
      <c r="AK305" s="616"/>
      <c r="AL305" s="186">
        <f t="shared" si="22"/>
        <v>0</v>
      </c>
      <c r="AM305" s="186">
        <f t="shared" si="23"/>
        <v>0</v>
      </c>
      <c r="AN305" s="186">
        <f t="shared" si="24"/>
        <v>0</v>
      </c>
      <c r="AO305" s="615"/>
    </row>
    <row r="306" spans="1:41" ht="20.100000000000001" customHeight="1">
      <c r="A306" s="183">
        <v>302</v>
      </c>
      <c r="B306" s="342"/>
      <c r="C306" s="342"/>
      <c r="D306" s="142"/>
      <c r="E306" s="142"/>
      <c r="F306" s="142"/>
      <c r="G306" s="142"/>
      <c r="H306" s="142"/>
      <c r="I306" s="142"/>
      <c r="J306" s="143"/>
      <c r="K306" s="142"/>
      <c r="L306" s="142"/>
      <c r="M306" s="144"/>
      <c r="N306" s="145"/>
      <c r="O306" s="142"/>
      <c r="P306" s="147"/>
      <c r="Q306" s="147"/>
      <c r="R306" s="147"/>
      <c r="S306" s="147"/>
      <c r="T306" s="147"/>
      <c r="U306" s="147"/>
      <c r="V306" s="147"/>
      <c r="W306" s="147"/>
      <c r="X306" s="147"/>
      <c r="Y306" s="147"/>
      <c r="Z306" s="147"/>
      <c r="AA306" s="147"/>
      <c r="AB306" s="147"/>
      <c r="AC306" s="148"/>
      <c r="AD306" s="142"/>
      <c r="AE306" s="203">
        <f t="shared" si="25"/>
        <v>0</v>
      </c>
      <c r="AF306" s="150">
        <f t="shared" si="26"/>
        <v>0</v>
      </c>
      <c r="AG306" s="331"/>
      <c r="AJ306" s="185"/>
      <c r="AK306" s="616"/>
      <c r="AL306" s="186">
        <f t="shared" si="22"/>
        <v>0</v>
      </c>
      <c r="AM306" s="186">
        <f t="shared" si="23"/>
        <v>0</v>
      </c>
      <c r="AN306" s="186">
        <f t="shared" si="24"/>
        <v>0</v>
      </c>
      <c r="AO306" s="615"/>
    </row>
    <row r="307" spans="1:41" ht="20.100000000000001" customHeight="1">
      <c r="A307" s="183">
        <v>303</v>
      </c>
      <c r="B307" s="342"/>
      <c r="C307" s="342"/>
      <c r="D307" s="142"/>
      <c r="E307" s="142"/>
      <c r="F307" s="142"/>
      <c r="G307" s="142"/>
      <c r="H307" s="142"/>
      <c r="I307" s="142"/>
      <c r="J307" s="143"/>
      <c r="K307" s="142"/>
      <c r="L307" s="142"/>
      <c r="M307" s="144"/>
      <c r="N307" s="145"/>
      <c r="O307" s="142"/>
      <c r="P307" s="147"/>
      <c r="Q307" s="147"/>
      <c r="R307" s="147"/>
      <c r="S307" s="147"/>
      <c r="T307" s="147"/>
      <c r="U307" s="147"/>
      <c r="V307" s="147"/>
      <c r="W307" s="147"/>
      <c r="X307" s="147"/>
      <c r="Y307" s="147"/>
      <c r="Z307" s="147"/>
      <c r="AA307" s="147"/>
      <c r="AB307" s="147"/>
      <c r="AC307" s="148"/>
      <c r="AD307" s="142"/>
      <c r="AE307" s="203">
        <f t="shared" si="25"/>
        <v>0</v>
      </c>
      <c r="AF307" s="150">
        <f t="shared" si="26"/>
        <v>0</v>
      </c>
      <c r="AG307" s="331"/>
      <c r="AJ307" s="185"/>
      <c r="AK307" s="616"/>
      <c r="AL307" s="186">
        <f t="shared" si="22"/>
        <v>0</v>
      </c>
      <c r="AM307" s="186">
        <f t="shared" si="23"/>
        <v>0</v>
      </c>
      <c r="AN307" s="186">
        <f t="shared" si="24"/>
        <v>0</v>
      </c>
      <c r="AO307" s="615"/>
    </row>
    <row r="308" spans="1:41" ht="20.100000000000001" customHeight="1">
      <c r="A308" s="183">
        <v>304</v>
      </c>
      <c r="B308" s="342"/>
      <c r="C308" s="342"/>
      <c r="D308" s="142"/>
      <c r="E308" s="142"/>
      <c r="F308" s="142"/>
      <c r="G308" s="142"/>
      <c r="H308" s="142"/>
      <c r="I308" s="142"/>
      <c r="J308" s="143"/>
      <c r="K308" s="142"/>
      <c r="L308" s="142"/>
      <c r="M308" s="144"/>
      <c r="N308" s="145"/>
      <c r="O308" s="142"/>
      <c r="P308" s="147"/>
      <c r="Q308" s="147"/>
      <c r="R308" s="147"/>
      <c r="S308" s="147"/>
      <c r="T308" s="147"/>
      <c r="U308" s="147"/>
      <c r="V308" s="147"/>
      <c r="W308" s="147"/>
      <c r="X308" s="147"/>
      <c r="Y308" s="147"/>
      <c r="Z308" s="147"/>
      <c r="AA308" s="147"/>
      <c r="AB308" s="147"/>
      <c r="AC308" s="148"/>
      <c r="AD308" s="142"/>
      <c r="AE308" s="203">
        <f t="shared" si="25"/>
        <v>0</v>
      </c>
      <c r="AF308" s="150">
        <f t="shared" si="26"/>
        <v>0</v>
      </c>
      <c r="AG308" s="331"/>
      <c r="AJ308" s="185"/>
      <c r="AK308" s="616"/>
      <c r="AL308" s="186">
        <f t="shared" si="22"/>
        <v>0</v>
      </c>
      <c r="AM308" s="186">
        <f t="shared" si="23"/>
        <v>0</v>
      </c>
      <c r="AN308" s="186">
        <f t="shared" si="24"/>
        <v>0</v>
      </c>
      <c r="AO308" s="615"/>
    </row>
    <row r="309" spans="1:41" ht="20.100000000000001" customHeight="1">
      <c r="A309" s="183">
        <v>305</v>
      </c>
      <c r="B309" s="342"/>
      <c r="C309" s="342"/>
      <c r="D309" s="142"/>
      <c r="E309" s="142"/>
      <c r="F309" s="142"/>
      <c r="G309" s="142"/>
      <c r="H309" s="142"/>
      <c r="I309" s="142"/>
      <c r="J309" s="143"/>
      <c r="K309" s="142"/>
      <c r="L309" s="142"/>
      <c r="M309" s="144"/>
      <c r="N309" s="145"/>
      <c r="O309" s="142"/>
      <c r="P309" s="147"/>
      <c r="Q309" s="147"/>
      <c r="R309" s="147"/>
      <c r="S309" s="147"/>
      <c r="T309" s="147"/>
      <c r="U309" s="147"/>
      <c r="V309" s="147"/>
      <c r="W309" s="147"/>
      <c r="X309" s="147"/>
      <c r="Y309" s="147"/>
      <c r="Z309" s="147"/>
      <c r="AA309" s="147"/>
      <c r="AB309" s="147"/>
      <c r="AC309" s="148"/>
      <c r="AD309" s="142"/>
      <c r="AE309" s="203">
        <f t="shared" si="25"/>
        <v>0</v>
      </c>
      <c r="AF309" s="150">
        <f t="shared" si="26"/>
        <v>0</v>
      </c>
      <c r="AG309" s="331"/>
      <c r="AJ309" s="185"/>
      <c r="AK309" s="616"/>
      <c r="AL309" s="186">
        <f t="shared" si="22"/>
        <v>0</v>
      </c>
      <c r="AM309" s="186">
        <f t="shared" si="23"/>
        <v>0</v>
      </c>
      <c r="AN309" s="186">
        <f t="shared" si="24"/>
        <v>0</v>
      </c>
      <c r="AO309" s="615"/>
    </row>
    <row r="310" spans="1:41" ht="20.100000000000001" customHeight="1">
      <c r="A310" s="183">
        <v>306</v>
      </c>
      <c r="B310" s="342"/>
      <c r="C310" s="342"/>
      <c r="D310" s="142"/>
      <c r="E310" s="142"/>
      <c r="F310" s="142"/>
      <c r="G310" s="142"/>
      <c r="H310" s="142"/>
      <c r="I310" s="142"/>
      <c r="J310" s="143"/>
      <c r="K310" s="142"/>
      <c r="L310" s="142"/>
      <c r="M310" s="144"/>
      <c r="N310" s="145"/>
      <c r="O310" s="142"/>
      <c r="P310" s="147"/>
      <c r="Q310" s="147"/>
      <c r="R310" s="147"/>
      <c r="S310" s="147"/>
      <c r="T310" s="147"/>
      <c r="U310" s="147"/>
      <c r="V310" s="147"/>
      <c r="W310" s="147"/>
      <c r="X310" s="147"/>
      <c r="Y310" s="147"/>
      <c r="Z310" s="147"/>
      <c r="AA310" s="147"/>
      <c r="AB310" s="147"/>
      <c r="AC310" s="148"/>
      <c r="AD310" s="142"/>
      <c r="AE310" s="203">
        <f t="shared" si="25"/>
        <v>0</v>
      </c>
      <c r="AF310" s="150">
        <f t="shared" si="26"/>
        <v>0</v>
      </c>
      <c r="AG310" s="331"/>
      <c r="AJ310" s="185"/>
      <c r="AK310" s="616"/>
      <c r="AL310" s="186">
        <f t="shared" si="22"/>
        <v>0</v>
      </c>
      <c r="AM310" s="186">
        <f t="shared" si="23"/>
        <v>0</v>
      </c>
      <c r="AN310" s="186">
        <f t="shared" si="24"/>
        <v>0</v>
      </c>
      <c r="AO310" s="615"/>
    </row>
    <row r="311" spans="1:41" ht="20.100000000000001" customHeight="1">
      <c r="A311" s="183">
        <v>307</v>
      </c>
      <c r="B311" s="342"/>
      <c r="C311" s="342"/>
      <c r="D311" s="142"/>
      <c r="E311" s="142"/>
      <c r="F311" s="142"/>
      <c r="G311" s="142"/>
      <c r="H311" s="142"/>
      <c r="I311" s="142"/>
      <c r="J311" s="143"/>
      <c r="K311" s="142"/>
      <c r="L311" s="142"/>
      <c r="M311" s="144"/>
      <c r="N311" s="145"/>
      <c r="O311" s="142"/>
      <c r="P311" s="147"/>
      <c r="Q311" s="147"/>
      <c r="R311" s="147"/>
      <c r="S311" s="147"/>
      <c r="T311" s="147"/>
      <c r="U311" s="147"/>
      <c r="V311" s="147"/>
      <c r="W311" s="147"/>
      <c r="X311" s="147"/>
      <c r="Y311" s="147"/>
      <c r="Z311" s="147"/>
      <c r="AA311" s="147"/>
      <c r="AB311" s="147"/>
      <c r="AC311" s="148"/>
      <c r="AD311" s="142"/>
      <c r="AE311" s="203">
        <f t="shared" si="25"/>
        <v>0</v>
      </c>
      <c r="AF311" s="150">
        <f t="shared" si="26"/>
        <v>0</v>
      </c>
      <c r="AG311" s="331"/>
      <c r="AJ311" s="185"/>
      <c r="AK311" s="616"/>
      <c r="AL311" s="186">
        <f t="shared" si="22"/>
        <v>0</v>
      </c>
      <c r="AM311" s="186">
        <f t="shared" si="23"/>
        <v>0</v>
      </c>
      <c r="AN311" s="186">
        <f t="shared" si="24"/>
        <v>0</v>
      </c>
      <c r="AO311" s="615"/>
    </row>
    <row r="312" spans="1:41" ht="20.100000000000001" customHeight="1">
      <c r="A312" s="183">
        <v>308</v>
      </c>
      <c r="B312" s="342"/>
      <c r="C312" s="342"/>
      <c r="D312" s="142"/>
      <c r="E312" s="142"/>
      <c r="F312" s="142"/>
      <c r="G312" s="142"/>
      <c r="H312" s="142"/>
      <c r="I312" s="142"/>
      <c r="J312" s="143"/>
      <c r="K312" s="142"/>
      <c r="L312" s="142"/>
      <c r="M312" s="144"/>
      <c r="N312" s="145"/>
      <c r="O312" s="142"/>
      <c r="P312" s="147"/>
      <c r="Q312" s="147"/>
      <c r="R312" s="147"/>
      <c r="S312" s="147"/>
      <c r="T312" s="147"/>
      <c r="U312" s="147"/>
      <c r="V312" s="147"/>
      <c r="W312" s="147"/>
      <c r="X312" s="147"/>
      <c r="Y312" s="147"/>
      <c r="Z312" s="147"/>
      <c r="AA312" s="147"/>
      <c r="AB312" s="147"/>
      <c r="AC312" s="148"/>
      <c r="AD312" s="142"/>
      <c r="AE312" s="203">
        <f t="shared" si="25"/>
        <v>0</v>
      </c>
      <c r="AF312" s="150">
        <f t="shared" si="26"/>
        <v>0</v>
      </c>
      <c r="AG312" s="331"/>
      <c r="AJ312" s="185"/>
      <c r="AK312" s="616"/>
      <c r="AL312" s="186">
        <f t="shared" si="22"/>
        <v>0</v>
      </c>
      <c r="AM312" s="186">
        <f t="shared" si="23"/>
        <v>0</v>
      </c>
      <c r="AN312" s="186">
        <f t="shared" si="24"/>
        <v>0</v>
      </c>
      <c r="AO312" s="615"/>
    </row>
    <row r="313" spans="1:41" ht="20.100000000000001" customHeight="1">
      <c r="A313" s="183">
        <v>309</v>
      </c>
      <c r="B313" s="342"/>
      <c r="C313" s="342"/>
      <c r="D313" s="142"/>
      <c r="E313" s="142"/>
      <c r="F313" s="142"/>
      <c r="G313" s="142"/>
      <c r="H313" s="142"/>
      <c r="I313" s="142"/>
      <c r="J313" s="143"/>
      <c r="K313" s="142"/>
      <c r="L313" s="142"/>
      <c r="M313" s="144"/>
      <c r="N313" s="145"/>
      <c r="O313" s="142"/>
      <c r="P313" s="147"/>
      <c r="Q313" s="147"/>
      <c r="R313" s="147"/>
      <c r="S313" s="147"/>
      <c r="T313" s="147"/>
      <c r="U313" s="147"/>
      <c r="V313" s="147"/>
      <c r="W313" s="147"/>
      <c r="X313" s="147"/>
      <c r="Y313" s="147"/>
      <c r="Z313" s="147"/>
      <c r="AA313" s="147"/>
      <c r="AB313" s="147"/>
      <c r="AC313" s="148"/>
      <c r="AD313" s="142"/>
      <c r="AE313" s="203">
        <f t="shared" si="25"/>
        <v>0</v>
      </c>
      <c r="AF313" s="150">
        <f t="shared" si="26"/>
        <v>0</v>
      </c>
      <c r="AG313" s="331"/>
      <c r="AJ313" s="185"/>
      <c r="AK313" s="616"/>
      <c r="AL313" s="186">
        <f t="shared" si="22"/>
        <v>0</v>
      </c>
      <c r="AM313" s="186">
        <f t="shared" si="23"/>
        <v>0</v>
      </c>
      <c r="AN313" s="186">
        <f t="shared" si="24"/>
        <v>0</v>
      </c>
      <c r="AO313" s="615"/>
    </row>
    <row r="314" spans="1:41" ht="20.100000000000001" customHeight="1">
      <c r="A314" s="183">
        <v>310</v>
      </c>
      <c r="B314" s="342"/>
      <c r="C314" s="342"/>
      <c r="D314" s="142"/>
      <c r="E314" s="142"/>
      <c r="F314" s="142"/>
      <c r="G314" s="142"/>
      <c r="H314" s="142"/>
      <c r="I314" s="142"/>
      <c r="J314" s="143"/>
      <c r="K314" s="142"/>
      <c r="L314" s="142"/>
      <c r="M314" s="144"/>
      <c r="N314" s="145"/>
      <c r="O314" s="142"/>
      <c r="P314" s="147"/>
      <c r="Q314" s="147"/>
      <c r="R314" s="147"/>
      <c r="S314" s="147"/>
      <c r="T314" s="147"/>
      <c r="U314" s="147"/>
      <c r="V314" s="147"/>
      <c r="W314" s="147"/>
      <c r="X314" s="147"/>
      <c r="Y314" s="147"/>
      <c r="Z314" s="147"/>
      <c r="AA314" s="147"/>
      <c r="AB314" s="147"/>
      <c r="AC314" s="148"/>
      <c r="AD314" s="142"/>
      <c r="AE314" s="203">
        <f t="shared" si="25"/>
        <v>0</v>
      </c>
      <c r="AF314" s="150">
        <f t="shared" si="26"/>
        <v>0</v>
      </c>
      <c r="AG314" s="331"/>
      <c r="AJ314" s="185"/>
      <c r="AK314" s="616"/>
      <c r="AL314" s="186">
        <f t="shared" si="22"/>
        <v>0</v>
      </c>
      <c r="AM314" s="186">
        <f t="shared" si="23"/>
        <v>0</v>
      </c>
      <c r="AN314" s="186">
        <f t="shared" si="24"/>
        <v>0</v>
      </c>
      <c r="AO314" s="615"/>
    </row>
    <row r="315" spans="1:41" ht="20.100000000000001" customHeight="1">
      <c r="A315" s="183">
        <v>311</v>
      </c>
      <c r="B315" s="342"/>
      <c r="C315" s="342"/>
      <c r="D315" s="142"/>
      <c r="E315" s="142"/>
      <c r="F315" s="142"/>
      <c r="G315" s="142"/>
      <c r="H315" s="142"/>
      <c r="I315" s="142"/>
      <c r="J315" s="143"/>
      <c r="K315" s="142"/>
      <c r="L315" s="142"/>
      <c r="M315" s="144"/>
      <c r="N315" s="145"/>
      <c r="O315" s="142"/>
      <c r="P315" s="147"/>
      <c r="Q315" s="147"/>
      <c r="R315" s="147"/>
      <c r="S315" s="147"/>
      <c r="T315" s="147"/>
      <c r="U315" s="147"/>
      <c r="V315" s="147"/>
      <c r="W315" s="147"/>
      <c r="X315" s="147"/>
      <c r="Y315" s="147"/>
      <c r="Z315" s="147"/>
      <c r="AA315" s="147"/>
      <c r="AB315" s="147"/>
      <c r="AC315" s="148"/>
      <c r="AD315" s="142"/>
      <c r="AE315" s="203">
        <f t="shared" si="25"/>
        <v>0</v>
      </c>
      <c r="AF315" s="150">
        <f t="shared" si="26"/>
        <v>0</v>
      </c>
      <c r="AG315" s="331"/>
      <c r="AJ315" s="185"/>
      <c r="AK315" s="616"/>
      <c r="AL315" s="186">
        <f t="shared" si="22"/>
        <v>0</v>
      </c>
      <c r="AM315" s="186">
        <f t="shared" si="23"/>
        <v>0</v>
      </c>
      <c r="AN315" s="186">
        <f t="shared" si="24"/>
        <v>0</v>
      </c>
      <c r="AO315" s="615"/>
    </row>
    <row r="316" spans="1:41" ht="20.100000000000001" customHeight="1">
      <c r="A316" s="183">
        <v>312</v>
      </c>
      <c r="B316" s="342"/>
      <c r="C316" s="342"/>
      <c r="D316" s="142"/>
      <c r="E316" s="142"/>
      <c r="F316" s="142"/>
      <c r="G316" s="142"/>
      <c r="H316" s="142"/>
      <c r="I316" s="142"/>
      <c r="J316" s="143"/>
      <c r="K316" s="142"/>
      <c r="L316" s="142"/>
      <c r="M316" s="144"/>
      <c r="N316" s="145"/>
      <c r="O316" s="142"/>
      <c r="P316" s="147"/>
      <c r="Q316" s="147"/>
      <c r="R316" s="147"/>
      <c r="S316" s="147"/>
      <c r="T316" s="147"/>
      <c r="U316" s="147"/>
      <c r="V316" s="147"/>
      <c r="W316" s="147"/>
      <c r="X316" s="147"/>
      <c r="Y316" s="147"/>
      <c r="Z316" s="147"/>
      <c r="AA316" s="147"/>
      <c r="AB316" s="147"/>
      <c r="AC316" s="148"/>
      <c r="AD316" s="142"/>
      <c r="AE316" s="203">
        <f t="shared" si="25"/>
        <v>0</v>
      </c>
      <c r="AF316" s="150">
        <f t="shared" si="26"/>
        <v>0</v>
      </c>
      <c r="AG316" s="331"/>
      <c r="AJ316" s="185"/>
      <c r="AK316" s="616"/>
      <c r="AL316" s="186">
        <f t="shared" si="22"/>
        <v>0</v>
      </c>
      <c r="AM316" s="186">
        <f t="shared" si="23"/>
        <v>0</v>
      </c>
      <c r="AN316" s="186">
        <f t="shared" si="24"/>
        <v>0</v>
      </c>
      <c r="AO316" s="615"/>
    </row>
    <row r="317" spans="1:41" ht="20.100000000000001" customHeight="1">
      <c r="A317" s="183">
        <v>313</v>
      </c>
      <c r="B317" s="342"/>
      <c r="C317" s="342"/>
      <c r="D317" s="142"/>
      <c r="E317" s="142"/>
      <c r="F317" s="142"/>
      <c r="G317" s="142"/>
      <c r="H317" s="142"/>
      <c r="I317" s="142"/>
      <c r="J317" s="143"/>
      <c r="K317" s="142"/>
      <c r="L317" s="142"/>
      <c r="M317" s="144"/>
      <c r="N317" s="145"/>
      <c r="O317" s="142"/>
      <c r="P317" s="147"/>
      <c r="Q317" s="147"/>
      <c r="R317" s="147"/>
      <c r="S317" s="147"/>
      <c r="T317" s="147"/>
      <c r="U317" s="147"/>
      <c r="V317" s="147"/>
      <c r="W317" s="147"/>
      <c r="X317" s="147"/>
      <c r="Y317" s="147"/>
      <c r="Z317" s="147"/>
      <c r="AA317" s="147"/>
      <c r="AB317" s="147"/>
      <c r="AC317" s="148"/>
      <c r="AD317" s="142"/>
      <c r="AE317" s="203">
        <f t="shared" si="25"/>
        <v>0</v>
      </c>
      <c r="AF317" s="150">
        <f t="shared" si="26"/>
        <v>0</v>
      </c>
      <c r="AG317" s="331"/>
      <c r="AJ317" s="185"/>
      <c r="AK317" s="616"/>
      <c r="AL317" s="186">
        <f t="shared" si="22"/>
        <v>0</v>
      </c>
      <c r="AM317" s="186">
        <f t="shared" si="23"/>
        <v>0</v>
      </c>
      <c r="AN317" s="186">
        <f t="shared" si="24"/>
        <v>0</v>
      </c>
      <c r="AO317" s="615"/>
    </row>
    <row r="318" spans="1:41" ht="20.100000000000001" customHeight="1">
      <c r="A318" s="183">
        <v>314</v>
      </c>
      <c r="B318" s="342"/>
      <c r="C318" s="342"/>
      <c r="D318" s="142"/>
      <c r="E318" s="142"/>
      <c r="F318" s="142"/>
      <c r="G318" s="142"/>
      <c r="H318" s="142"/>
      <c r="I318" s="142"/>
      <c r="J318" s="143"/>
      <c r="K318" s="142"/>
      <c r="L318" s="142"/>
      <c r="M318" s="144"/>
      <c r="N318" s="145"/>
      <c r="O318" s="142"/>
      <c r="P318" s="147"/>
      <c r="Q318" s="147"/>
      <c r="R318" s="147"/>
      <c r="S318" s="147"/>
      <c r="T318" s="147"/>
      <c r="U318" s="147"/>
      <c r="V318" s="147"/>
      <c r="W318" s="147"/>
      <c r="X318" s="147"/>
      <c r="Y318" s="147"/>
      <c r="Z318" s="147"/>
      <c r="AA318" s="147"/>
      <c r="AB318" s="147"/>
      <c r="AC318" s="148"/>
      <c r="AD318" s="142"/>
      <c r="AE318" s="203">
        <f t="shared" si="25"/>
        <v>0</v>
      </c>
      <c r="AF318" s="150">
        <f t="shared" si="26"/>
        <v>0</v>
      </c>
      <c r="AG318" s="331"/>
      <c r="AJ318" s="185"/>
      <c r="AK318" s="616"/>
      <c r="AL318" s="186">
        <f t="shared" si="22"/>
        <v>0</v>
      </c>
      <c r="AM318" s="186">
        <f t="shared" si="23"/>
        <v>0</v>
      </c>
      <c r="AN318" s="186">
        <f t="shared" si="24"/>
        <v>0</v>
      </c>
      <c r="AO318" s="615"/>
    </row>
    <row r="319" spans="1:41" ht="20.100000000000001" customHeight="1">
      <c r="A319" s="183">
        <v>315</v>
      </c>
      <c r="B319" s="342"/>
      <c r="C319" s="342"/>
      <c r="D319" s="142"/>
      <c r="E319" s="142"/>
      <c r="F319" s="142"/>
      <c r="G319" s="142"/>
      <c r="H319" s="142"/>
      <c r="I319" s="142"/>
      <c r="J319" s="143"/>
      <c r="K319" s="142"/>
      <c r="L319" s="142"/>
      <c r="M319" s="144"/>
      <c r="N319" s="145"/>
      <c r="O319" s="142"/>
      <c r="P319" s="147"/>
      <c r="Q319" s="147"/>
      <c r="R319" s="147"/>
      <c r="S319" s="147"/>
      <c r="T319" s="147"/>
      <c r="U319" s="147"/>
      <c r="V319" s="147"/>
      <c r="W319" s="147"/>
      <c r="X319" s="147"/>
      <c r="Y319" s="147"/>
      <c r="Z319" s="147"/>
      <c r="AA319" s="147"/>
      <c r="AB319" s="147"/>
      <c r="AC319" s="148"/>
      <c r="AD319" s="142"/>
      <c r="AE319" s="203">
        <f t="shared" si="25"/>
        <v>0</v>
      </c>
      <c r="AF319" s="150">
        <f t="shared" si="26"/>
        <v>0</v>
      </c>
      <c r="AG319" s="331"/>
      <c r="AJ319" s="185"/>
      <c r="AK319" s="616"/>
      <c r="AL319" s="186">
        <f t="shared" si="22"/>
        <v>0</v>
      </c>
      <c r="AM319" s="186">
        <f t="shared" si="23"/>
        <v>0</v>
      </c>
      <c r="AN319" s="186">
        <f t="shared" si="24"/>
        <v>0</v>
      </c>
      <c r="AO319" s="615"/>
    </row>
    <row r="320" spans="1:41" ht="20.100000000000001" customHeight="1">
      <c r="A320" s="183">
        <v>316</v>
      </c>
      <c r="B320" s="342"/>
      <c r="C320" s="342"/>
      <c r="D320" s="142"/>
      <c r="E320" s="142"/>
      <c r="F320" s="142"/>
      <c r="G320" s="142"/>
      <c r="H320" s="142"/>
      <c r="I320" s="142"/>
      <c r="J320" s="143"/>
      <c r="K320" s="142"/>
      <c r="L320" s="142"/>
      <c r="M320" s="144"/>
      <c r="N320" s="145"/>
      <c r="O320" s="142"/>
      <c r="P320" s="147"/>
      <c r="Q320" s="147"/>
      <c r="R320" s="147"/>
      <c r="S320" s="147"/>
      <c r="T320" s="147"/>
      <c r="U320" s="147"/>
      <c r="V320" s="147"/>
      <c r="W320" s="147"/>
      <c r="X320" s="147"/>
      <c r="Y320" s="147"/>
      <c r="Z320" s="147"/>
      <c r="AA320" s="147"/>
      <c r="AB320" s="147"/>
      <c r="AC320" s="148"/>
      <c r="AD320" s="142"/>
      <c r="AE320" s="203">
        <f t="shared" si="25"/>
        <v>0</v>
      </c>
      <c r="AF320" s="150">
        <f t="shared" si="26"/>
        <v>0</v>
      </c>
      <c r="AG320" s="331"/>
      <c r="AJ320" s="185"/>
      <c r="AK320" s="616"/>
      <c r="AL320" s="186">
        <f t="shared" si="22"/>
        <v>0</v>
      </c>
      <c r="AM320" s="186">
        <f t="shared" si="23"/>
        <v>0</v>
      </c>
      <c r="AN320" s="186">
        <f t="shared" si="24"/>
        <v>0</v>
      </c>
      <c r="AO320" s="615"/>
    </row>
    <row r="321" spans="1:41" ht="20.100000000000001" customHeight="1">
      <c r="A321" s="183">
        <v>317</v>
      </c>
      <c r="B321" s="342"/>
      <c r="C321" s="342"/>
      <c r="D321" s="142"/>
      <c r="E321" s="142"/>
      <c r="F321" s="142"/>
      <c r="G321" s="142"/>
      <c r="H321" s="142"/>
      <c r="I321" s="142"/>
      <c r="J321" s="143"/>
      <c r="K321" s="142"/>
      <c r="L321" s="142"/>
      <c r="M321" s="144"/>
      <c r="N321" s="145"/>
      <c r="O321" s="142"/>
      <c r="P321" s="147"/>
      <c r="Q321" s="147"/>
      <c r="R321" s="147"/>
      <c r="S321" s="147"/>
      <c r="T321" s="147"/>
      <c r="U321" s="147"/>
      <c r="V321" s="147"/>
      <c r="W321" s="147"/>
      <c r="X321" s="147"/>
      <c r="Y321" s="147"/>
      <c r="Z321" s="147"/>
      <c r="AA321" s="147"/>
      <c r="AB321" s="147"/>
      <c r="AC321" s="148"/>
      <c r="AD321" s="142"/>
      <c r="AE321" s="203">
        <f t="shared" si="25"/>
        <v>0</v>
      </c>
      <c r="AF321" s="150">
        <f t="shared" si="26"/>
        <v>0</v>
      </c>
      <c r="AG321" s="331"/>
      <c r="AJ321" s="185"/>
      <c r="AK321" s="616"/>
      <c r="AL321" s="186">
        <f t="shared" si="22"/>
        <v>0</v>
      </c>
      <c r="AM321" s="186">
        <f t="shared" si="23"/>
        <v>0</v>
      </c>
      <c r="AN321" s="186">
        <f t="shared" si="24"/>
        <v>0</v>
      </c>
      <c r="AO321" s="615"/>
    </row>
    <row r="322" spans="1:41" ht="20.100000000000001" customHeight="1">
      <c r="A322" s="183">
        <v>318</v>
      </c>
      <c r="B322" s="342"/>
      <c r="C322" s="342"/>
      <c r="D322" s="142"/>
      <c r="E322" s="142"/>
      <c r="F322" s="142"/>
      <c r="G322" s="142"/>
      <c r="H322" s="142"/>
      <c r="I322" s="142"/>
      <c r="J322" s="143"/>
      <c r="K322" s="142"/>
      <c r="L322" s="142"/>
      <c r="M322" s="144"/>
      <c r="N322" s="145"/>
      <c r="O322" s="142"/>
      <c r="P322" s="147"/>
      <c r="Q322" s="147"/>
      <c r="R322" s="147"/>
      <c r="S322" s="147"/>
      <c r="T322" s="147"/>
      <c r="U322" s="147"/>
      <c r="V322" s="147"/>
      <c r="W322" s="147"/>
      <c r="X322" s="147"/>
      <c r="Y322" s="147"/>
      <c r="Z322" s="147"/>
      <c r="AA322" s="147"/>
      <c r="AB322" s="147"/>
      <c r="AC322" s="148"/>
      <c r="AD322" s="142"/>
      <c r="AE322" s="203">
        <f t="shared" si="25"/>
        <v>0</v>
      </c>
      <c r="AF322" s="150">
        <f t="shared" si="26"/>
        <v>0</v>
      </c>
      <c r="AG322" s="331"/>
      <c r="AJ322" s="185"/>
      <c r="AK322" s="616"/>
      <c r="AL322" s="186">
        <f t="shared" si="22"/>
        <v>0</v>
      </c>
      <c r="AM322" s="186">
        <f t="shared" si="23"/>
        <v>0</v>
      </c>
      <c r="AN322" s="186">
        <f t="shared" si="24"/>
        <v>0</v>
      </c>
      <c r="AO322" s="615"/>
    </row>
    <row r="323" spans="1:41" ht="20.100000000000001" customHeight="1">
      <c r="A323" s="183">
        <v>319</v>
      </c>
      <c r="B323" s="342"/>
      <c r="C323" s="342"/>
      <c r="D323" s="142"/>
      <c r="E323" s="142"/>
      <c r="F323" s="142"/>
      <c r="G323" s="142"/>
      <c r="H323" s="142"/>
      <c r="I323" s="142"/>
      <c r="J323" s="143"/>
      <c r="K323" s="142"/>
      <c r="L323" s="142"/>
      <c r="M323" s="144"/>
      <c r="N323" s="145"/>
      <c r="O323" s="142"/>
      <c r="P323" s="147"/>
      <c r="Q323" s="147"/>
      <c r="R323" s="147"/>
      <c r="S323" s="147"/>
      <c r="T323" s="147"/>
      <c r="U323" s="147"/>
      <c r="V323" s="147"/>
      <c r="W323" s="147"/>
      <c r="X323" s="147"/>
      <c r="Y323" s="147"/>
      <c r="Z323" s="147"/>
      <c r="AA323" s="147"/>
      <c r="AB323" s="147"/>
      <c r="AC323" s="148"/>
      <c r="AD323" s="142"/>
      <c r="AE323" s="203">
        <f t="shared" si="25"/>
        <v>0</v>
      </c>
      <c r="AF323" s="150">
        <f t="shared" si="26"/>
        <v>0</v>
      </c>
      <c r="AG323" s="331"/>
      <c r="AJ323" s="185"/>
      <c r="AK323" s="616"/>
      <c r="AL323" s="186">
        <f t="shared" si="22"/>
        <v>0</v>
      </c>
      <c r="AM323" s="186">
        <f t="shared" si="23"/>
        <v>0</v>
      </c>
      <c r="AN323" s="186">
        <f t="shared" si="24"/>
        <v>0</v>
      </c>
      <c r="AO323" s="615"/>
    </row>
    <row r="324" spans="1:41" ht="20.100000000000001" customHeight="1">
      <c r="A324" s="183">
        <v>320</v>
      </c>
      <c r="B324" s="342"/>
      <c r="C324" s="342"/>
      <c r="D324" s="142"/>
      <c r="E324" s="142"/>
      <c r="F324" s="142"/>
      <c r="G324" s="142"/>
      <c r="H324" s="142"/>
      <c r="I324" s="142"/>
      <c r="J324" s="143"/>
      <c r="K324" s="142"/>
      <c r="L324" s="142"/>
      <c r="M324" s="144"/>
      <c r="N324" s="145"/>
      <c r="O324" s="142"/>
      <c r="P324" s="147"/>
      <c r="Q324" s="147"/>
      <c r="R324" s="147"/>
      <c r="S324" s="147"/>
      <c r="T324" s="147"/>
      <c r="U324" s="147"/>
      <c r="V324" s="147"/>
      <c r="W324" s="147"/>
      <c r="X324" s="147"/>
      <c r="Y324" s="147"/>
      <c r="Z324" s="147"/>
      <c r="AA324" s="147"/>
      <c r="AB324" s="147"/>
      <c r="AC324" s="148"/>
      <c r="AD324" s="142"/>
      <c r="AE324" s="203">
        <f t="shared" si="25"/>
        <v>0</v>
      </c>
      <c r="AF324" s="150">
        <f t="shared" si="26"/>
        <v>0</v>
      </c>
      <c r="AG324" s="331"/>
      <c r="AJ324" s="185"/>
      <c r="AK324" s="616"/>
      <c r="AL324" s="186">
        <f t="shared" si="22"/>
        <v>0</v>
      </c>
      <c r="AM324" s="186">
        <f t="shared" si="23"/>
        <v>0</v>
      </c>
      <c r="AN324" s="186">
        <f t="shared" si="24"/>
        <v>0</v>
      </c>
      <c r="AO324" s="615"/>
    </row>
    <row r="325" spans="1:41" ht="20.100000000000001" customHeight="1">
      <c r="A325" s="183">
        <v>321</v>
      </c>
      <c r="B325" s="342"/>
      <c r="C325" s="342"/>
      <c r="D325" s="142"/>
      <c r="E325" s="142"/>
      <c r="F325" s="142"/>
      <c r="G325" s="142"/>
      <c r="H325" s="142"/>
      <c r="I325" s="142"/>
      <c r="J325" s="143"/>
      <c r="K325" s="142"/>
      <c r="L325" s="142"/>
      <c r="M325" s="144"/>
      <c r="N325" s="145"/>
      <c r="O325" s="142"/>
      <c r="P325" s="147"/>
      <c r="Q325" s="147"/>
      <c r="R325" s="147"/>
      <c r="S325" s="147"/>
      <c r="T325" s="147"/>
      <c r="U325" s="147"/>
      <c r="V325" s="147"/>
      <c r="W325" s="147"/>
      <c r="X325" s="147"/>
      <c r="Y325" s="147"/>
      <c r="Z325" s="147"/>
      <c r="AA325" s="147"/>
      <c r="AB325" s="147"/>
      <c r="AC325" s="148"/>
      <c r="AD325" s="142"/>
      <c r="AE325" s="203">
        <f t="shared" si="25"/>
        <v>0</v>
      </c>
      <c r="AF325" s="150">
        <f t="shared" si="26"/>
        <v>0</v>
      </c>
      <c r="AG325" s="331"/>
      <c r="AJ325" s="185"/>
      <c r="AK325" s="616"/>
      <c r="AL325" s="186">
        <f t="shared" si="22"/>
        <v>0</v>
      </c>
      <c r="AM325" s="186">
        <f t="shared" si="23"/>
        <v>0</v>
      </c>
      <c r="AN325" s="186">
        <f t="shared" si="24"/>
        <v>0</v>
      </c>
      <c r="AO325" s="615"/>
    </row>
    <row r="326" spans="1:41" ht="20.100000000000001" customHeight="1">
      <c r="A326" s="183">
        <v>322</v>
      </c>
      <c r="B326" s="342"/>
      <c r="C326" s="342"/>
      <c r="D326" s="142"/>
      <c r="E326" s="142"/>
      <c r="F326" s="142"/>
      <c r="G326" s="142"/>
      <c r="H326" s="142"/>
      <c r="I326" s="142"/>
      <c r="J326" s="143"/>
      <c r="K326" s="142"/>
      <c r="L326" s="142"/>
      <c r="M326" s="144"/>
      <c r="N326" s="145"/>
      <c r="O326" s="142"/>
      <c r="P326" s="147"/>
      <c r="Q326" s="147"/>
      <c r="R326" s="147"/>
      <c r="S326" s="147"/>
      <c r="T326" s="147"/>
      <c r="U326" s="147"/>
      <c r="V326" s="147"/>
      <c r="W326" s="147"/>
      <c r="X326" s="147"/>
      <c r="Y326" s="147"/>
      <c r="Z326" s="147"/>
      <c r="AA326" s="147"/>
      <c r="AB326" s="147"/>
      <c r="AC326" s="148"/>
      <c r="AD326" s="142"/>
      <c r="AE326" s="203">
        <f t="shared" si="25"/>
        <v>0</v>
      </c>
      <c r="AF326" s="150">
        <f t="shared" si="26"/>
        <v>0</v>
      </c>
      <c r="AG326" s="331"/>
      <c r="AJ326" s="185"/>
      <c r="AK326" s="616"/>
      <c r="AL326" s="186">
        <f t="shared" ref="AL326:AL389" si="27">SUM(AH$4*B326)</f>
        <v>0</v>
      </c>
      <c r="AM326" s="186">
        <f t="shared" ref="AM326:AM389" si="28">SUM(AI$4*C326)</f>
        <v>0</v>
      </c>
      <c r="AN326" s="186">
        <f t="shared" ref="AN326:AN389" si="29">SUM((AE326*AJ$4)+AK326)</f>
        <v>0</v>
      </c>
      <c r="AO326" s="615"/>
    </row>
    <row r="327" spans="1:41" ht="20.100000000000001" customHeight="1">
      <c r="A327" s="183">
        <v>323</v>
      </c>
      <c r="B327" s="342"/>
      <c r="C327" s="342"/>
      <c r="D327" s="142"/>
      <c r="E327" s="142"/>
      <c r="F327" s="142"/>
      <c r="G327" s="142"/>
      <c r="H327" s="142"/>
      <c r="I327" s="142"/>
      <c r="J327" s="143"/>
      <c r="K327" s="142"/>
      <c r="L327" s="142"/>
      <c r="M327" s="144"/>
      <c r="N327" s="145"/>
      <c r="O327" s="142"/>
      <c r="P327" s="147"/>
      <c r="Q327" s="147"/>
      <c r="R327" s="147"/>
      <c r="S327" s="147"/>
      <c r="T327" s="147"/>
      <c r="U327" s="147"/>
      <c r="V327" s="147"/>
      <c r="W327" s="147"/>
      <c r="X327" s="147"/>
      <c r="Y327" s="147"/>
      <c r="Z327" s="147"/>
      <c r="AA327" s="147"/>
      <c r="AB327" s="147"/>
      <c r="AC327" s="148"/>
      <c r="AD327" s="142"/>
      <c r="AE327" s="203">
        <f t="shared" ref="AE327:AE390" si="30">SUM(P327:AB327)</f>
        <v>0</v>
      </c>
      <c r="AF327" s="150">
        <f t="shared" ref="AF327:AF390" si="31">SUM(AE327+B327+C327)</f>
        <v>0</v>
      </c>
      <c r="AG327" s="331"/>
      <c r="AJ327" s="185"/>
      <c r="AK327" s="616"/>
      <c r="AL327" s="186">
        <f t="shared" si="27"/>
        <v>0</v>
      </c>
      <c r="AM327" s="186">
        <f t="shared" si="28"/>
        <v>0</v>
      </c>
      <c r="AN327" s="186">
        <f t="shared" si="29"/>
        <v>0</v>
      </c>
      <c r="AO327" s="615"/>
    </row>
    <row r="328" spans="1:41" ht="20.100000000000001" customHeight="1">
      <c r="A328" s="183">
        <v>324</v>
      </c>
      <c r="B328" s="342"/>
      <c r="C328" s="342"/>
      <c r="D328" s="142"/>
      <c r="E328" s="142"/>
      <c r="F328" s="142"/>
      <c r="G328" s="142"/>
      <c r="H328" s="142"/>
      <c r="I328" s="142"/>
      <c r="J328" s="143"/>
      <c r="K328" s="142"/>
      <c r="L328" s="142"/>
      <c r="M328" s="144"/>
      <c r="N328" s="145"/>
      <c r="O328" s="142"/>
      <c r="P328" s="147"/>
      <c r="Q328" s="147"/>
      <c r="R328" s="147"/>
      <c r="S328" s="147"/>
      <c r="T328" s="147"/>
      <c r="U328" s="147"/>
      <c r="V328" s="147"/>
      <c r="W328" s="147"/>
      <c r="X328" s="147"/>
      <c r="Y328" s="147"/>
      <c r="Z328" s="147"/>
      <c r="AA328" s="147"/>
      <c r="AB328" s="147"/>
      <c r="AC328" s="148"/>
      <c r="AD328" s="142"/>
      <c r="AE328" s="203">
        <f t="shared" si="30"/>
        <v>0</v>
      </c>
      <c r="AF328" s="150">
        <f t="shared" si="31"/>
        <v>0</v>
      </c>
      <c r="AG328" s="331"/>
      <c r="AJ328" s="185"/>
      <c r="AK328" s="616"/>
      <c r="AL328" s="186">
        <f t="shared" si="27"/>
        <v>0</v>
      </c>
      <c r="AM328" s="186">
        <f t="shared" si="28"/>
        <v>0</v>
      </c>
      <c r="AN328" s="186">
        <f t="shared" si="29"/>
        <v>0</v>
      </c>
      <c r="AO328" s="615"/>
    </row>
    <row r="329" spans="1:41" ht="20.100000000000001" customHeight="1">
      <c r="A329" s="183">
        <v>325</v>
      </c>
      <c r="B329" s="342"/>
      <c r="C329" s="342"/>
      <c r="D329" s="142"/>
      <c r="E329" s="142"/>
      <c r="F329" s="142"/>
      <c r="G329" s="142"/>
      <c r="H329" s="142"/>
      <c r="I329" s="142"/>
      <c r="J329" s="143"/>
      <c r="K329" s="142"/>
      <c r="L329" s="142"/>
      <c r="M329" s="144"/>
      <c r="N329" s="145"/>
      <c r="O329" s="142"/>
      <c r="P329" s="147"/>
      <c r="Q329" s="147"/>
      <c r="R329" s="147"/>
      <c r="S329" s="147"/>
      <c r="T329" s="147"/>
      <c r="U329" s="147"/>
      <c r="V329" s="147"/>
      <c r="W329" s="147"/>
      <c r="X329" s="147"/>
      <c r="Y329" s="147"/>
      <c r="Z329" s="147"/>
      <c r="AA329" s="147"/>
      <c r="AB329" s="147"/>
      <c r="AC329" s="148"/>
      <c r="AD329" s="142"/>
      <c r="AE329" s="203">
        <f t="shared" si="30"/>
        <v>0</v>
      </c>
      <c r="AF329" s="150">
        <f t="shared" si="31"/>
        <v>0</v>
      </c>
      <c r="AG329" s="331"/>
      <c r="AJ329" s="185"/>
      <c r="AK329" s="616"/>
      <c r="AL329" s="186">
        <f t="shared" si="27"/>
        <v>0</v>
      </c>
      <c r="AM329" s="186">
        <f t="shared" si="28"/>
        <v>0</v>
      </c>
      <c r="AN329" s="186">
        <f t="shared" si="29"/>
        <v>0</v>
      </c>
      <c r="AO329" s="615"/>
    </row>
    <row r="330" spans="1:41" ht="20.100000000000001" customHeight="1">
      <c r="A330" s="183">
        <v>326</v>
      </c>
      <c r="B330" s="342"/>
      <c r="C330" s="342"/>
      <c r="D330" s="142"/>
      <c r="E330" s="142"/>
      <c r="F330" s="142"/>
      <c r="G330" s="142"/>
      <c r="H330" s="142"/>
      <c r="I330" s="142"/>
      <c r="J330" s="143"/>
      <c r="K330" s="142"/>
      <c r="L330" s="142"/>
      <c r="M330" s="144"/>
      <c r="N330" s="145"/>
      <c r="O330" s="142"/>
      <c r="P330" s="147"/>
      <c r="Q330" s="147"/>
      <c r="R330" s="147"/>
      <c r="S330" s="147"/>
      <c r="T330" s="147"/>
      <c r="U330" s="147"/>
      <c r="V330" s="147"/>
      <c r="W330" s="147"/>
      <c r="X330" s="147"/>
      <c r="Y330" s="147"/>
      <c r="Z330" s="147"/>
      <c r="AA330" s="147"/>
      <c r="AB330" s="147"/>
      <c r="AC330" s="148"/>
      <c r="AD330" s="142"/>
      <c r="AE330" s="203">
        <f t="shared" si="30"/>
        <v>0</v>
      </c>
      <c r="AF330" s="150">
        <f t="shared" si="31"/>
        <v>0</v>
      </c>
      <c r="AG330" s="331"/>
      <c r="AJ330" s="185"/>
      <c r="AK330" s="616"/>
      <c r="AL330" s="186">
        <f t="shared" si="27"/>
        <v>0</v>
      </c>
      <c r="AM330" s="186">
        <f t="shared" si="28"/>
        <v>0</v>
      </c>
      <c r="AN330" s="186">
        <f t="shared" si="29"/>
        <v>0</v>
      </c>
      <c r="AO330" s="615"/>
    </row>
    <row r="331" spans="1:41" ht="20.100000000000001" customHeight="1">
      <c r="A331" s="183">
        <v>327</v>
      </c>
      <c r="B331" s="342"/>
      <c r="C331" s="342"/>
      <c r="D331" s="142"/>
      <c r="E331" s="142"/>
      <c r="F331" s="142"/>
      <c r="G331" s="142"/>
      <c r="H331" s="142"/>
      <c r="I331" s="142"/>
      <c r="J331" s="143"/>
      <c r="K331" s="142"/>
      <c r="L331" s="142"/>
      <c r="M331" s="144"/>
      <c r="N331" s="145"/>
      <c r="O331" s="142"/>
      <c r="P331" s="147"/>
      <c r="Q331" s="147"/>
      <c r="R331" s="147"/>
      <c r="S331" s="147"/>
      <c r="T331" s="147"/>
      <c r="U331" s="147"/>
      <c r="V331" s="147"/>
      <c r="W331" s="147"/>
      <c r="X331" s="147"/>
      <c r="Y331" s="147"/>
      <c r="Z331" s="147"/>
      <c r="AA331" s="147"/>
      <c r="AB331" s="147"/>
      <c r="AC331" s="148"/>
      <c r="AD331" s="142"/>
      <c r="AE331" s="203">
        <f t="shared" si="30"/>
        <v>0</v>
      </c>
      <c r="AF331" s="150">
        <f t="shared" si="31"/>
        <v>0</v>
      </c>
      <c r="AG331" s="331"/>
      <c r="AJ331" s="185"/>
      <c r="AK331" s="616"/>
      <c r="AL331" s="186">
        <f t="shared" si="27"/>
        <v>0</v>
      </c>
      <c r="AM331" s="186">
        <f t="shared" si="28"/>
        <v>0</v>
      </c>
      <c r="AN331" s="186">
        <f t="shared" si="29"/>
        <v>0</v>
      </c>
      <c r="AO331" s="615"/>
    </row>
    <row r="332" spans="1:41" ht="20.100000000000001" customHeight="1">
      <c r="A332" s="183">
        <v>328</v>
      </c>
      <c r="B332" s="342"/>
      <c r="C332" s="342"/>
      <c r="D332" s="142"/>
      <c r="E332" s="142"/>
      <c r="F332" s="142"/>
      <c r="G332" s="142"/>
      <c r="H332" s="142"/>
      <c r="I332" s="142"/>
      <c r="J332" s="143"/>
      <c r="K332" s="142"/>
      <c r="L332" s="142"/>
      <c r="M332" s="144"/>
      <c r="N332" s="145"/>
      <c r="O332" s="142"/>
      <c r="P332" s="147"/>
      <c r="Q332" s="147"/>
      <c r="R332" s="147"/>
      <c r="S332" s="147"/>
      <c r="T332" s="147"/>
      <c r="U332" s="147"/>
      <c r="V332" s="147"/>
      <c r="W332" s="147"/>
      <c r="X332" s="147"/>
      <c r="Y332" s="147"/>
      <c r="Z332" s="147"/>
      <c r="AA332" s="147"/>
      <c r="AB332" s="147"/>
      <c r="AC332" s="148"/>
      <c r="AD332" s="142"/>
      <c r="AE332" s="203">
        <f t="shared" si="30"/>
        <v>0</v>
      </c>
      <c r="AF332" s="150">
        <f t="shared" si="31"/>
        <v>0</v>
      </c>
      <c r="AG332" s="331"/>
      <c r="AJ332" s="185"/>
      <c r="AK332" s="616"/>
      <c r="AL332" s="186">
        <f t="shared" si="27"/>
        <v>0</v>
      </c>
      <c r="AM332" s="186">
        <f t="shared" si="28"/>
        <v>0</v>
      </c>
      <c r="AN332" s="186">
        <f t="shared" si="29"/>
        <v>0</v>
      </c>
      <c r="AO332" s="615"/>
    </row>
    <row r="333" spans="1:41" ht="20.100000000000001" customHeight="1">
      <c r="A333" s="183">
        <v>329</v>
      </c>
      <c r="B333" s="342"/>
      <c r="C333" s="342"/>
      <c r="D333" s="142"/>
      <c r="E333" s="142"/>
      <c r="F333" s="142"/>
      <c r="G333" s="142"/>
      <c r="H333" s="142"/>
      <c r="I333" s="142"/>
      <c r="J333" s="143"/>
      <c r="K333" s="142"/>
      <c r="L333" s="142"/>
      <c r="M333" s="144"/>
      <c r="N333" s="145"/>
      <c r="O333" s="142"/>
      <c r="P333" s="147"/>
      <c r="Q333" s="147"/>
      <c r="R333" s="147"/>
      <c r="S333" s="147"/>
      <c r="T333" s="147"/>
      <c r="U333" s="147"/>
      <c r="V333" s="147"/>
      <c r="W333" s="147"/>
      <c r="X333" s="147"/>
      <c r="Y333" s="147"/>
      <c r="Z333" s="147"/>
      <c r="AA333" s="147"/>
      <c r="AB333" s="147"/>
      <c r="AC333" s="148"/>
      <c r="AD333" s="142"/>
      <c r="AE333" s="203">
        <f t="shared" si="30"/>
        <v>0</v>
      </c>
      <c r="AF333" s="150">
        <f t="shared" si="31"/>
        <v>0</v>
      </c>
      <c r="AG333" s="331"/>
      <c r="AJ333" s="185"/>
      <c r="AK333" s="616"/>
      <c r="AL333" s="186">
        <f t="shared" si="27"/>
        <v>0</v>
      </c>
      <c r="AM333" s="186">
        <f t="shared" si="28"/>
        <v>0</v>
      </c>
      <c r="AN333" s="186">
        <f t="shared" si="29"/>
        <v>0</v>
      </c>
      <c r="AO333" s="615"/>
    </row>
    <row r="334" spans="1:41" ht="20.100000000000001" customHeight="1">
      <c r="A334" s="183">
        <v>330</v>
      </c>
      <c r="B334" s="342"/>
      <c r="C334" s="342"/>
      <c r="D334" s="142"/>
      <c r="E334" s="142"/>
      <c r="F334" s="142"/>
      <c r="G334" s="142"/>
      <c r="H334" s="142"/>
      <c r="I334" s="142"/>
      <c r="J334" s="143"/>
      <c r="K334" s="142"/>
      <c r="L334" s="142"/>
      <c r="M334" s="144"/>
      <c r="N334" s="145"/>
      <c r="O334" s="142"/>
      <c r="P334" s="147"/>
      <c r="Q334" s="147"/>
      <c r="R334" s="147"/>
      <c r="S334" s="147"/>
      <c r="T334" s="147"/>
      <c r="U334" s="147"/>
      <c r="V334" s="147"/>
      <c r="W334" s="147"/>
      <c r="X334" s="147"/>
      <c r="Y334" s="147"/>
      <c r="Z334" s="147"/>
      <c r="AA334" s="147"/>
      <c r="AB334" s="147"/>
      <c r="AC334" s="148"/>
      <c r="AD334" s="142"/>
      <c r="AE334" s="203">
        <f t="shared" si="30"/>
        <v>0</v>
      </c>
      <c r="AF334" s="150">
        <f t="shared" si="31"/>
        <v>0</v>
      </c>
      <c r="AG334" s="331"/>
      <c r="AJ334" s="185"/>
      <c r="AK334" s="616"/>
      <c r="AL334" s="186">
        <f t="shared" si="27"/>
        <v>0</v>
      </c>
      <c r="AM334" s="186">
        <f t="shared" si="28"/>
        <v>0</v>
      </c>
      <c r="AN334" s="186">
        <f t="shared" si="29"/>
        <v>0</v>
      </c>
      <c r="AO334" s="615"/>
    </row>
    <row r="335" spans="1:41" ht="20.100000000000001" customHeight="1">
      <c r="A335" s="183">
        <v>331</v>
      </c>
      <c r="B335" s="342"/>
      <c r="C335" s="342"/>
      <c r="D335" s="142"/>
      <c r="E335" s="142"/>
      <c r="F335" s="142"/>
      <c r="G335" s="142"/>
      <c r="H335" s="142"/>
      <c r="I335" s="142"/>
      <c r="J335" s="143"/>
      <c r="K335" s="142"/>
      <c r="L335" s="142"/>
      <c r="M335" s="144"/>
      <c r="N335" s="145"/>
      <c r="O335" s="142"/>
      <c r="P335" s="147"/>
      <c r="Q335" s="147"/>
      <c r="R335" s="147"/>
      <c r="S335" s="147"/>
      <c r="T335" s="147"/>
      <c r="U335" s="147"/>
      <c r="V335" s="147"/>
      <c r="W335" s="147"/>
      <c r="X335" s="147"/>
      <c r="Y335" s="147"/>
      <c r="Z335" s="147"/>
      <c r="AA335" s="147"/>
      <c r="AB335" s="147"/>
      <c r="AC335" s="148"/>
      <c r="AD335" s="142"/>
      <c r="AE335" s="203">
        <f t="shared" si="30"/>
        <v>0</v>
      </c>
      <c r="AF335" s="150">
        <f t="shared" si="31"/>
        <v>0</v>
      </c>
      <c r="AG335" s="331"/>
      <c r="AJ335" s="185"/>
      <c r="AK335" s="616"/>
      <c r="AL335" s="186">
        <f t="shared" si="27"/>
        <v>0</v>
      </c>
      <c r="AM335" s="186">
        <f t="shared" si="28"/>
        <v>0</v>
      </c>
      <c r="AN335" s="186">
        <f t="shared" si="29"/>
        <v>0</v>
      </c>
      <c r="AO335" s="615"/>
    </row>
    <row r="336" spans="1:41" ht="20.100000000000001" customHeight="1">
      <c r="A336" s="183">
        <v>332</v>
      </c>
      <c r="B336" s="342"/>
      <c r="C336" s="342"/>
      <c r="D336" s="142"/>
      <c r="E336" s="142"/>
      <c r="F336" s="142"/>
      <c r="G336" s="142"/>
      <c r="H336" s="142"/>
      <c r="I336" s="142"/>
      <c r="J336" s="143"/>
      <c r="K336" s="142"/>
      <c r="L336" s="142"/>
      <c r="M336" s="144"/>
      <c r="N336" s="145"/>
      <c r="O336" s="142"/>
      <c r="P336" s="147"/>
      <c r="Q336" s="147"/>
      <c r="R336" s="147"/>
      <c r="S336" s="147"/>
      <c r="T336" s="147"/>
      <c r="U336" s="147"/>
      <c r="V336" s="147"/>
      <c r="W336" s="147"/>
      <c r="X336" s="147"/>
      <c r="Y336" s="147"/>
      <c r="Z336" s="147"/>
      <c r="AA336" s="147"/>
      <c r="AB336" s="147"/>
      <c r="AC336" s="148"/>
      <c r="AD336" s="142"/>
      <c r="AE336" s="203">
        <f t="shared" si="30"/>
        <v>0</v>
      </c>
      <c r="AF336" s="150">
        <f t="shared" si="31"/>
        <v>0</v>
      </c>
      <c r="AG336" s="331"/>
      <c r="AJ336" s="185"/>
      <c r="AK336" s="616"/>
      <c r="AL336" s="186">
        <f t="shared" si="27"/>
        <v>0</v>
      </c>
      <c r="AM336" s="186">
        <f t="shared" si="28"/>
        <v>0</v>
      </c>
      <c r="AN336" s="186">
        <f t="shared" si="29"/>
        <v>0</v>
      </c>
      <c r="AO336" s="615"/>
    </row>
    <row r="337" spans="1:41" ht="20.100000000000001" customHeight="1">
      <c r="A337" s="183">
        <v>333</v>
      </c>
      <c r="B337" s="342"/>
      <c r="C337" s="342"/>
      <c r="D337" s="142"/>
      <c r="E337" s="142"/>
      <c r="F337" s="142"/>
      <c r="G337" s="142"/>
      <c r="H337" s="142"/>
      <c r="I337" s="142"/>
      <c r="J337" s="143"/>
      <c r="K337" s="142"/>
      <c r="L337" s="142"/>
      <c r="M337" s="144"/>
      <c r="N337" s="145"/>
      <c r="O337" s="142"/>
      <c r="P337" s="147"/>
      <c r="Q337" s="147"/>
      <c r="R337" s="147"/>
      <c r="S337" s="147"/>
      <c r="T337" s="147"/>
      <c r="U337" s="147"/>
      <c r="V337" s="147"/>
      <c r="W337" s="147"/>
      <c r="X337" s="147"/>
      <c r="Y337" s="147"/>
      <c r="Z337" s="147"/>
      <c r="AA337" s="147"/>
      <c r="AB337" s="147"/>
      <c r="AC337" s="148"/>
      <c r="AD337" s="142"/>
      <c r="AE337" s="203">
        <f t="shared" si="30"/>
        <v>0</v>
      </c>
      <c r="AF337" s="150">
        <f t="shared" si="31"/>
        <v>0</v>
      </c>
      <c r="AG337" s="331"/>
      <c r="AJ337" s="185"/>
      <c r="AK337" s="616"/>
      <c r="AL337" s="186">
        <f t="shared" si="27"/>
        <v>0</v>
      </c>
      <c r="AM337" s="186">
        <f t="shared" si="28"/>
        <v>0</v>
      </c>
      <c r="AN337" s="186">
        <f t="shared" si="29"/>
        <v>0</v>
      </c>
      <c r="AO337" s="615"/>
    </row>
    <row r="338" spans="1:41" ht="20.100000000000001" customHeight="1">
      <c r="A338" s="183">
        <v>334</v>
      </c>
      <c r="B338" s="342"/>
      <c r="C338" s="342"/>
      <c r="D338" s="142"/>
      <c r="E338" s="142"/>
      <c r="F338" s="142"/>
      <c r="G338" s="142"/>
      <c r="H338" s="142"/>
      <c r="I338" s="142"/>
      <c r="J338" s="143"/>
      <c r="K338" s="142"/>
      <c r="L338" s="142"/>
      <c r="M338" s="144"/>
      <c r="N338" s="145"/>
      <c r="O338" s="142"/>
      <c r="P338" s="147"/>
      <c r="Q338" s="147"/>
      <c r="R338" s="147"/>
      <c r="S338" s="147"/>
      <c r="T338" s="147"/>
      <c r="U338" s="147"/>
      <c r="V338" s="147"/>
      <c r="W338" s="147"/>
      <c r="X338" s="147"/>
      <c r="Y338" s="147"/>
      <c r="Z338" s="147"/>
      <c r="AA338" s="147"/>
      <c r="AB338" s="147"/>
      <c r="AC338" s="148"/>
      <c r="AD338" s="142"/>
      <c r="AE338" s="203">
        <f t="shared" si="30"/>
        <v>0</v>
      </c>
      <c r="AF338" s="150">
        <f t="shared" si="31"/>
        <v>0</v>
      </c>
      <c r="AG338" s="331"/>
      <c r="AJ338" s="185"/>
      <c r="AK338" s="616"/>
      <c r="AL338" s="186">
        <f t="shared" si="27"/>
        <v>0</v>
      </c>
      <c r="AM338" s="186">
        <f t="shared" si="28"/>
        <v>0</v>
      </c>
      <c r="AN338" s="186">
        <f t="shared" si="29"/>
        <v>0</v>
      </c>
      <c r="AO338" s="615"/>
    </row>
    <row r="339" spans="1:41" ht="20.100000000000001" customHeight="1">
      <c r="A339" s="183">
        <v>335</v>
      </c>
      <c r="B339" s="342"/>
      <c r="C339" s="342"/>
      <c r="D339" s="142"/>
      <c r="E339" s="142"/>
      <c r="F339" s="142"/>
      <c r="G339" s="142"/>
      <c r="H339" s="142"/>
      <c r="I339" s="142"/>
      <c r="J339" s="143"/>
      <c r="K339" s="142"/>
      <c r="L339" s="142"/>
      <c r="M339" s="144"/>
      <c r="N339" s="145"/>
      <c r="O339" s="142"/>
      <c r="P339" s="147"/>
      <c r="Q339" s="147"/>
      <c r="R339" s="147"/>
      <c r="S339" s="147"/>
      <c r="T339" s="147"/>
      <c r="U339" s="147"/>
      <c r="V339" s="147"/>
      <c r="W339" s="147"/>
      <c r="X339" s="147"/>
      <c r="Y339" s="147"/>
      <c r="Z339" s="147"/>
      <c r="AA339" s="147"/>
      <c r="AB339" s="147"/>
      <c r="AC339" s="148"/>
      <c r="AD339" s="142"/>
      <c r="AE339" s="203">
        <f t="shared" si="30"/>
        <v>0</v>
      </c>
      <c r="AF339" s="150">
        <f t="shared" si="31"/>
        <v>0</v>
      </c>
      <c r="AG339" s="331"/>
      <c r="AJ339" s="185"/>
      <c r="AK339" s="616"/>
      <c r="AL339" s="186">
        <f t="shared" si="27"/>
        <v>0</v>
      </c>
      <c r="AM339" s="186">
        <f t="shared" si="28"/>
        <v>0</v>
      </c>
      <c r="AN339" s="186">
        <f t="shared" si="29"/>
        <v>0</v>
      </c>
      <c r="AO339" s="615"/>
    </row>
    <row r="340" spans="1:41" ht="20.100000000000001" customHeight="1">
      <c r="A340" s="183">
        <v>336</v>
      </c>
      <c r="B340" s="342"/>
      <c r="C340" s="342"/>
      <c r="D340" s="142"/>
      <c r="E340" s="142"/>
      <c r="F340" s="142"/>
      <c r="G340" s="142"/>
      <c r="H340" s="142"/>
      <c r="I340" s="142"/>
      <c r="J340" s="143"/>
      <c r="K340" s="142"/>
      <c r="L340" s="142"/>
      <c r="M340" s="144"/>
      <c r="N340" s="145"/>
      <c r="O340" s="142"/>
      <c r="P340" s="147"/>
      <c r="Q340" s="147"/>
      <c r="R340" s="147"/>
      <c r="S340" s="147"/>
      <c r="T340" s="147"/>
      <c r="U340" s="147"/>
      <c r="V340" s="147"/>
      <c r="W340" s="147"/>
      <c r="X340" s="147"/>
      <c r="Y340" s="147"/>
      <c r="Z340" s="147"/>
      <c r="AA340" s="147"/>
      <c r="AB340" s="147"/>
      <c r="AC340" s="148"/>
      <c r="AD340" s="142"/>
      <c r="AE340" s="203">
        <f t="shared" si="30"/>
        <v>0</v>
      </c>
      <c r="AF340" s="150">
        <f t="shared" si="31"/>
        <v>0</v>
      </c>
      <c r="AG340" s="331"/>
      <c r="AJ340" s="185"/>
      <c r="AK340" s="616"/>
      <c r="AL340" s="186">
        <f t="shared" si="27"/>
        <v>0</v>
      </c>
      <c r="AM340" s="186">
        <f t="shared" si="28"/>
        <v>0</v>
      </c>
      <c r="AN340" s="186">
        <f t="shared" si="29"/>
        <v>0</v>
      </c>
      <c r="AO340" s="615"/>
    </row>
    <row r="341" spans="1:41" ht="20.100000000000001" customHeight="1">
      <c r="A341" s="183">
        <v>337</v>
      </c>
      <c r="B341" s="342"/>
      <c r="C341" s="342"/>
      <c r="D341" s="142"/>
      <c r="E341" s="142"/>
      <c r="F341" s="142"/>
      <c r="G341" s="142"/>
      <c r="H341" s="142"/>
      <c r="I341" s="142"/>
      <c r="J341" s="143"/>
      <c r="K341" s="142"/>
      <c r="L341" s="142"/>
      <c r="M341" s="144"/>
      <c r="N341" s="145"/>
      <c r="O341" s="142"/>
      <c r="P341" s="147"/>
      <c r="Q341" s="147"/>
      <c r="R341" s="147"/>
      <c r="S341" s="147"/>
      <c r="T341" s="147"/>
      <c r="U341" s="147"/>
      <c r="V341" s="147"/>
      <c r="W341" s="147"/>
      <c r="X341" s="147"/>
      <c r="Y341" s="147"/>
      <c r="Z341" s="147"/>
      <c r="AA341" s="147"/>
      <c r="AB341" s="147"/>
      <c r="AC341" s="148"/>
      <c r="AD341" s="142"/>
      <c r="AE341" s="203">
        <f t="shared" si="30"/>
        <v>0</v>
      </c>
      <c r="AF341" s="150">
        <f t="shared" si="31"/>
        <v>0</v>
      </c>
      <c r="AG341" s="331"/>
      <c r="AJ341" s="185"/>
      <c r="AK341" s="616"/>
      <c r="AL341" s="186">
        <f t="shared" si="27"/>
        <v>0</v>
      </c>
      <c r="AM341" s="186">
        <f t="shared" si="28"/>
        <v>0</v>
      </c>
      <c r="AN341" s="186">
        <f t="shared" si="29"/>
        <v>0</v>
      </c>
      <c r="AO341" s="615"/>
    </row>
    <row r="342" spans="1:41" ht="20.100000000000001" customHeight="1">
      <c r="A342" s="183">
        <v>338</v>
      </c>
      <c r="B342" s="342"/>
      <c r="C342" s="342"/>
      <c r="D342" s="142"/>
      <c r="E342" s="142"/>
      <c r="F342" s="142"/>
      <c r="G342" s="142"/>
      <c r="H342" s="142"/>
      <c r="I342" s="142"/>
      <c r="J342" s="143"/>
      <c r="K342" s="142"/>
      <c r="L342" s="142"/>
      <c r="M342" s="144"/>
      <c r="N342" s="145"/>
      <c r="O342" s="142"/>
      <c r="P342" s="147"/>
      <c r="Q342" s="147"/>
      <c r="R342" s="147"/>
      <c r="S342" s="147"/>
      <c r="T342" s="147"/>
      <c r="U342" s="147"/>
      <c r="V342" s="147"/>
      <c r="W342" s="147"/>
      <c r="X342" s="147"/>
      <c r="Y342" s="147"/>
      <c r="Z342" s="147"/>
      <c r="AA342" s="147"/>
      <c r="AB342" s="147"/>
      <c r="AC342" s="148"/>
      <c r="AD342" s="142"/>
      <c r="AE342" s="203">
        <f t="shared" si="30"/>
        <v>0</v>
      </c>
      <c r="AF342" s="150">
        <f t="shared" si="31"/>
        <v>0</v>
      </c>
      <c r="AG342" s="331"/>
      <c r="AJ342" s="185"/>
      <c r="AK342" s="616"/>
      <c r="AL342" s="186">
        <f t="shared" si="27"/>
        <v>0</v>
      </c>
      <c r="AM342" s="186">
        <f t="shared" si="28"/>
        <v>0</v>
      </c>
      <c r="AN342" s="186">
        <f t="shared" si="29"/>
        <v>0</v>
      </c>
      <c r="AO342" s="615"/>
    </row>
    <row r="343" spans="1:41" ht="20.100000000000001" customHeight="1">
      <c r="A343" s="183">
        <v>339</v>
      </c>
      <c r="B343" s="342"/>
      <c r="C343" s="342"/>
      <c r="D343" s="142"/>
      <c r="E343" s="142"/>
      <c r="F343" s="142"/>
      <c r="G343" s="142"/>
      <c r="H343" s="142"/>
      <c r="I343" s="142"/>
      <c r="J343" s="143"/>
      <c r="K343" s="142"/>
      <c r="L343" s="142"/>
      <c r="M343" s="144"/>
      <c r="N343" s="145"/>
      <c r="O343" s="142"/>
      <c r="P343" s="147"/>
      <c r="Q343" s="147"/>
      <c r="R343" s="147"/>
      <c r="S343" s="147"/>
      <c r="T343" s="147"/>
      <c r="U343" s="147"/>
      <c r="V343" s="147"/>
      <c r="W343" s="147"/>
      <c r="X343" s="147"/>
      <c r="Y343" s="147"/>
      <c r="Z343" s="147"/>
      <c r="AA343" s="147"/>
      <c r="AB343" s="147"/>
      <c r="AC343" s="148"/>
      <c r="AD343" s="142"/>
      <c r="AE343" s="203">
        <f t="shared" si="30"/>
        <v>0</v>
      </c>
      <c r="AF343" s="150">
        <f t="shared" si="31"/>
        <v>0</v>
      </c>
      <c r="AG343" s="331"/>
      <c r="AJ343" s="185"/>
      <c r="AK343" s="616"/>
      <c r="AL343" s="186">
        <f t="shared" si="27"/>
        <v>0</v>
      </c>
      <c r="AM343" s="186">
        <f t="shared" si="28"/>
        <v>0</v>
      </c>
      <c r="AN343" s="186">
        <f t="shared" si="29"/>
        <v>0</v>
      </c>
      <c r="AO343" s="615"/>
    </row>
    <row r="344" spans="1:41" ht="20.100000000000001" customHeight="1">
      <c r="A344" s="183">
        <v>340</v>
      </c>
      <c r="B344" s="342"/>
      <c r="C344" s="342"/>
      <c r="D344" s="142"/>
      <c r="E344" s="142"/>
      <c r="F344" s="142"/>
      <c r="G344" s="142"/>
      <c r="H344" s="142"/>
      <c r="I344" s="142"/>
      <c r="J344" s="143"/>
      <c r="K344" s="142"/>
      <c r="L344" s="142"/>
      <c r="M344" s="144"/>
      <c r="N344" s="145"/>
      <c r="O344" s="142"/>
      <c r="P344" s="147"/>
      <c r="Q344" s="147"/>
      <c r="R344" s="147"/>
      <c r="S344" s="147"/>
      <c r="T344" s="147"/>
      <c r="U344" s="147"/>
      <c r="V344" s="147"/>
      <c r="W344" s="147"/>
      <c r="X344" s="147"/>
      <c r="Y344" s="147"/>
      <c r="Z344" s="147"/>
      <c r="AA344" s="147"/>
      <c r="AB344" s="147"/>
      <c r="AC344" s="148"/>
      <c r="AD344" s="142"/>
      <c r="AE344" s="203">
        <f t="shared" si="30"/>
        <v>0</v>
      </c>
      <c r="AF344" s="150">
        <f t="shared" si="31"/>
        <v>0</v>
      </c>
      <c r="AG344" s="331"/>
      <c r="AJ344" s="185"/>
      <c r="AK344" s="616"/>
      <c r="AL344" s="186">
        <f t="shared" si="27"/>
        <v>0</v>
      </c>
      <c r="AM344" s="186">
        <f t="shared" si="28"/>
        <v>0</v>
      </c>
      <c r="AN344" s="186">
        <f t="shared" si="29"/>
        <v>0</v>
      </c>
      <c r="AO344" s="615"/>
    </row>
    <row r="345" spans="1:41" ht="20.100000000000001" customHeight="1">
      <c r="A345" s="183">
        <v>341</v>
      </c>
      <c r="B345" s="342"/>
      <c r="C345" s="342"/>
      <c r="D345" s="142"/>
      <c r="E345" s="142"/>
      <c r="F345" s="142"/>
      <c r="G345" s="142"/>
      <c r="H345" s="142"/>
      <c r="I345" s="142"/>
      <c r="J345" s="143"/>
      <c r="K345" s="142"/>
      <c r="L345" s="142"/>
      <c r="M345" s="144"/>
      <c r="N345" s="145"/>
      <c r="O345" s="142"/>
      <c r="P345" s="147"/>
      <c r="Q345" s="147"/>
      <c r="R345" s="147"/>
      <c r="S345" s="147"/>
      <c r="T345" s="147"/>
      <c r="U345" s="147"/>
      <c r="V345" s="147"/>
      <c r="W345" s="147"/>
      <c r="X345" s="147"/>
      <c r="Y345" s="147"/>
      <c r="Z345" s="147"/>
      <c r="AA345" s="147"/>
      <c r="AB345" s="147"/>
      <c r="AC345" s="148"/>
      <c r="AD345" s="142"/>
      <c r="AE345" s="203">
        <f t="shared" si="30"/>
        <v>0</v>
      </c>
      <c r="AF345" s="150">
        <f t="shared" si="31"/>
        <v>0</v>
      </c>
      <c r="AG345" s="331"/>
      <c r="AJ345" s="185"/>
      <c r="AK345" s="616"/>
      <c r="AL345" s="186">
        <f t="shared" si="27"/>
        <v>0</v>
      </c>
      <c r="AM345" s="186">
        <f t="shared" si="28"/>
        <v>0</v>
      </c>
      <c r="AN345" s="186">
        <f t="shared" si="29"/>
        <v>0</v>
      </c>
      <c r="AO345" s="615"/>
    </row>
    <row r="346" spans="1:41" ht="20.100000000000001" customHeight="1">
      <c r="A346" s="183">
        <v>342</v>
      </c>
      <c r="B346" s="342"/>
      <c r="C346" s="342"/>
      <c r="D346" s="142"/>
      <c r="E346" s="142"/>
      <c r="F346" s="142"/>
      <c r="G346" s="142"/>
      <c r="H346" s="142"/>
      <c r="I346" s="142"/>
      <c r="J346" s="143"/>
      <c r="K346" s="142"/>
      <c r="L346" s="142"/>
      <c r="M346" s="144"/>
      <c r="N346" s="145"/>
      <c r="O346" s="142"/>
      <c r="P346" s="147"/>
      <c r="Q346" s="147"/>
      <c r="R346" s="147"/>
      <c r="S346" s="147"/>
      <c r="T346" s="147"/>
      <c r="U346" s="147"/>
      <c r="V346" s="147"/>
      <c r="W346" s="147"/>
      <c r="X346" s="147"/>
      <c r="Y346" s="147"/>
      <c r="Z346" s="147"/>
      <c r="AA346" s="147"/>
      <c r="AB346" s="147"/>
      <c r="AC346" s="148"/>
      <c r="AD346" s="142"/>
      <c r="AE346" s="203">
        <f t="shared" si="30"/>
        <v>0</v>
      </c>
      <c r="AF346" s="150">
        <f t="shared" si="31"/>
        <v>0</v>
      </c>
      <c r="AG346" s="331"/>
      <c r="AJ346" s="185"/>
      <c r="AK346" s="616"/>
      <c r="AL346" s="186">
        <f t="shared" si="27"/>
        <v>0</v>
      </c>
      <c r="AM346" s="186">
        <f t="shared" si="28"/>
        <v>0</v>
      </c>
      <c r="AN346" s="186">
        <f t="shared" si="29"/>
        <v>0</v>
      </c>
      <c r="AO346" s="615"/>
    </row>
    <row r="347" spans="1:41" ht="20.100000000000001" customHeight="1">
      <c r="A347" s="183">
        <v>343</v>
      </c>
      <c r="B347" s="342"/>
      <c r="C347" s="342"/>
      <c r="D347" s="142"/>
      <c r="E347" s="142"/>
      <c r="F347" s="142"/>
      <c r="G347" s="142"/>
      <c r="H347" s="142"/>
      <c r="I347" s="142"/>
      <c r="J347" s="143"/>
      <c r="K347" s="142"/>
      <c r="L347" s="142"/>
      <c r="M347" s="144"/>
      <c r="N347" s="145"/>
      <c r="O347" s="142"/>
      <c r="P347" s="147"/>
      <c r="Q347" s="147"/>
      <c r="R347" s="147"/>
      <c r="S347" s="147"/>
      <c r="T347" s="147"/>
      <c r="U347" s="147"/>
      <c r="V347" s="147"/>
      <c r="W347" s="147"/>
      <c r="X347" s="147"/>
      <c r="Y347" s="147"/>
      <c r="Z347" s="147"/>
      <c r="AA347" s="147"/>
      <c r="AB347" s="147"/>
      <c r="AC347" s="148"/>
      <c r="AD347" s="142"/>
      <c r="AE347" s="203">
        <f t="shared" si="30"/>
        <v>0</v>
      </c>
      <c r="AF347" s="150">
        <f t="shared" si="31"/>
        <v>0</v>
      </c>
      <c r="AG347" s="331"/>
      <c r="AJ347" s="185"/>
      <c r="AK347" s="616"/>
      <c r="AL347" s="186">
        <f t="shared" si="27"/>
        <v>0</v>
      </c>
      <c r="AM347" s="186">
        <f t="shared" si="28"/>
        <v>0</v>
      </c>
      <c r="AN347" s="186">
        <f t="shared" si="29"/>
        <v>0</v>
      </c>
      <c r="AO347" s="615"/>
    </row>
    <row r="348" spans="1:41" ht="20.100000000000001" customHeight="1">
      <c r="A348" s="183">
        <v>344</v>
      </c>
      <c r="B348" s="342"/>
      <c r="C348" s="342"/>
      <c r="D348" s="142"/>
      <c r="E348" s="142"/>
      <c r="F348" s="142"/>
      <c r="G348" s="142"/>
      <c r="H348" s="142"/>
      <c r="I348" s="142"/>
      <c r="J348" s="143"/>
      <c r="K348" s="142"/>
      <c r="L348" s="142"/>
      <c r="M348" s="144"/>
      <c r="N348" s="145"/>
      <c r="O348" s="142"/>
      <c r="P348" s="147"/>
      <c r="Q348" s="147"/>
      <c r="R348" s="147"/>
      <c r="S348" s="147"/>
      <c r="T348" s="147"/>
      <c r="U348" s="147"/>
      <c r="V348" s="147"/>
      <c r="W348" s="147"/>
      <c r="X348" s="147"/>
      <c r="Y348" s="147"/>
      <c r="Z348" s="147"/>
      <c r="AA348" s="147"/>
      <c r="AB348" s="147"/>
      <c r="AC348" s="148"/>
      <c r="AD348" s="142"/>
      <c r="AE348" s="203">
        <f t="shared" si="30"/>
        <v>0</v>
      </c>
      <c r="AF348" s="150">
        <f t="shared" si="31"/>
        <v>0</v>
      </c>
      <c r="AG348" s="331"/>
      <c r="AJ348" s="185"/>
      <c r="AK348" s="616"/>
      <c r="AL348" s="186">
        <f t="shared" si="27"/>
        <v>0</v>
      </c>
      <c r="AM348" s="186">
        <f t="shared" si="28"/>
        <v>0</v>
      </c>
      <c r="AN348" s="186">
        <f t="shared" si="29"/>
        <v>0</v>
      </c>
      <c r="AO348" s="615"/>
    </row>
    <row r="349" spans="1:41" ht="20.100000000000001" customHeight="1">
      <c r="A349" s="183">
        <v>345</v>
      </c>
      <c r="B349" s="342"/>
      <c r="C349" s="342"/>
      <c r="D349" s="142"/>
      <c r="E349" s="142"/>
      <c r="F349" s="142"/>
      <c r="G349" s="142"/>
      <c r="H349" s="142"/>
      <c r="I349" s="142"/>
      <c r="J349" s="143"/>
      <c r="K349" s="142"/>
      <c r="L349" s="142"/>
      <c r="M349" s="144"/>
      <c r="N349" s="145"/>
      <c r="O349" s="142"/>
      <c r="P349" s="147"/>
      <c r="Q349" s="147"/>
      <c r="R349" s="147"/>
      <c r="S349" s="147"/>
      <c r="T349" s="147"/>
      <c r="U349" s="147"/>
      <c r="V349" s="147"/>
      <c r="W349" s="147"/>
      <c r="X349" s="147"/>
      <c r="Y349" s="147"/>
      <c r="Z349" s="147"/>
      <c r="AA349" s="147"/>
      <c r="AB349" s="147"/>
      <c r="AC349" s="148"/>
      <c r="AD349" s="142"/>
      <c r="AE349" s="203">
        <f t="shared" si="30"/>
        <v>0</v>
      </c>
      <c r="AF349" s="150">
        <f t="shared" si="31"/>
        <v>0</v>
      </c>
      <c r="AG349" s="331"/>
      <c r="AJ349" s="185"/>
      <c r="AK349" s="616"/>
      <c r="AL349" s="186">
        <f t="shared" si="27"/>
        <v>0</v>
      </c>
      <c r="AM349" s="186">
        <f t="shared" si="28"/>
        <v>0</v>
      </c>
      <c r="AN349" s="186">
        <f t="shared" si="29"/>
        <v>0</v>
      </c>
      <c r="AO349" s="615"/>
    </row>
    <row r="350" spans="1:41" ht="20.100000000000001" customHeight="1">
      <c r="A350" s="183">
        <v>346</v>
      </c>
      <c r="B350" s="342"/>
      <c r="C350" s="342"/>
      <c r="D350" s="142"/>
      <c r="E350" s="142"/>
      <c r="F350" s="142"/>
      <c r="G350" s="142"/>
      <c r="H350" s="142"/>
      <c r="I350" s="142"/>
      <c r="J350" s="143"/>
      <c r="K350" s="142"/>
      <c r="L350" s="142"/>
      <c r="M350" s="144"/>
      <c r="N350" s="145"/>
      <c r="O350" s="142"/>
      <c r="P350" s="147"/>
      <c r="Q350" s="147"/>
      <c r="R350" s="147"/>
      <c r="S350" s="147"/>
      <c r="T350" s="147"/>
      <c r="U350" s="147"/>
      <c r="V350" s="147"/>
      <c r="W350" s="147"/>
      <c r="X350" s="147"/>
      <c r="Y350" s="147"/>
      <c r="Z350" s="147"/>
      <c r="AA350" s="147"/>
      <c r="AB350" s="147"/>
      <c r="AC350" s="148"/>
      <c r="AD350" s="142"/>
      <c r="AE350" s="203">
        <f t="shared" si="30"/>
        <v>0</v>
      </c>
      <c r="AF350" s="150">
        <f t="shared" si="31"/>
        <v>0</v>
      </c>
      <c r="AG350" s="331"/>
      <c r="AJ350" s="185"/>
      <c r="AK350" s="616"/>
      <c r="AL350" s="186">
        <f t="shared" si="27"/>
        <v>0</v>
      </c>
      <c r="AM350" s="186">
        <f t="shared" si="28"/>
        <v>0</v>
      </c>
      <c r="AN350" s="186">
        <f t="shared" si="29"/>
        <v>0</v>
      </c>
      <c r="AO350" s="615"/>
    </row>
    <row r="351" spans="1:41" ht="20.100000000000001" customHeight="1">
      <c r="A351" s="183">
        <v>347</v>
      </c>
      <c r="B351" s="342"/>
      <c r="C351" s="342"/>
      <c r="D351" s="142"/>
      <c r="E351" s="142"/>
      <c r="F351" s="142"/>
      <c r="G351" s="142"/>
      <c r="H351" s="142"/>
      <c r="I351" s="142"/>
      <c r="J351" s="143"/>
      <c r="K351" s="142"/>
      <c r="L351" s="142"/>
      <c r="M351" s="144"/>
      <c r="N351" s="145"/>
      <c r="O351" s="142"/>
      <c r="P351" s="147"/>
      <c r="Q351" s="147"/>
      <c r="R351" s="147"/>
      <c r="S351" s="147"/>
      <c r="T351" s="147"/>
      <c r="U351" s="147"/>
      <c r="V351" s="147"/>
      <c r="W351" s="147"/>
      <c r="X351" s="147"/>
      <c r="Y351" s="147"/>
      <c r="Z351" s="147"/>
      <c r="AA351" s="147"/>
      <c r="AB351" s="147"/>
      <c r="AC351" s="148"/>
      <c r="AD351" s="142"/>
      <c r="AE351" s="203">
        <f t="shared" si="30"/>
        <v>0</v>
      </c>
      <c r="AF351" s="150">
        <f t="shared" si="31"/>
        <v>0</v>
      </c>
      <c r="AG351" s="331"/>
      <c r="AJ351" s="185"/>
      <c r="AK351" s="616"/>
      <c r="AL351" s="186">
        <f t="shared" si="27"/>
        <v>0</v>
      </c>
      <c r="AM351" s="186">
        <f t="shared" si="28"/>
        <v>0</v>
      </c>
      <c r="AN351" s="186">
        <f t="shared" si="29"/>
        <v>0</v>
      </c>
      <c r="AO351" s="615"/>
    </row>
    <row r="352" spans="1:41" ht="20.100000000000001" customHeight="1">
      <c r="A352" s="183">
        <v>348</v>
      </c>
      <c r="B352" s="342"/>
      <c r="C352" s="342"/>
      <c r="D352" s="142"/>
      <c r="E352" s="142"/>
      <c r="F352" s="142"/>
      <c r="G352" s="142"/>
      <c r="H352" s="142"/>
      <c r="I352" s="142"/>
      <c r="J352" s="143"/>
      <c r="K352" s="142"/>
      <c r="L352" s="142"/>
      <c r="M352" s="144"/>
      <c r="N352" s="145"/>
      <c r="O352" s="142"/>
      <c r="P352" s="147"/>
      <c r="Q352" s="147"/>
      <c r="R352" s="147"/>
      <c r="S352" s="147"/>
      <c r="T352" s="147"/>
      <c r="U352" s="147"/>
      <c r="V352" s="147"/>
      <c r="W352" s="147"/>
      <c r="X352" s="147"/>
      <c r="Y352" s="147"/>
      <c r="Z352" s="147"/>
      <c r="AA352" s="147"/>
      <c r="AB352" s="147"/>
      <c r="AC352" s="148"/>
      <c r="AD352" s="142"/>
      <c r="AE352" s="203">
        <f t="shared" si="30"/>
        <v>0</v>
      </c>
      <c r="AF352" s="150">
        <f t="shared" si="31"/>
        <v>0</v>
      </c>
      <c r="AG352" s="331"/>
      <c r="AJ352" s="185"/>
      <c r="AK352" s="616"/>
      <c r="AL352" s="186">
        <f t="shared" si="27"/>
        <v>0</v>
      </c>
      <c r="AM352" s="186">
        <f t="shared" si="28"/>
        <v>0</v>
      </c>
      <c r="AN352" s="186">
        <f t="shared" si="29"/>
        <v>0</v>
      </c>
      <c r="AO352" s="615"/>
    </row>
    <row r="353" spans="1:41" ht="20.100000000000001" customHeight="1">
      <c r="A353" s="183">
        <v>349</v>
      </c>
      <c r="B353" s="342"/>
      <c r="C353" s="342"/>
      <c r="D353" s="142"/>
      <c r="E353" s="142"/>
      <c r="F353" s="142"/>
      <c r="G353" s="142"/>
      <c r="H353" s="142"/>
      <c r="I353" s="142"/>
      <c r="J353" s="143"/>
      <c r="K353" s="142"/>
      <c r="L353" s="142"/>
      <c r="M353" s="144"/>
      <c r="N353" s="145"/>
      <c r="O353" s="142"/>
      <c r="P353" s="147"/>
      <c r="Q353" s="147"/>
      <c r="R353" s="147"/>
      <c r="S353" s="147"/>
      <c r="T353" s="147"/>
      <c r="U353" s="147"/>
      <c r="V353" s="147"/>
      <c r="W353" s="147"/>
      <c r="X353" s="147"/>
      <c r="Y353" s="147"/>
      <c r="Z353" s="147"/>
      <c r="AA353" s="147"/>
      <c r="AB353" s="147"/>
      <c r="AC353" s="148"/>
      <c r="AD353" s="142"/>
      <c r="AE353" s="203">
        <f t="shared" si="30"/>
        <v>0</v>
      </c>
      <c r="AF353" s="150">
        <f t="shared" si="31"/>
        <v>0</v>
      </c>
      <c r="AG353" s="331"/>
      <c r="AJ353" s="185"/>
      <c r="AK353" s="616"/>
      <c r="AL353" s="186">
        <f t="shared" si="27"/>
        <v>0</v>
      </c>
      <c r="AM353" s="186">
        <f t="shared" si="28"/>
        <v>0</v>
      </c>
      <c r="AN353" s="186">
        <f t="shared" si="29"/>
        <v>0</v>
      </c>
      <c r="AO353" s="615"/>
    </row>
    <row r="354" spans="1:41" ht="20.100000000000001" customHeight="1">
      <c r="A354" s="183">
        <v>350</v>
      </c>
      <c r="B354" s="342"/>
      <c r="C354" s="342"/>
      <c r="D354" s="142"/>
      <c r="E354" s="142"/>
      <c r="F354" s="142"/>
      <c r="G354" s="142"/>
      <c r="H354" s="142"/>
      <c r="I354" s="142"/>
      <c r="J354" s="143"/>
      <c r="K354" s="142"/>
      <c r="L354" s="142"/>
      <c r="M354" s="144"/>
      <c r="N354" s="145"/>
      <c r="O354" s="142"/>
      <c r="P354" s="147"/>
      <c r="Q354" s="147"/>
      <c r="R354" s="147"/>
      <c r="S354" s="147"/>
      <c r="T354" s="147"/>
      <c r="U354" s="147"/>
      <c r="V354" s="147"/>
      <c r="W354" s="147"/>
      <c r="X354" s="147"/>
      <c r="Y354" s="147"/>
      <c r="Z354" s="147"/>
      <c r="AA354" s="147"/>
      <c r="AB354" s="147"/>
      <c r="AC354" s="148"/>
      <c r="AD354" s="142"/>
      <c r="AE354" s="203">
        <f t="shared" si="30"/>
        <v>0</v>
      </c>
      <c r="AF354" s="150">
        <f t="shared" si="31"/>
        <v>0</v>
      </c>
      <c r="AG354" s="331"/>
      <c r="AJ354" s="185"/>
      <c r="AK354" s="616"/>
      <c r="AL354" s="186">
        <f t="shared" si="27"/>
        <v>0</v>
      </c>
      <c r="AM354" s="186">
        <f t="shared" si="28"/>
        <v>0</v>
      </c>
      <c r="AN354" s="186">
        <f t="shared" si="29"/>
        <v>0</v>
      </c>
      <c r="AO354" s="615"/>
    </row>
    <row r="355" spans="1:41" ht="20.100000000000001" customHeight="1">
      <c r="A355" s="183">
        <v>351</v>
      </c>
      <c r="B355" s="342"/>
      <c r="C355" s="342"/>
      <c r="D355" s="142"/>
      <c r="E355" s="142"/>
      <c r="F355" s="142"/>
      <c r="G355" s="142"/>
      <c r="H355" s="142"/>
      <c r="I355" s="142"/>
      <c r="J355" s="143"/>
      <c r="K355" s="142"/>
      <c r="L355" s="142"/>
      <c r="M355" s="144"/>
      <c r="N355" s="145"/>
      <c r="O355" s="142"/>
      <c r="P355" s="147"/>
      <c r="Q355" s="147"/>
      <c r="R355" s="147"/>
      <c r="S355" s="147"/>
      <c r="T355" s="147"/>
      <c r="U355" s="147"/>
      <c r="V355" s="147"/>
      <c r="W355" s="147"/>
      <c r="X355" s="147"/>
      <c r="Y355" s="147"/>
      <c r="Z355" s="147"/>
      <c r="AA355" s="147"/>
      <c r="AB355" s="147"/>
      <c r="AC355" s="148"/>
      <c r="AD355" s="142"/>
      <c r="AE355" s="203">
        <f t="shared" si="30"/>
        <v>0</v>
      </c>
      <c r="AF355" s="150">
        <f t="shared" si="31"/>
        <v>0</v>
      </c>
      <c r="AG355" s="331"/>
      <c r="AJ355" s="185"/>
      <c r="AK355" s="616"/>
      <c r="AL355" s="186">
        <f t="shared" si="27"/>
        <v>0</v>
      </c>
      <c r="AM355" s="186">
        <f t="shared" si="28"/>
        <v>0</v>
      </c>
      <c r="AN355" s="186">
        <f t="shared" si="29"/>
        <v>0</v>
      </c>
      <c r="AO355" s="615"/>
    </row>
    <row r="356" spans="1:41" ht="20.100000000000001" customHeight="1">
      <c r="A356" s="183">
        <v>352</v>
      </c>
      <c r="B356" s="342"/>
      <c r="C356" s="342"/>
      <c r="D356" s="142"/>
      <c r="E356" s="142"/>
      <c r="F356" s="142"/>
      <c r="G356" s="142"/>
      <c r="H356" s="142"/>
      <c r="I356" s="142"/>
      <c r="J356" s="143"/>
      <c r="K356" s="142"/>
      <c r="L356" s="142"/>
      <c r="M356" s="144"/>
      <c r="N356" s="145"/>
      <c r="O356" s="142"/>
      <c r="P356" s="147"/>
      <c r="Q356" s="147"/>
      <c r="R356" s="147"/>
      <c r="S356" s="147"/>
      <c r="T356" s="147"/>
      <c r="U356" s="147"/>
      <c r="V356" s="147"/>
      <c r="W356" s="147"/>
      <c r="X356" s="147"/>
      <c r="Y356" s="147"/>
      <c r="Z356" s="147"/>
      <c r="AA356" s="147"/>
      <c r="AB356" s="147"/>
      <c r="AC356" s="148"/>
      <c r="AD356" s="142"/>
      <c r="AE356" s="203">
        <f t="shared" si="30"/>
        <v>0</v>
      </c>
      <c r="AF356" s="150">
        <f t="shared" si="31"/>
        <v>0</v>
      </c>
      <c r="AG356" s="331"/>
      <c r="AJ356" s="185"/>
      <c r="AK356" s="616"/>
      <c r="AL356" s="186">
        <f t="shared" si="27"/>
        <v>0</v>
      </c>
      <c r="AM356" s="186">
        <f t="shared" si="28"/>
        <v>0</v>
      </c>
      <c r="AN356" s="186">
        <f t="shared" si="29"/>
        <v>0</v>
      </c>
      <c r="AO356" s="615"/>
    </row>
    <row r="357" spans="1:41" ht="20.100000000000001" customHeight="1">
      <c r="A357" s="183">
        <v>353</v>
      </c>
      <c r="B357" s="342"/>
      <c r="C357" s="342"/>
      <c r="D357" s="142"/>
      <c r="E357" s="142"/>
      <c r="F357" s="142"/>
      <c r="G357" s="142"/>
      <c r="H357" s="142"/>
      <c r="I357" s="142"/>
      <c r="J357" s="143"/>
      <c r="K357" s="142"/>
      <c r="L357" s="142"/>
      <c r="M357" s="144"/>
      <c r="N357" s="145"/>
      <c r="O357" s="142"/>
      <c r="P357" s="147"/>
      <c r="Q357" s="147"/>
      <c r="R357" s="147"/>
      <c r="S357" s="147"/>
      <c r="T357" s="147"/>
      <c r="U357" s="147"/>
      <c r="V357" s="147"/>
      <c r="W357" s="147"/>
      <c r="X357" s="147"/>
      <c r="Y357" s="147"/>
      <c r="Z357" s="147"/>
      <c r="AA357" s="147"/>
      <c r="AB357" s="147"/>
      <c r="AC357" s="148"/>
      <c r="AD357" s="142"/>
      <c r="AE357" s="203">
        <f t="shared" si="30"/>
        <v>0</v>
      </c>
      <c r="AF357" s="150">
        <f t="shared" si="31"/>
        <v>0</v>
      </c>
      <c r="AG357" s="331"/>
      <c r="AJ357" s="185"/>
      <c r="AK357" s="616"/>
      <c r="AL357" s="186">
        <f t="shared" si="27"/>
        <v>0</v>
      </c>
      <c r="AM357" s="186">
        <f t="shared" si="28"/>
        <v>0</v>
      </c>
      <c r="AN357" s="186">
        <f t="shared" si="29"/>
        <v>0</v>
      </c>
      <c r="AO357" s="615"/>
    </row>
    <row r="358" spans="1:41" ht="20.100000000000001" customHeight="1">
      <c r="A358" s="183">
        <v>354</v>
      </c>
      <c r="B358" s="342"/>
      <c r="C358" s="342"/>
      <c r="D358" s="142"/>
      <c r="E358" s="142"/>
      <c r="F358" s="142"/>
      <c r="G358" s="142"/>
      <c r="H358" s="142"/>
      <c r="I358" s="142"/>
      <c r="J358" s="143"/>
      <c r="K358" s="142"/>
      <c r="L358" s="142"/>
      <c r="M358" s="144"/>
      <c r="N358" s="145"/>
      <c r="O358" s="142"/>
      <c r="P358" s="147"/>
      <c r="Q358" s="147"/>
      <c r="R358" s="147"/>
      <c r="S358" s="147"/>
      <c r="T358" s="147"/>
      <c r="U358" s="147"/>
      <c r="V358" s="147"/>
      <c r="W358" s="147"/>
      <c r="X358" s="147"/>
      <c r="Y358" s="147"/>
      <c r="Z358" s="147"/>
      <c r="AA358" s="147"/>
      <c r="AB358" s="147"/>
      <c r="AC358" s="148"/>
      <c r="AD358" s="142"/>
      <c r="AE358" s="203">
        <f t="shared" si="30"/>
        <v>0</v>
      </c>
      <c r="AF358" s="150">
        <f t="shared" si="31"/>
        <v>0</v>
      </c>
      <c r="AG358" s="331"/>
      <c r="AJ358" s="185"/>
      <c r="AK358" s="616"/>
      <c r="AL358" s="186">
        <f t="shared" si="27"/>
        <v>0</v>
      </c>
      <c r="AM358" s="186">
        <f t="shared" si="28"/>
        <v>0</v>
      </c>
      <c r="AN358" s="186">
        <f t="shared" si="29"/>
        <v>0</v>
      </c>
      <c r="AO358" s="615"/>
    </row>
    <row r="359" spans="1:41" ht="20.100000000000001" customHeight="1">
      <c r="A359" s="183">
        <v>355</v>
      </c>
      <c r="B359" s="342"/>
      <c r="C359" s="342"/>
      <c r="D359" s="142"/>
      <c r="E359" s="142"/>
      <c r="F359" s="142"/>
      <c r="G359" s="142"/>
      <c r="H359" s="142"/>
      <c r="I359" s="142"/>
      <c r="J359" s="143"/>
      <c r="K359" s="142"/>
      <c r="L359" s="142"/>
      <c r="M359" s="144"/>
      <c r="N359" s="145"/>
      <c r="O359" s="142"/>
      <c r="P359" s="147"/>
      <c r="Q359" s="147"/>
      <c r="R359" s="147"/>
      <c r="S359" s="147"/>
      <c r="T359" s="147"/>
      <c r="U359" s="147"/>
      <c r="V359" s="147"/>
      <c r="W359" s="147"/>
      <c r="X359" s="147"/>
      <c r="Y359" s="147"/>
      <c r="Z359" s="147"/>
      <c r="AA359" s="147"/>
      <c r="AB359" s="147"/>
      <c r="AC359" s="148"/>
      <c r="AD359" s="142"/>
      <c r="AE359" s="203">
        <f t="shared" si="30"/>
        <v>0</v>
      </c>
      <c r="AF359" s="150">
        <f t="shared" si="31"/>
        <v>0</v>
      </c>
      <c r="AG359" s="331"/>
      <c r="AJ359" s="185"/>
      <c r="AK359" s="616"/>
      <c r="AL359" s="186">
        <f t="shared" si="27"/>
        <v>0</v>
      </c>
      <c r="AM359" s="186">
        <f t="shared" si="28"/>
        <v>0</v>
      </c>
      <c r="AN359" s="186">
        <f t="shared" si="29"/>
        <v>0</v>
      </c>
      <c r="AO359" s="615"/>
    </row>
    <row r="360" spans="1:41" ht="20.100000000000001" customHeight="1">
      <c r="A360" s="183">
        <v>356</v>
      </c>
      <c r="B360" s="342"/>
      <c r="C360" s="342"/>
      <c r="D360" s="142"/>
      <c r="E360" s="142"/>
      <c r="F360" s="142"/>
      <c r="G360" s="142"/>
      <c r="H360" s="142"/>
      <c r="I360" s="142"/>
      <c r="J360" s="143"/>
      <c r="K360" s="142"/>
      <c r="L360" s="142"/>
      <c r="M360" s="144"/>
      <c r="N360" s="145"/>
      <c r="O360" s="142"/>
      <c r="P360" s="147"/>
      <c r="Q360" s="147"/>
      <c r="R360" s="147"/>
      <c r="S360" s="147"/>
      <c r="T360" s="147"/>
      <c r="U360" s="147"/>
      <c r="V360" s="147"/>
      <c r="W360" s="147"/>
      <c r="X360" s="147"/>
      <c r="Y360" s="147"/>
      <c r="Z360" s="147"/>
      <c r="AA360" s="147"/>
      <c r="AB360" s="147"/>
      <c r="AC360" s="148"/>
      <c r="AD360" s="142"/>
      <c r="AE360" s="203">
        <f t="shared" si="30"/>
        <v>0</v>
      </c>
      <c r="AF360" s="150">
        <f t="shared" si="31"/>
        <v>0</v>
      </c>
      <c r="AG360" s="331"/>
      <c r="AJ360" s="185"/>
      <c r="AK360" s="616"/>
      <c r="AL360" s="186">
        <f t="shared" si="27"/>
        <v>0</v>
      </c>
      <c r="AM360" s="186">
        <f t="shared" si="28"/>
        <v>0</v>
      </c>
      <c r="AN360" s="186">
        <f t="shared" si="29"/>
        <v>0</v>
      </c>
      <c r="AO360" s="615"/>
    </row>
    <row r="361" spans="1:41" ht="20.100000000000001" customHeight="1">
      <c r="A361" s="183">
        <v>357</v>
      </c>
      <c r="B361" s="342"/>
      <c r="C361" s="342"/>
      <c r="D361" s="142"/>
      <c r="E361" s="142"/>
      <c r="F361" s="142"/>
      <c r="G361" s="142"/>
      <c r="H361" s="142"/>
      <c r="I361" s="142"/>
      <c r="J361" s="143"/>
      <c r="K361" s="142"/>
      <c r="L361" s="142"/>
      <c r="M361" s="144"/>
      <c r="N361" s="145"/>
      <c r="O361" s="142"/>
      <c r="P361" s="147"/>
      <c r="Q361" s="147"/>
      <c r="R361" s="147"/>
      <c r="S361" s="147"/>
      <c r="T361" s="147"/>
      <c r="U361" s="147"/>
      <c r="V361" s="147"/>
      <c r="W361" s="147"/>
      <c r="X361" s="147"/>
      <c r="Y361" s="147"/>
      <c r="Z361" s="147"/>
      <c r="AA361" s="147"/>
      <c r="AB361" s="147"/>
      <c r="AC361" s="148"/>
      <c r="AD361" s="142"/>
      <c r="AE361" s="203">
        <f t="shared" si="30"/>
        <v>0</v>
      </c>
      <c r="AF361" s="150">
        <f t="shared" si="31"/>
        <v>0</v>
      </c>
      <c r="AG361" s="331"/>
      <c r="AJ361" s="185"/>
      <c r="AK361" s="616"/>
      <c r="AL361" s="186">
        <f t="shared" si="27"/>
        <v>0</v>
      </c>
      <c r="AM361" s="186">
        <f t="shared" si="28"/>
        <v>0</v>
      </c>
      <c r="AN361" s="186">
        <f t="shared" si="29"/>
        <v>0</v>
      </c>
      <c r="AO361" s="615"/>
    </row>
    <row r="362" spans="1:41" ht="20.100000000000001" customHeight="1">
      <c r="A362" s="183">
        <v>358</v>
      </c>
      <c r="B362" s="342"/>
      <c r="C362" s="342"/>
      <c r="D362" s="142"/>
      <c r="E362" s="142"/>
      <c r="F362" s="142"/>
      <c r="G362" s="142"/>
      <c r="H362" s="142"/>
      <c r="I362" s="142"/>
      <c r="J362" s="143"/>
      <c r="K362" s="142"/>
      <c r="L362" s="142"/>
      <c r="M362" s="144"/>
      <c r="N362" s="145"/>
      <c r="O362" s="142"/>
      <c r="P362" s="147"/>
      <c r="Q362" s="147"/>
      <c r="R362" s="147"/>
      <c r="S362" s="147"/>
      <c r="T362" s="147"/>
      <c r="U362" s="147"/>
      <c r="V362" s="147"/>
      <c r="W362" s="147"/>
      <c r="X362" s="147"/>
      <c r="Y362" s="147"/>
      <c r="Z362" s="147"/>
      <c r="AA362" s="147"/>
      <c r="AB362" s="147"/>
      <c r="AC362" s="148"/>
      <c r="AD362" s="142"/>
      <c r="AE362" s="203">
        <f t="shared" si="30"/>
        <v>0</v>
      </c>
      <c r="AF362" s="150">
        <f t="shared" si="31"/>
        <v>0</v>
      </c>
      <c r="AG362" s="331"/>
      <c r="AJ362" s="185"/>
      <c r="AK362" s="616"/>
      <c r="AL362" s="186">
        <f t="shared" si="27"/>
        <v>0</v>
      </c>
      <c r="AM362" s="186">
        <f t="shared" si="28"/>
        <v>0</v>
      </c>
      <c r="AN362" s="186">
        <f t="shared" si="29"/>
        <v>0</v>
      </c>
      <c r="AO362" s="615"/>
    </row>
    <row r="363" spans="1:41" ht="20.100000000000001" customHeight="1">
      <c r="A363" s="183">
        <v>359</v>
      </c>
      <c r="B363" s="342"/>
      <c r="C363" s="342"/>
      <c r="D363" s="142"/>
      <c r="E363" s="142"/>
      <c r="F363" s="142"/>
      <c r="G363" s="142"/>
      <c r="H363" s="142"/>
      <c r="I363" s="142"/>
      <c r="J363" s="143"/>
      <c r="K363" s="142"/>
      <c r="L363" s="142"/>
      <c r="M363" s="144"/>
      <c r="N363" s="145"/>
      <c r="O363" s="142"/>
      <c r="P363" s="147"/>
      <c r="Q363" s="147"/>
      <c r="R363" s="147"/>
      <c r="S363" s="147"/>
      <c r="T363" s="147"/>
      <c r="U363" s="147"/>
      <c r="V363" s="147"/>
      <c r="W363" s="147"/>
      <c r="X363" s="147"/>
      <c r="Y363" s="147"/>
      <c r="Z363" s="147"/>
      <c r="AA363" s="147"/>
      <c r="AB363" s="147"/>
      <c r="AC363" s="148"/>
      <c r="AD363" s="142"/>
      <c r="AE363" s="203">
        <f t="shared" si="30"/>
        <v>0</v>
      </c>
      <c r="AF363" s="150">
        <f t="shared" si="31"/>
        <v>0</v>
      </c>
      <c r="AG363" s="331"/>
      <c r="AJ363" s="185"/>
      <c r="AK363" s="616"/>
      <c r="AL363" s="186">
        <f t="shared" si="27"/>
        <v>0</v>
      </c>
      <c r="AM363" s="186">
        <f t="shared" si="28"/>
        <v>0</v>
      </c>
      <c r="AN363" s="186">
        <f t="shared" si="29"/>
        <v>0</v>
      </c>
      <c r="AO363" s="615"/>
    </row>
    <row r="364" spans="1:41" ht="20.100000000000001" customHeight="1">
      <c r="A364" s="183">
        <v>360</v>
      </c>
      <c r="B364" s="342"/>
      <c r="C364" s="342"/>
      <c r="D364" s="142"/>
      <c r="E364" s="142"/>
      <c r="F364" s="142"/>
      <c r="G364" s="142"/>
      <c r="H364" s="142"/>
      <c r="I364" s="142"/>
      <c r="J364" s="143"/>
      <c r="K364" s="142"/>
      <c r="L364" s="142"/>
      <c r="M364" s="144"/>
      <c r="N364" s="145"/>
      <c r="O364" s="142"/>
      <c r="P364" s="147"/>
      <c r="Q364" s="147"/>
      <c r="R364" s="147"/>
      <c r="S364" s="147"/>
      <c r="T364" s="147"/>
      <c r="U364" s="147"/>
      <c r="V364" s="147"/>
      <c r="W364" s="147"/>
      <c r="X364" s="147"/>
      <c r="Y364" s="147"/>
      <c r="Z364" s="147"/>
      <c r="AA364" s="147"/>
      <c r="AB364" s="147"/>
      <c r="AC364" s="148"/>
      <c r="AD364" s="142"/>
      <c r="AE364" s="203">
        <f t="shared" si="30"/>
        <v>0</v>
      </c>
      <c r="AF364" s="150">
        <f t="shared" si="31"/>
        <v>0</v>
      </c>
      <c r="AG364" s="331"/>
      <c r="AJ364" s="185"/>
      <c r="AK364" s="616"/>
      <c r="AL364" s="186">
        <f t="shared" si="27"/>
        <v>0</v>
      </c>
      <c r="AM364" s="186">
        <f t="shared" si="28"/>
        <v>0</v>
      </c>
      <c r="AN364" s="186">
        <f t="shared" si="29"/>
        <v>0</v>
      </c>
      <c r="AO364" s="615"/>
    </row>
    <row r="365" spans="1:41" ht="20.100000000000001" customHeight="1">
      <c r="A365" s="183">
        <v>361</v>
      </c>
      <c r="B365" s="342"/>
      <c r="C365" s="342"/>
      <c r="D365" s="142"/>
      <c r="E365" s="142"/>
      <c r="F365" s="142"/>
      <c r="G365" s="142"/>
      <c r="H365" s="142"/>
      <c r="I365" s="142"/>
      <c r="J365" s="143"/>
      <c r="K365" s="142"/>
      <c r="L365" s="142"/>
      <c r="M365" s="144"/>
      <c r="N365" s="145"/>
      <c r="O365" s="142"/>
      <c r="P365" s="147"/>
      <c r="Q365" s="147"/>
      <c r="R365" s="147"/>
      <c r="S365" s="147"/>
      <c r="T365" s="147"/>
      <c r="U365" s="147"/>
      <c r="V365" s="147"/>
      <c r="W365" s="147"/>
      <c r="X365" s="147"/>
      <c r="Y365" s="147"/>
      <c r="Z365" s="147"/>
      <c r="AA365" s="147"/>
      <c r="AB365" s="147"/>
      <c r="AC365" s="148"/>
      <c r="AD365" s="142"/>
      <c r="AE365" s="203">
        <f t="shared" si="30"/>
        <v>0</v>
      </c>
      <c r="AF365" s="150">
        <f t="shared" si="31"/>
        <v>0</v>
      </c>
      <c r="AG365" s="331"/>
      <c r="AJ365" s="185"/>
      <c r="AK365" s="616"/>
      <c r="AL365" s="186">
        <f t="shared" si="27"/>
        <v>0</v>
      </c>
      <c r="AM365" s="186">
        <f t="shared" si="28"/>
        <v>0</v>
      </c>
      <c r="AN365" s="186">
        <f t="shared" si="29"/>
        <v>0</v>
      </c>
      <c r="AO365" s="615"/>
    </row>
    <row r="366" spans="1:41" ht="20.100000000000001" customHeight="1">
      <c r="A366" s="183">
        <v>362</v>
      </c>
      <c r="B366" s="342"/>
      <c r="C366" s="342"/>
      <c r="D366" s="142"/>
      <c r="E366" s="142"/>
      <c r="F366" s="142"/>
      <c r="G366" s="142"/>
      <c r="H366" s="142"/>
      <c r="I366" s="142"/>
      <c r="J366" s="143"/>
      <c r="K366" s="142"/>
      <c r="L366" s="142"/>
      <c r="M366" s="144"/>
      <c r="N366" s="145"/>
      <c r="O366" s="142"/>
      <c r="P366" s="147"/>
      <c r="Q366" s="147"/>
      <c r="R366" s="147"/>
      <c r="S366" s="147"/>
      <c r="T366" s="147"/>
      <c r="U366" s="147"/>
      <c r="V366" s="147"/>
      <c r="W366" s="147"/>
      <c r="X366" s="147"/>
      <c r="Y366" s="147"/>
      <c r="Z366" s="147"/>
      <c r="AA366" s="147"/>
      <c r="AB366" s="147"/>
      <c r="AC366" s="148"/>
      <c r="AD366" s="142"/>
      <c r="AE366" s="203">
        <f t="shared" si="30"/>
        <v>0</v>
      </c>
      <c r="AF366" s="150">
        <f t="shared" si="31"/>
        <v>0</v>
      </c>
      <c r="AG366" s="331"/>
      <c r="AJ366" s="185"/>
      <c r="AK366" s="616"/>
      <c r="AL366" s="186">
        <f t="shared" si="27"/>
        <v>0</v>
      </c>
      <c r="AM366" s="186">
        <f t="shared" si="28"/>
        <v>0</v>
      </c>
      <c r="AN366" s="186">
        <f t="shared" si="29"/>
        <v>0</v>
      </c>
      <c r="AO366" s="615"/>
    </row>
    <row r="367" spans="1:41" ht="20.100000000000001" customHeight="1">
      <c r="A367" s="183">
        <v>363</v>
      </c>
      <c r="B367" s="342"/>
      <c r="C367" s="342"/>
      <c r="D367" s="142"/>
      <c r="E367" s="142"/>
      <c r="F367" s="142"/>
      <c r="G367" s="142"/>
      <c r="H367" s="142"/>
      <c r="I367" s="142"/>
      <c r="J367" s="143"/>
      <c r="K367" s="142"/>
      <c r="L367" s="142"/>
      <c r="M367" s="144"/>
      <c r="N367" s="145"/>
      <c r="O367" s="142"/>
      <c r="P367" s="147"/>
      <c r="Q367" s="147"/>
      <c r="R367" s="147"/>
      <c r="S367" s="147"/>
      <c r="T367" s="147"/>
      <c r="U367" s="147"/>
      <c r="V367" s="147"/>
      <c r="W367" s="147"/>
      <c r="X367" s="147"/>
      <c r="Y367" s="147"/>
      <c r="Z367" s="147"/>
      <c r="AA367" s="147"/>
      <c r="AB367" s="147"/>
      <c r="AC367" s="148"/>
      <c r="AD367" s="142"/>
      <c r="AE367" s="203">
        <f t="shared" si="30"/>
        <v>0</v>
      </c>
      <c r="AF367" s="150">
        <f t="shared" si="31"/>
        <v>0</v>
      </c>
      <c r="AG367" s="331"/>
      <c r="AJ367" s="185"/>
      <c r="AK367" s="616"/>
      <c r="AL367" s="186">
        <f t="shared" si="27"/>
        <v>0</v>
      </c>
      <c r="AM367" s="186">
        <f t="shared" si="28"/>
        <v>0</v>
      </c>
      <c r="AN367" s="186">
        <f t="shared" si="29"/>
        <v>0</v>
      </c>
      <c r="AO367" s="615"/>
    </row>
    <row r="368" spans="1:41" ht="20.100000000000001" customHeight="1">
      <c r="A368" s="183">
        <v>364</v>
      </c>
      <c r="B368" s="342"/>
      <c r="C368" s="342"/>
      <c r="D368" s="142"/>
      <c r="E368" s="142"/>
      <c r="F368" s="142"/>
      <c r="G368" s="142"/>
      <c r="H368" s="142"/>
      <c r="I368" s="142"/>
      <c r="J368" s="143"/>
      <c r="K368" s="142"/>
      <c r="L368" s="142"/>
      <c r="M368" s="144"/>
      <c r="N368" s="145"/>
      <c r="O368" s="142"/>
      <c r="P368" s="147"/>
      <c r="Q368" s="147"/>
      <c r="R368" s="147"/>
      <c r="S368" s="147"/>
      <c r="T368" s="147"/>
      <c r="U368" s="147"/>
      <c r="V368" s="147"/>
      <c r="W368" s="147"/>
      <c r="X368" s="147"/>
      <c r="Y368" s="147"/>
      <c r="Z368" s="147"/>
      <c r="AA368" s="147"/>
      <c r="AB368" s="147"/>
      <c r="AC368" s="148"/>
      <c r="AD368" s="142"/>
      <c r="AE368" s="203">
        <f t="shared" si="30"/>
        <v>0</v>
      </c>
      <c r="AF368" s="150">
        <f t="shared" si="31"/>
        <v>0</v>
      </c>
      <c r="AG368" s="331"/>
      <c r="AJ368" s="185"/>
      <c r="AK368" s="616"/>
      <c r="AL368" s="186">
        <f t="shared" si="27"/>
        <v>0</v>
      </c>
      <c r="AM368" s="186">
        <f t="shared" si="28"/>
        <v>0</v>
      </c>
      <c r="AN368" s="186">
        <f t="shared" si="29"/>
        <v>0</v>
      </c>
      <c r="AO368" s="615"/>
    </row>
    <row r="369" spans="1:41" ht="20.100000000000001" customHeight="1">
      <c r="A369" s="183">
        <v>365</v>
      </c>
      <c r="B369" s="342"/>
      <c r="C369" s="342"/>
      <c r="D369" s="142"/>
      <c r="E369" s="142"/>
      <c r="F369" s="142"/>
      <c r="G369" s="142"/>
      <c r="H369" s="142"/>
      <c r="I369" s="142"/>
      <c r="J369" s="143"/>
      <c r="K369" s="142"/>
      <c r="L369" s="142"/>
      <c r="M369" s="144"/>
      <c r="N369" s="145"/>
      <c r="O369" s="142"/>
      <c r="P369" s="147"/>
      <c r="Q369" s="147"/>
      <c r="R369" s="147"/>
      <c r="S369" s="147"/>
      <c r="T369" s="147"/>
      <c r="U369" s="147"/>
      <c r="V369" s="147"/>
      <c r="W369" s="147"/>
      <c r="X369" s="147"/>
      <c r="Y369" s="147"/>
      <c r="Z369" s="147"/>
      <c r="AA369" s="147"/>
      <c r="AB369" s="147"/>
      <c r="AC369" s="148"/>
      <c r="AD369" s="142"/>
      <c r="AE369" s="203">
        <f t="shared" si="30"/>
        <v>0</v>
      </c>
      <c r="AF369" s="150">
        <f t="shared" si="31"/>
        <v>0</v>
      </c>
      <c r="AG369" s="331"/>
      <c r="AJ369" s="185"/>
      <c r="AK369" s="616"/>
      <c r="AL369" s="186">
        <f t="shared" si="27"/>
        <v>0</v>
      </c>
      <c r="AM369" s="186">
        <f t="shared" si="28"/>
        <v>0</v>
      </c>
      <c r="AN369" s="186">
        <f t="shared" si="29"/>
        <v>0</v>
      </c>
      <c r="AO369" s="615"/>
    </row>
    <row r="370" spans="1:41" ht="20.100000000000001" customHeight="1">
      <c r="A370" s="183">
        <v>366</v>
      </c>
      <c r="B370" s="342"/>
      <c r="C370" s="342"/>
      <c r="D370" s="142"/>
      <c r="E370" s="142"/>
      <c r="F370" s="142"/>
      <c r="G370" s="142"/>
      <c r="H370" s="142"/>
      <c r="I370" s="142"/>
      <c r="J370" s="143"/>
      <c r="K370" s="142"/>
      <c r="L370" s="142"/>
      <c r="M370" s="144"/>
      <c r="N370" s="145"/>
      <c r="O370" s="142"/>
      <c r="P370" s="147"/>
      <c r="Q370" s="147"/>
      <c r="R370" s="147"/>
      <c r="S370" s="147"/>
      <c r="T370" s="147"/>
      <c r="U370" s="147"/>
      <c r="V370" s="147"/>
      <c r="W370" s="147"/>
      <c r="X370" s="147"/>
      <c r="Y370" s="147"/>
      <c r="Z370" s="147"/>
      <c r="AA370" s="147"/>
      <c r="AB370" s="147"/>
      <c r="AC370" s="148"/>
      <c r="AD370" s="142"/>
      <c r="AE370" s="203">
        <f t="shared" si="30"/>
        <v>0</v>
      </c>
      <c r="AF370" s="150">
        <f t="shared" si="31"/>
        <v>0</v>
      </c>
      <c r="AG370" s="331"/>
      <c r="AJ370" s="185"/>
      <c r="AK370" s="616"/>
      <c r="AL370" s="186">
        <f t="shared" si="27"/>
        <v>0</v>
      </c>
      <c r="AM370" s="186">
        <f t="shared" si="28"/>
        <v>0</v>
      </c>
      <c r="AN370" s="186">
        <f t="shared" si="29"/>
        <v>0</v>
      </c>
      <c r="AO370" s="615"/>
    </row>
    <row r="371" spans="1:41" ht="20.100000000000001" customHeight="1">
      <c r="A371" s="183">
        <v>367</v>
      </c>
      <c r="B371" s="342"/>
      <c r="C371" s="342"/>
      <c r="D371" s="142"/>
      <c r="E371" s="142"/>
      <c r="F371" s="142"/>
      <c r="G371" s="142"/>
      <c r="H371" s="142"/>
      <c r="I371" s="142"/>
      <c r="J371" s="143"/>
      <c r="K371" s="142"/>
      <c r="L371" s="142"/>
      <c r="M371" s="144"/>
      <c r="N371" s="145"/>
      <c r="O371" s="142"/>
      <c r="P371" s="147"/>
      <c r="Q371" s="147"/>
      <c r="R371" s="147"/>
      <c r="S371" s="147"/>
      <c r="T371" s="147"/>
      <c r="U371" s="147"/>
      <c r="V371" s="147"/>
      <c r="W371" s="147"/>
      <c r="X371" s="147"/>
      <c r="Y371" s="147"/>
      <c r="Z371" s="147"/>
      <c r="AA371" s="147"/>
      <c r="AB371" s="147"/>
      <c r="AC371" s="148"/>
      <c r="AD371" s="142"/>
      <c r="AE371" s="203">
        <f t="shared" si="30"/>
        <v>0</v>
      </c>
      <c r="AF371" s="150">
        <f t="shared" si="31"/>
        <v>0</v>
      </c>
      <c r="AG371" s="331"/>
      <c r="AJ371" s="185"/>
      <c r="AK371" s="616"/>
      <c r="AL371" s="186">
        <f t="shared" si="27"/>
        <v>0</v>
      </c>
      <c r="AM371" s="186">
        <f t="shared" si="28"/>
        <v>0</v>
      </c>
      <c r="AN371" s="186">
        <f t="shared" si="29"/>
        <v>0</v>
      </c>
      <c r="AO371" s="615"/>
    </row>
    <row r="372" spans="1:41" ht="20.100000000000001" customHeight="1">
      <c r="A372" s="183">
        <v>368</v>
      </c>
      <c r="B372" s="342"/>
      <c r="C372" s="342"/>
      <c r="D372" s="142"/>
      <c r="E372" s="142"/>
      <c r="F372" s="142"/>
      <c r="G372" s="142"/>
      <c r="H372" s="142"/>
      <c r="I372" s="142"/>
      <c r="J372" s="143"/>
      <c r="K372" s="142"/>
      <c r="L372" s="142"/>
      <c r="M372" s="144"/>
      <c r="N372" s="145"/>
      <c r="O372" s="142"/>
      <c r="P372" s="147"/>
      <c r="Q372" s="147"/>
      <c r="R372" s="147"/>
      <c r="S372" s="147"/>
      <c r="T372" s="147"/>
      <c r="U372" s="147"/>
      <c r="V372" s="147"/>
      <c r="W372" s="147"/>
      <c r="X372" s="147"/>
      <c r="Y372" s="147"/>
      <c r="Z372" s="147"/>
      <c r="AA372" s="147"/>
      <c r="AB372" s="147"/>
      <c r="AC372" s="148"/>
      <c r="AD372" s="142"/>
      <c r="AE372" s="203">
        <f t="shared" si="30"/>
        <v>0</v>
      </c>
      <c r="AF372" s="150">
        <f t="shared" si="31"/>
        <v>0</v>
      </c>
      <c r="AG372" s="331"/>
      <c r="AJ372" s="185"/>
      <c r="AK372" s="616"/>
      <c r="AL372" s="186">
        <f t="shared" si="27"/>
        <v>0</v>
      </c>
      <c r="AM372" s="186">
        <f t="shared" si="28"/>
        <v>0</v>
      </c>
      <c r="AN372" s="186">
        <f t="shared" si="29"/>
        <v>0</v>
      </c>
      <c r="AO372" s="615"/>
    </row>
    <row r="373" spans="1:41" ht="20.100000000000001" customHeight="1">
      <c r="A373" s="183">
        <v>369</v>
      </c>
      <c r="B373" s="342"/>
      <c r="C373" s="342"/>
      <c r="D373" s="142"/>
      <c r="E373" s="142"/>
      <c r="F373" s="142"/>
      <c r="G373" s="142"/>
      <c r="H373" s="142"/>
      <c r="I373" s="142"/>
      <c r="J373" s="143"/>
      <c r="K373" s="142"/>
      <c r="L373" s="142"/>
      <c r="M373" s="144"/>
      <c r="N373" s="145"/>
      <c r="O373" s="142"/>
      <c r="P373" s="147"/>
      <c r="Q373" s="147"/>
      <c r="R373" s="147"/>
      <c r="S373" s="147"/>
      <c r="T373" s="147"/>
      <c r="U373" s="147"/>
      <c r="V373" s="147"/>
      <c r="W373" s="147"/>
      <c r="X373" s="147"/>
      <c r="Y373" s="147"/>
      <c r="Z373" s="147"/>
      <c r="AA373" s="147"/>
      <c r="AB373" s="147"/>
      <c r="AC373" s="148"/>
      <c r="AD373" s="142"/>
      <c r="AE373" s="203">
        <f t="shared" si="30"/>
        <v>0</v>
      </c>
      <c r="AF373" s="150">
        <f t="shared" si="31"/>
        <v>0</v>
      </c>
      <c r="AG373" s="331"/>
      <c r="AJ373" s="185"/>
      <c r="AK373" s="616"/>
      <c r="AL373" s="186">
        <f t="shared" si="27"/>
        <v>0</v>
      </c>
      <c r="AM373" s="186">
        <f t="shared" si="28"/>
        <v>0</v>
      </c>
      <c r="AN373" s="186">
        <f t="shared" si="29"/>
        <v>0</v>
      </c>
      <c r="AO373" s="615"/>
    </row>
    <row r="374" spans="1:41" ht="20.100000000000001" customHeight="1">
      <c r="A374" s="183">
        <v>370</v>
      </c>
      <c r="B374" s="342"/>
      <c r="C374" s="342"/>
      <c r="D374" s="142"/>
      <c r="E374" s="142"/>
      <c r="F374" s="142"/>
      <c r="G374" s="142"/>
      <c r="H374" s="142"/>
      <c r="I374" s="142"/>
      <c r="J374" s="143"/>
      <c r="K374" s="142"/>
      <c r="L374" s="142"/>
      <c r="M374" s="144"/>
      <c r="N374" s="145"/>
      <c r="O374" s="142"/>
      <c r="P374" s="147"/>
      <c r="Q374" s="147"/>
      <c r="R374" s="147"/>
      <c r="S374" s="147"/>
      <c r="T374" s="147"/>
      <c r="U374" s="147"/>
      <c r="V374" s="147"/>
      <c r="W374" s="147"/>
      <c r="X374" s="147"/>
      <c r="Y374" s="147"/>
      <c r="Z374" s="147"/>
      <c r="AA374" s="147"/>
      <c r="AB374" s="147"/>
      <c r="AC374" s="148"/>
      <c r="AD374" s="142"/>
      <c r="AE374" s="203">
        <f t="shared" si="30"/>
        <v>0</v>
      </c>
      <c r="AF374" s="150">
        <f t="shared" si="31"/>
        <v>0</v>
      </c>
      <c r="AG374" s="331"/>
      <c r="AJ374" s="185"/>
      <c r="AK374" s="616"/>
      <c r="AL374" s="186">
        <f t="shared" si="27"/>
        <v>0</v>
      </c>
      <c r="AM374" s="186">
        <f t="shared" si="28"/>
        <v>0</v>
      </c>
      <c r="AN374" s="186">
        <f t="shared" si="29"/>
        <v>0</v>
      </c>
      <c r="AO374" s="615"/>
    </row>
    <row r="375" spans="1:41" ht="20.100000000000001" customHeight="1">
      <c r="A375" s="183">
        <v>371</v>
      </c>
      <c r="B375" s="342"/>
      <c r="C375" s="342"/>
      <c r="D375" s="142"/>
      <c r="E375" s="142"/>
      <c r="F375" s="142"/>
      <c r="G375" s="142"/>
      <c r="H375" s="142"/>
      <c r="I375" s="142"/>
      <c r="J375" s="143"/>
      <c r="K375" s="142"/>
      <c r="L375" s="142"/>
      <c r="M375" s="144"/>
      <c r="N375" s="145"/>
      <c r="O375" s="142"/>
      <c r="P375" s="147"/>
      <c r="Q375" s="147"/>
      <c r="R375" s="147"/>
      <c r="S375" s="147"/>
      <c r="T375" s="147"/>
      <c r="U375" s="147"/>
      <c r="V375" s="147"/>
      <c r="W375" s="147"/>
      <c r="X375" s="147"/>
      <c r="Y375" s="147"/>
      <c r="Z375" s="147"/>
      <c r="AA375" s="147"/>
      <c r="AB375" s="147"/>
      <c r="AC375" s="148"/>
      <c r="AD375" s="142"/>
      <c r="AE375" s="203">
        <f t="shared" si="30"/>
        <v>0</v>
      </c>
      <c r="AF375" s="150">
        <f t="shared" si="31"/>
        <v>0</v>
      </c>
      <c r="AG375" s="331"/>
      <c r="AJ375" s="185"/>
      <c r="AK375" s="616"/>
      <c r="AL375" s="186">
        <f t="shared" si="27"/>
        <v>0</v>
      </c>
      <c r="AM375" s="186">
        <f t="shared" si="28"/>
        <v>0</v>
      </c>
      <c r="AN375" s="186">
        <f t="shared" si="29"/>
        <v>0</v>
      </c>
      <c r="AO375" s="615"/>
    </row>
    <row r="376" spans="1:41" ht="20.100000000000001" customHeight="1">
      <c r="A376" s="183">
        <v>372</v>
      </c>
      <c r="B376" s="342"/>
      <c r="C376" s="342"/>
      <c r="D376" s="142"/>
      <c r="E376" s="142"/>
      <c r="F376" s="142"/>
      <c r="G376" s="142"/>
      <c r="H376" s="142"/>
      <c r="I376" s="142"/>
      <c r="J376" s="143"/>
      <c r="K376" s="142"/>
      <c r="L376" s="142"/>
      <c r="M376" s="144"/>
      <c r="N376" s="145"/>
      <c r="O376" s="142"/>
      <c r="P376" s="147"/>
      <c r="Q376" s="147"/>
      <c r="R376" s="147"/>
      <c r="S376" s="147"/>
      <c r="T376" s="147"/>
      <c r="U376" s="147"/>
      <c r="V376" s="147"/>
      <c r="W376" s="147"/>
      <c r="X376" s="147"/>
      <c r="Y376" s="147"/>
      <c r="Z376" s="147"/>
      <c r="AA376" s="147"/>
      <c r="AB376" s="147"/>
      <c r="AC376" s="148"/>
      <c r="AD376" s="142"/>
      <c r="AE376" s="203">
        <f t="shared" si="30"/>
        <v>0</v>
      </c>
      <c r="AF376" s="150">
        <f t="shared" si="31"/>
        <v>0</v>
      </c>
      <c r="AG376" s="331"/>
      <c r="AJ376" s="185"/>
      <c r="AK376" s="616"/>
      <c r="AL376" s="186">
        <f t="shared" si="27"/>
        <v>0</v>
      </c>
      <c r="AM376" s="186">
        <f t="shared" si="28"/>
        <v>0</v>
      </c>
      <c r="AN376" s="186">
        <f t="shared" si="29"/>
        <v>0</v>
      </c>
      <c r="AO376" s="615"/>
    </row>
    <row r="377" spans="1:41" ht="20.100000000000001" customHeight="1">
      <c r="A377" s="183">
        <v>373</v>
      </c>
      <c r="B377" s="342"/>
      <c r="C377" s="342"/>
      <c r="D377" s="142"/>
      <c r="E377" s="142"/>
      <c r="F377" s="142"/>
      <c r="G377" s="142"/>
      <c r="H377" s="142"/>
      <c r="I377" s="142"/>
      <c r="J377" s="143"/>
      <c r="K377" s="142"/>
      <c r="L377" s="142"/>
      <c r="M377" s="144"/>
      <c r="N377" s="145"/>
      <c r="O377" s="142"/>
      <c r="P377" s="147"/>
      <c r="Q377" s="147"/>
      <c r="R377" s="147"/>
      <c r="S377" s="147"/>
      <c r="T377" s="147"/>
      <c r="U377" s="147"/>
      <c r="V377" s="147"/>
      <c r="W377" s="147"/>
      <c r="X377" s="147"/>
      <c r="Y377" s="147"/>
      <c r="Z377" s="147"/>
      <c r="AA377" s="147"/>
      <c r="AB377" s="147"/>
      <c r="AC377" s="148"/>
      <c r="AD377" s="142"/>
      <c r="AE377" s="203">
        <f t="shared" si="30"/>
        <v>0</v>
      </c>
      <c r="AF377" s="150">
        <f t="shared" si="31"/>
        <v>0</v>
      </c>
      <c r="AG377" s="331"/>
      <c r="AJ377" s="185"/>
      <c r="AK377" s="616"/>
      <c r="AL377" s="186">
        <f t="shared" si="27"/>
        <v>0</v>
      </c>
      <c r="AM377" s="186">
        <f t="shared" si="28"/>
        <v>0</v>
      </c>
      <c r="AN377" s="186">
        <f t="shared" si="29"/>
        <v>0</v>
      </c>
      <c r="AO377" s="615"/>
    </row>
    <row r="378" spans="1:41" ht="20.100000000000001" customHeight="1">
      <c r="A378" s="183">
        <v>374</v>
      </c>
      <c r="B378" s="342"/>
      <c r="C378" s="342"/>
      <c r="D378" s="142"/>
      <c r="E378" s="142"/>
      <c r="F378" s="142"/>
      <c r="G378" s="142"/>
      <c r="H378" s="142"/>
      <c r="I378" s="142"/>
      <c r="J378" s="143"/>
      <c r="K378" s="142"/>
      <c r="L378" s="142"/>
      <c r="M378" s="144"/>
      <c r="N378" s="145"/>
      <c r="O378" s="142"/>
      <c r="P378" s="147"/>
      <c r="Q378" s="147"/>
      <c r="R378" s="147"/>
      <c r="S378" s="147"/>
      <c r="T378" s="147"/>
      <c r="U378" s="147"/>
      <c r="V378" s="147"/>
      <c r="W378" s="147"/>
      <c r="X378" s="147"/>
      <c r="Y378" s="147"/>
      <c r="Z378" s="147"/>
      <c r="AA378" s="147"/>
      <c r="AB378" s="147"/>
      <c r="AC378" s="148"/>
      <c r="AD378" s="142"/>
      <c r="AE378" s="203">
        <f t="shared" si="30"/>
        <v>0</v>
      </c>
      <c r="AF378" s="150">
        <f t="shared" si="31"/>
        <v>0</v>
      </c>
      <c r="AG378" s="331"/>
      <c r="AJ378" s="185"/>
      <c r="AK378" s="616"/>
      <c r="AL378" s="186">
        <f t="shared" si="27"/>
        <v>0</v>
      </c>
      <c r="AM378" s="186">
        <f t="shared" si="28"/>
        <v>0</v>
      </c>
      <c r="AN378" s="186">
        <f t="shared" si="29"/>
        <v>0</v>
      </c>
      <c r="AO378" s="615"/>
    </row>
    <row r="379" spans="1:41" ht="20.100000000000001" customHeight="1">
      <c r="A379" s="183">
        <v>375</v>
      </c>
      <c r="B379" s="342"/>
      <c r="C379" s="342"/>
      <c r="D379" s="142"/>
      <c r="E379" s="142"/>
      <c r="F379" s="142"/>
      <c r="G379" s="142"/>
      <c r="H379" s="142"/>
      <c r="I379" s="142"/>
      <c r="J379" s="143"/>
      <c r="K379" s="142"/>
      <c r="L379" s="142"/>
      <c r="M379" s="144"/>
      <c r="N379" s="145"/>
      <c r="O379" s="142"/>
      <c r="P379" s="147"/>
      <c r="Q379" s="147"/>
      <c r="R379" s="147"/>
      <c r="S379" s="147"/>
      <c r="T379" s="147"/>
      <c r="U379" s="147"/>
      <c r="V379" s="147"/>
      <c r="W379" s="147"/>
      <c r="X379" s="147"/>
      <c r="Y379" s="147"/>
      <c r="Z379" s="147"/>
      <c r="AA379" s="147"/>
      <c r="AB379" s="147"/>
      <c r="AC379" s="148"/>
      <c r="AD379" s="142"/>
      <c r="AE379" s="203">
        <f t="shared" si="30"/>
        <v>0</v>
      </c>
      <c r="AF379" s="150">
        <f t="shared" si="31"/>
        <v>0</v>
      </c>
      <c r="AG379" s="331"/>
      <c r="AJ379" s="185"/>
      <c r="AK379" s="616"/>
      <c r="AL379" s="186">
        <f t="shared" si="27"/>
        <v>0</v>
      </c>
      <c r="AM379" s="186">
        <f t="shared" si="28"/>
        <v>0</v>
      </c>
      <c r="AN379" s="186">
        <f t="shared" si="29"/>
        <v>0</v>
      </c>
      <c r="AO379" s="615"/>
    </row>
    <row r="380" spans="1:41" ht="20.100000000000001" customHeight="1">
      <c r="A380" s="183">
        <v>376</v>
      </c>
      <c r="B380" s="342"/>
      <c r="C380" s="342"/>
      <c r="D380" s="142"/>
      <c r="E380" s="142"/>
      <c r="F380" s="142"/>
      <c r="G380" s="142"/>
      <c r="H380" s="142"/>
      <c r="I380" s="142"/>
      <c r="J380" s="143"/>
      <c r="K380" s="142"/>
      <c r="L380" s="142"/>
      <c r="M380" s="144"/>
      <c r="N380" s="145"/>
      <c r="O380" s="142"/>
      <c r="P380" s="147"/>
      <c r="Q380" s="147"/>
      <c r="R380" s="147"/>
      <c r="S380" s="147"/>
      <c r="T380" s="147"/>
      <c r="U380" s="147"/>
      <c r="V380" s="147"/>
      <c r="W380" s="147"/>
      <c r="X380" s="147"/>
      <c r="Y380" s="147"/>
      <c r="Z380" s="147"/>
      <c r="AA380" s="147"/>
      <c r="AB380" s="147"/>
      <c r="AC380" s="148"/>
      <c r="AD380" s="142"/>
      <c r="AE380" s="203">
        <f t="shared" si="30"/>
        <v>0</v>
      </c>
      <c r="AF380" s="150">
        <f t="shared" si="31"/>
        <v>0</v>
      </c>
      <c r="AG380" s="331"/>
      <c r="AJ380" s="185"/>
      <c r="AK380" s="616"/>
      <c r="AL380" s="186">
        <f t="shared" si="27"/>
        <v>0</v>
      </c>
      <c r="AM380" s="186">
        <f t="shared" si="28"/>
        <v>0</v>
      </c>
      <c r="AN380" s="186">
        <f t="shared" si="29"/>
        <v>0</v>
      </c>
      <c r="AO380" s="615"/>
    </row>
    <row r="381" spans="1:41" ht="20.100000000000001" customHeight="1">
      <c r="A381" s="183">
        <v>377</v>
      </c>
      <c r="B381" s="342"/>
      <c r="C381" s="342"/>
      <c r="D381" s="142"/>
      <c r="E381" s="142"/>
      <c r="F381" s="142"/>
      <c r="G381" s="142"/>
      <c r="H381" s="142"/>
      <c r="I381" s="142"/>
      <c r="J381" s="143"/>
      <c r="K381" s="142"/>
      <c r="L381" s="142"/>
      <c r="M381" s="144"/>
      <c r="N381" s="145"/>
      <c r="O381" s="142"/>
      <c r="P381" s="147"/>
      <c r="Q381" s="147"/>
      <c r="R381" s="147"/>
      <c r="S381" s="147"/>
      <c r="T381" s="147"/>
      <c r="U381" s="147"/>
      <c r="V381" s="147"/>
      <c r="W381" s="147"/>
      <c r="X381" s="147"/>
      <c r="Y381" s="147"/>
      <c r="Z381" s="147"/>
      <c r="AA381" s="147"/>
      <c r="AB381" s="147"/>
      <c r="AC381" s="148"/>
      <c r="AD381" s="142"/>
      <c r="AE381" s="203">
        <f t="shared" si="30"/>
        <v>0</v>
      </c>
      <c r="AF381" s="150">
        <f t="shared" si="31"/>
        <v>0</v>
      </c>
      <c r="AG381" s="331"/>
      <c r="AJ381" s="185"/>
      <c r="AK381" s="616"/>
      <c r="AL381" s="186">
        <f t="shared" si="27"/>
        <v>0</v>
      </c>
      <c r="AM381" s="186">
        <f t="shared" si="28"/>
        <v>0</v>
      </c>
      <c r="AN381" s="186">
        <f t="shared" si="29"/>
        <v>0</v>
      </c>
      <c r="AO381" s="615"/>
    </row>
    <row r="382" spans="1:41" ht="20.100000000000001" customHeight="1">
      <c r="A382" s="183">
        <v>378</v>
      </c>
      <c r="B382" s="342"/>
      <c r="C382" s="342"/>
      <c r="D382" s="142"/>
      <c r="E382" s="142"/>
      <c r="F382" s="142"/>
      <c r="G382" s="142"/>
      <c r="H382" s="142"/>
      <c r="I382" s="142"/>
      <c r="J382" s="143"/>
      <c r="K382" s="142"/>
      <c r="L382" s="142"/>
      <c r="M382" s="144"/>
      <c r="N382" s="145"/>
      <c r="O382" s="142"/>
      <c r="P382" s="147"/>
      <c r="Q382" s="147"/>
      <c r="R382" s="147"/>
      <c r="S382" s="147"/>
      <c r="T382" s="147"/>
      <c r="U382" s="147"/>
      <c r="V382" s="147"/>
      <c r="W382" s="147"/>
      <c r="X382" s="147"/>
      <c r="Y382" s="147"/>
      <c r="Z382" s="147"/>
      <c r="AA382" s="147"/>
      <c r="AB382" s="147"/>
      <c r="AC382" s="148"/>
      <c r="AD382" s="142"/>
      <c r="AE382" s="203">
        <f t="shared" si="30"/>
        <v>0</v>
      </c>
      <c r="AF382" s="150">
        <f t="shared" si="31"/>
        <v>0</v>
      </c>
      <c r="AG382" s="331"/>
      <c r="AJ382" s="185"/>
      <c r="AK382" s="616"/>
      <c r="AL382" s="186">
        <f t="shared" si="27"/>
        <v>0</v>
      </c>
      <c r="AM382" s="186">
        <f t="shared" si="28"/>
        <v>0</v>
      </c>
      <c r="AN382" s="186">
        <f t="shared" si="29"/>
        <v>0</v>
      </c>
      <c r="AO382" s="615"/>
    </row>
    <row r="383" spans="1:41" s="187" customFormat="1" ht="20.100000000000001" customHeight="1">
      <c r="A383" s="183">
        <v>379</v>
      </c>
      <c r="B383" s="342"/>
      <c r="C383" s="342"/>
      <c r="D383" s="142"/>
      <c r="E383" s="142"/>
      <c r="F383" s="142"/>
      <c r="G383" s="142"/>
      <c r="H383" s="142"/>
      <c r="I383" s="142"/>
      <c r="J383" s="143"/>
      <c r="K383" s="142"/>
      <c r="L383" s="142"/>
      <c r="M383" s="144"/>
      <c r="N383" s="145"/>
      <c r="O383" s="142"/>
      <c r="P383" s="147"/>
      <c r="Q383" s="147"/>
      <c r="R383" s="147"/>
      <c r="S383" s="147"/>
      <c r="T383" s="147"/>
      <c r="U383" s="147"/>
      <c r="V383" s="147"/>
      <c r="W383" s="147"/>
      <c r="X383" s="147"/>
      <c r="Y383" s="147"/>
      <c r="Z383" s="147"/>
      <c r="AA383" s="147"/>
      <c r="AB383" s="147"/>
      <c r="AC383" s="148"/>
      <c r="AD383" s="142"/>
      <c r="AE383" s="203">
        <f t="shared" si="30"/>
        <v>0</v>
      </c>
      <c r="AF383" s="150">
        <f t="shared" si="31"/>
        <v>0</v>
      </c>
      <c r="AG383" s="331"/>
      <c r="AJ383" s="185"/>
      <c r="AK383" s="617"/>
      <c r="AL383" s="186">
        <f t="shared" si="27"/>
        <v>0</v>
      </c>
      <c r="AM383" s="186">
        <f t="shared" si="28"/>
        <v>0</v>
      </c>
      <c r="AN383" s="186">
        <f t="shared" si="29"/>
        <v>0</v>
      </c>
      <c r="AO383" s="615"/>
    </row>
    <row r="384" spans="1:41" ht="20.100000000000001" customHeight="1">
      <c r="A384" s="183">
        <v>380</v>
      </c>
      <c r="B384" s="342"/>
      <c r="C384" s="342"/>
      <c r="D384" s="142"/>
      <c r="E384" s="142"/>
      <c r="F384" s="142"/>
      <c r="G384" s="142"/>
      <c r="H384" s="142"/>
      <c r="I384" s="142"/>
      <c r="J384" s="143"/>
      <c r="K384" s="142"/>
      <c r="L384" s="142"/>
      <c r="M384" s="144"/>
      <c r="N384" s="145"/>
      <c r="O384" s="142"/>
      <c r="P384" s="147"/>
      <c r="Q384" s="147"/>
      <c r="R384" s="147"/>
      <c r="S384" s="147"/>
      <c r="T384" s="147"/>
      <c r="U384" s="147"/>
      <c r="V384" s="147"/>
      <c r="W384" s="147"/>
      <c r="X384" s="147"/>
      <c r="Y384" s="147"/>
      <c r="Z384" s="147"/>
      <c r="AA384" s="147"/>
      <c r="AB384" s="147"/>
      <c r="AC384" s="148"/>
      <c r="AD384" s="142"/>
      <c r="AE384" s="203">
        <f t="shared" si="30"/>
        <v>0</v>
      </c>
      <c r="AF384" s="150">
        <f t="shared" si="31"/>
        <v>0</v>
      </c>
      <c r="AG384" s="331"/>
      <c r="AJ384" s="185"/>
      <c r="AK384" s="616"/>
      <c r="AL384" s="186">
        <f t="shared" si="27"/>
        <v>0</v>
      </c>
      <c r="AM384" s="186">
        <f t="shared" si="28"/>
        <v>0</v>
      </c>
      <c r="AN384" s="186">
        <f t="shared" si="29"/>
        <v>0</v>
      </c>
      <c r="AO384" s="615"/>
    </row>
    <row r="385" spans="1:41" ht="20.100000000000001" customHeight="1">
      <c r="A385" s="183">
        <v>381</v>
      </c>
      <c r="B385" s="342"/>
      <c r="C385" s="342"/>
      <c r="D385" s="142"/>
      <c r="E385" s="142"/>
      <c r="F385" s="142"/>
      <c r="G385" s="142"/>
      <c r="H385" s="142"/>
      <c r="I385" s="142"/>
      <c r="J385" s="143"/>
      <c r="K385" s="142"/>
      <c r="L385" s="142"/>
      <c r="M385" s="144"/>
      <c r="N385" s="145"/>
      <c r="O385" s="142"/>
      <c r="P385" s="147"/>
      <c r="Q385" s="147"/>
      <c r="R385" s="147"/>
      <c r="S385" s="147"/>
      <c r="T385" s="147"/>
      <c r="U385" s="147"/>
      <c r="V385" s="147"/>
      <c r="W385" s="147"/>
      <c r="X385" s="147"/>
      <c r="Y385" s="147"/>
      <c r="Z385" s="147"/>
      <c r="AA385" s="147"/>
      <c r="AB385" s="147"/>
      <c r="AC385" s="148"/>
      <c r="AD385" s="142"/>
      <c r="AE385" s="203">
        <f t="shared" si="30"/>
        <v>0</v>
      </c>
      <c r="AF385" s="150">
        <f t="shared" si="31"/>
        <v>0</v>
      </c>
      <c r="AG385" s="331"/>
      <c r="AJ385" s="185"/>
      <c r="AK385" s="616"/>
      <c r="AL385" s="186">
        <f t="shared" si="27"/>
        <v>0</v>
      </c>
      <c r="AM385" s="186">
        <f t="shared" si="28"/>
        <v>0</v>
      </c>
      <c r="AN385" s="186">
        <f t="shared" si="29"/>
        <v>0</v>
      </c>
      <c r="AO385" s="615"/>
    </row>
    <row r="386" spans="1:41" ht="20.100000000000001" customHeight="1">
      <c r="A386" s="183">
        <v>382</v>
      </c>
      <c r="B386" s="342"/>
      <c r="C386" s="342"/>
      <c r="D386" s="142"/>
      <c r="E386" s="142"/>
      <c r="F386" s="142"/>
      <c r="G386" s="142"/>
      <c r="H386" s="142"/>
      <c r="I386" s="142"/>
      <c r="J386" s="143"/>
      <c r="K386" s="142"/>
      <c r="L386" s="142"/>
      <c r="M386" s="144"/>
      <c r="N386" s="145"/>
      <c r="O386" s="142"/>
      <c r="P386" s="147"/>
      <c r="Q386" s="147"/>
      <c r="R386" s="147"/>
      <c r="S386" s="147"/>
      <c r="T386" s="147"/>
      <c r="U386" s="147"/>
      <c r="V386" s="147"/>
      <c r="W386" s="147"/>
      <c r="X386" s="147"/>
      <c r="Y386" s="147"/>
      <c r="Z386" s="147"/>
      <c r="AA386" s="147"/>
      <c r="AB386" s="147"/>
      <c r="AC386" s="148"/>
      <c r="AD386" s="142"/>
      <c r="AE386" s="203">
        <f t="shared" si="30"/>
        <v>0</v>
      </c>
      <c r="AF386" s="150">
        <f t="shared" si="31"/>
        <v>0</v>
      </c>
      <c r="AG386" s="331"/>
      <c r="AJ386" s="185"/>
      <c r="AK386" s="616"/>
      <c r="AL386" s="186">
        <f t="shared" si="27"/>
        <v>0</v>
      </c>
      <c r="AM386" s="186">
        <f t="shared" si="28"/>
        <v>0</v>
      </c>
      <c r="AN386" s="186">
        <f t="shared" si="29"/>
        <v>0</v>
      </c>
      <c r="AO386" s="615"/>
    </row>
    <row r="387" spans="1:41" s="187" customFormat="1" ht="20.100000000000001" customHeight="1">
      <c r="A387" s="183">
        <v>383</v>
      </c>
      <c r="B387" s="342"/>
      <c r="C387" s="342"/>
      <c r="D387" s="142"/>
      <c r="E387" s="142"/>
      <c r="F387" s="142"/>
      <c r="G387" s="142"/>
      <c r="H387" s="142"/>
      <c r="I387" s="142"/>
      <c r="J387" s="143"/>
      <c r="K387" s="142"/>
      <c r="L387" s="142"/>
      <c r="M387" s="144"/>
      <c r="N387" s="145"/>
      <c r="O387" s="142"/>
      <c r="P387" s="147"/>
      <c r="Q387" s="147"/>
      <c r="R387" s="147"/>
      <c r="S387" s="147"/>
      <c r="T387" s="147"/>
      <c r="U387" s="147"/>
      <c r="V387" s="147"/>
      <c r="W387" s="147"/>
      <c r="X387" s="147"/>
      <c r="Y387" s="147"/>
      <c r="Z387" s="147"/>
      <c r="AA387" s="147"/>
      <c r="AB387" s="147"/>
      <c r="AC387" s="148"/>
      <c r="AD387" s="142"/>
      <c r="AE387" s="203">
        <f t="shared" si="30"/>
        <v>0</v>
      </c>
      <c r="AF387" s="150">
        <f t="shared" si="31"/>
        <v>0</v>
      </c>
      <c r="AG387" s="331"/>
      <c r="AJ387" s="185"/>
      <c r="AK387" s="617"/>
      <c r="AL387" s="186">
        <f t="shared" si="27"/>
        <v>0</v>
      </c>
      <c r="AM387" s="186">
        <f t="shared" si="28"/>
        <v>0</v>
      </c>
      <c r="AN387" s="186">
        <f t="shared" si="29"/>
        <v>0</v>
      </c>
      <c r="AO387" s="615"/>
    </row>
    <row r="388" spans="1:41" s="184" customFormat="1" ht="20.100000000000001" customHeight="1">
      <c r="A388" s="183">
        <v>384</v>
      </c>
      <c r="B388" s="342"/>
      <c r="C388" s="342"/>
      <c r="D388" s="142"/>
      <c r="E388" s="142"/>
      <c r="F388" s="142"/>
      <c r="G388" s="142"/>
      <c r="H388" s="142"/>
      <c r="I388" s="142"/>
      <c r="J388" s="143"/>
      <c r="K388" s="142"/>
      <c r="L388" s="142"/>
      <c r="M388" s="144"/>
      <c r="N388" s="145"/>
      <c r="O388" s="142"/>
      <c r="P388" s="147"/>
      <c r="Q388" s="147"/>
      <c r="R388" s="147"/>
      <c r="S388" s="147"/>
      <c r="T388" s="147"/>
      <c r="U388" s="147"/>
      <c r="V388" s="147"/>
      <c r="W388" s="147"/>
      <c r="X388" s="147"/>
      <c r="Y388" s="147"/>
      <c r="Z388" s="147"/>
      <c r="AA388" s="147"/>
      <c r="AB388" s="147"/>
      <c r="AC388" s="148"/>
      <c r="AD388" s="142"/>
      <c r="AE388" s="203">
        <f t="shared" si="30"/>
        <v>0</v>
      </c>
      <c r="AF388" s="150">
        <f t="shared" si="31"/>
        <v>0</v>
      </c>
      <c r="AG388" s="331"/>
      <c r="AJ388" s="185"/>
      <c r="AK388" s="614"/>
      <c r="AL388" s="186">
        <f t="shared" si="27"/>
        <v>0</v>
      </c>
      <c r="AM388" s="186">
        <f t="shared" si="28"/>
        <v>0</v>
      </c>
      <c r="AN388" s="186">
        <f t="shared" si="29"/>
        <v>0</v>
      </c>
      <c r="AO388" s="615"/>
    </row>
    <row r="389" spans="1:41" s="187" customFormat="1" ht="20.100000000000001" customHeight="1">
      <c r="A389" s="183">
        <v>385</v>
      </c>
      <c r="B389" s="342"/>
      <c r="C389" s="342"/>
      <c r="D389" s="142"/>
      <c r="E389" s="142"/>
      <c r="F389" s="142"/>
      <c r="G389" s="142"/>
      <c r="H389" s="142"/>
      <c r="I389" s="142"/>
      <c r="J389" s="143"/>
      <c r="K389" s="142"/>
      <c r="L389" s="142"/>
      <c r="M389" s="144"/>
      <c r="N389" s="145"/>
      <c r="O389" s="142"/>
      <c r="P389" s="147"/>
      <c r="Q389" s="147"/>
      <c r="R389" s="147"/>
      <c r="S389" s="147"/>
      <c r="T389" s="147"/>
      <c r="U389" s="147"/>
      <c r="V389" s="147"/>
      <c r="W389" s="147"/>
      <c r="X389" s="147"/>
      <c r="Y389" s="147"/>
      <c r="Z389" s="147"/>
      <c r="AA389" s="147"/>
      <c r="AB389" s="147"/>
      <c r="AC389" s="148"/>
      <c r="AD389" s="142"/>
      <c r="AE389" s="203">
        <f t="shared" si="30"/>
        <v>0</v>
      </c>
      <c r="AF389" s="150">
        <f t="shared" si="31"/>
        <v>0</v>
      </c>
      <c r="AG389" s="331"/>
      <c r="AJ389" s="185"/>
      <c r="AK389" s="617"/>
      <c r="AL389" s="186">
        <f t="shared" si="27"/>
        <v>0</v>
      </c>
      <c r="AM389" s="186">
        <f t="shared" si="28"/>
        <v>0</v>
      </c>
      <c r="AN389" s="186">
        <f t="shared" si="29"/>
        <v>0</v>
      </c>
      <c r="AO389" s="615"/>
    </row>
    <row r="390" spans="1:41" ht="20.100000000000001" customHeight="1">
      <c r="A390" s="183">
        <v>386</v>
      </c>
      <c r="B390" s="342"/>
      <c r="C390" s="342"/>
      <c r="D390" s="142"/>
      <c r="E390" s="142"/>
      <c r="F390" s="142"/>
      <c r="G390" s="142"/>
      <c r="H390" s="142"/>
      <c r="I390" s="142"/>
      <c r="J390" s="143"/>
      <c r="K390" s="142"/>
      <c r="L390" s="142"/>
      <c r="M390" s="144"/>
      <c r="N390" s="145"/>
      <c r="O390" s="142"/>
      <c r="P390" s="147"/>
      <c r="Q390" s="147"/>
      <c r="R390" s="147"/>
      <c r="S390" s="147"/>
      <c r="T390" s="147"/>
      <c r="U390" s="147"/>
      <c r="V390" s="147"/>
      <c r="W390" s="147"/>
      <c r="X390" s="147"/>
      <c r="Y390" s="147"/>
      <c r="Z390" s="147"/>
      <c r="AA390" s="147"/>
      <c r="AB390" s="147"/>
      <c r="AC390" s="148"/>
      <c r="AD390" s="142"/>
      <c r="AE390" s="203">
        <f t="shared" si="30"/>
        <v>0</v>
      </c>
      <c r="AF390" s="150">
        <f t="shared" si="31"/>
        <v>0</v>
      </c>
      <c r="AG390" s="331"/>
      <c r="AJ390" s="185"/>
      <c r="AK390" s="616"/>
      <c r="AL390" s="186">
        <f t="shared" ref="AL390:AL453" si="32">SUM(AH$4*B390)</f>
        <v>0</v>
      </c>
      <c r="AM390" s="186">
        <f t="shared" ref="AM390:AM453" si="33">SUM(AI$4*C390)</f>
        <v>0</v>
      </c>
      <c r="AN390" s="186">
        <f t="shared" ref="AN390:AN453" si="34">SUM((AE390*AJ$4)+AK390)</f>
        <v>0</v>
      </c>
      <c r="AO390" s="615"/>
    </row>
    <row r="391" spans="1:41" s="187" customFormat="1" ht="20.100000000000001" customHeight="1">
      <c r="A391" s="183">
        <v>387</v>
      </c>
      <c r="B391" s="342"/>
      <c r="C391" s="342"/>
      <c r="D391" s="142"/>
      <c r="E391" s="142"/>
      <c r="F391" s="142"/>
      <c r="G391" s="142"/>
      <c r="H391" s="142"/>
      <c r="I391" s="142"/>
      <c r="J391" s="143"/>
      <c r="K391" s="142"/>
      <c r="L391" s="142"/>
      <c r="M391" s="144"/>
      <c r="N391" s="145"/>
      <c r="O391" s="142"/>
      <c r="P391" s="147"/>
      <c r="Q391" s="147"/>
      <c r="R391" s="147"/>
      <c r="S391" s="147"/>
      <c r="T391" s="147"/>
      <c r="U391" s="147"/>
      <c r="V391" s="147"/>
      <c r="W391" s="147"/>
      <c r="X391" s="147"/>
      <c r="Y391" s="147"/>
      <c r="Z391" s="147"/>
      <c r="AA391" s="147"/>
      <c r="AB391" s="147"/>
      <c r="AC391" s="148"/>
      <c r="AD391" s="142"/>
      <c r="AE391" s="203">
        <f t="shared" ref="AE391:AE454" si="35">SUM(P391:AB391)</f>
        <v>0</v>
      </c>
      <c r="AF391" s="150">
        <f t="shared" ref="AF391:AF454" si="36">SUM(AE391+B391+C391)</f>
        <v>0</v>
      </c>
      <c r="AG391" s="331"/>
      <c r="AJ391" s="185"/>
      <c r="AK391" s="617"/>
      <c r="AL391" s="186">
        <f t="shared" si="32"/>
        <v>0</v>
      </c>
      <c r="AM391" s="186">
        <f t="shared" si="33"/>
        <v>0</v>
      </c>
      <c r="AN391" s="186">
        <f t="shared" si="34"/>
        <v>0</v>
      </c>
      <c r="AO391" s="615"/>
    </row>
    <row r="392" spans="1:41" ht="20.100000000000001" customHeight="1">
      <c r="A392" s="183">
        <v>388</v>
      </c>
      <c r="B392" s="342"/>
      <c r="C392" s="342"/>
      <c r="D392" s="142"/>
      <c r="E392" s="142"/>
      <c r="F392" s="142"/>
      <c r="G392" s="142"/>
      <c r="H392" s="142"/>
      <c r="I392" s="142"/>
      <c r="J392" s="143"/>
      <c r="K392" s="142"/>
      <c r="L392" s="142"/>
      <c r="M392" s="144"/>
      <c r="N392" s="145"/>
      <c r="O392" s="142"/>
      <c r="P392" s="147"/>
      <c r="Q392" s="147"/>
      <c r="R392" s="147"/>
      <c r="S392" s="147"/>
      <c r="T392" s="147"/>
      <c r="U392" s="147"/>
      <c r="V392" s="147"/>
      <c r="W392" s="147"/>
      <c r="X392" s="147"/>
      <c r="Y392" s="147"/>
      <c r="Z392" s="147"/>
      <c r="AA392" s="147"/>
      <c r="AB392" s="147"/>
      <c r="AC392" s="148"/>
      <c r="AD392" s="142"/>
      <c r="AE392" s="203">
        <f t="shared" si="35"/>
        <v>0</v>
      </c>
      <c r="AF392" s="150">
        <f t="shared" si="36"/>
        <v>0</v>
      </c>
      <c r="AG392" s="331"/>
      <c r="AJ392" s="185"/>
      <c r="AK392" s="616"/>
      <c r="AL392" s="186">
        <f t="shared" si="32"/>
        <v>0</v>
      </c>
      <c r="AM392" s="186">
        <f t="shared" si="33"/>
        <v>0</v>
      </c>
      <c r="AN392" s="186">
        <f t="shared" si="34"/>
        <v>0</v>
      </c>
      <c r="AO392" s="615"/>
    </row>
    <row r="393" spans="1:41" ht="20.100000000000001" customHeight="1">
      <c r="A393" s="183">
        <v>389</v>
      </c>
      <c r="B393" s="342"/>
      <c r="C393" s="342"/>
      <c r="D393" s="142"/>
      <c r="E393" s="142"/>
      <c r="F393" s="142"/>
      <c r="G393" s="142"/>
      <c r="H393" s="142"/>
      <c r="I393" s="142"/>
      <c r="J393" s="143"/>
      <c r="K393" s="142"/>
      <c r="L393" s="142"/>
      <c r="M393" s="144"/>
      <c r="N393" s="145"/>
      <c r="O393" s="142"/>
      <c r="P393" s="147"/>
      <c r="Q393" s="147"/>
      <c r="R393" s="147"/>
      <c r="S393" s="147"/>
      <c r="T393" s="147"/>
      <c r="U393" s="147"/>
      <c r="V393" s="147"/>
      <c r="W393" s="147"/>
      <c r="X393" s="147"/>
      <c r="Y393" s="147"/>
      <c r="Z393" s="147"/>
      <c r="AA393" s="147"/>
      <c r="AB393" s="147"/>
      <c r="AC393" s="148"/>
      <c r="AD393" s="142"/>
      <c r="AE393" s="203">
        <f t="shared" si="35"/>
        <v>0</v>
      </c>
      <c r="AF393" s="150">
        <f t="shared" si="36"/>
        <v>0</v>
      </c>
      <c r="AG393" s="331"/>
      <c r="AJ393" s="185"/>
      <c r="AK393" s="616"/>
      <c r="AL393" s="186">
        <f t="shared" si="32"/>
        <v>0</v>
      </c>
      <c r="AM393" s="186">
        <f t="shared" si="33"/>
        <v>0</v>
      </c>
      <c r="AN393" s="186">
        <f t="shared" si="34"/>
        <v>0</v>
      </c>
      <c r="AO393" s="615"/>
    </row>
    <row r="394" spans="1:41" s="184" customFormat="1" ht="20.100000000000001" customHeight="1">
      <c r="A394" s="183">
        <v>390</v>
      </c>
      <c r="B394" s="342"/>
      <c r="C394" s="342"/>
      <c r="D394" s="142"/>
      <c r="E394" s="142"/>
      <c r="F394" s="142"/>
      <c r="G394" s="142"/>
      <c r="H394" s="142"/>
      <c r="I394" s="142"/>
      <c r="J394" s="143"/>
      <c r="K394" s="142"/>
      <c r="L394" s="142"/>
      <c r="M394" s="144"/>
      <c r="N394" s="145"/>
      <c r="O394" s="142"/>
      <c r="P394" s="147"/>
      <c r="Q394" s="147"/>
      <c r="R394" s="147"/>
      <c r="S394" s="147"/>
      <c r="T394" s="147"/>
      <c r="U394" s="147"/>
      <c r="V394" s="147"/>
      <c r="W394" s="147"/>
      <c r="X394" s="147"/>
      <c r="Y394" s="147"/>
      <c r="Z394" s="147"/>
      <c r="AA394" s="147"/>
      <c r="AB394" s="147"/>
      <c r="AC394" s="148"/>
      <c r="AD394" s="142"/>
      <c r="AE394" s="203">
        <f t="shared" si="35"/>
        <v>0</v>
      </c>
      <c r="AF394" s="150">
        <f t="shared" si="36"/>
        <v>0</v>
      </c>
      <c r="AG394" s="331"/>
      <c r="AJ394" s="185"/>
      <c r="AK394" s="614"/>
      <c r="AL394" s="186">
        <f t="shared" si="32"/>
        <v>0</v>
      </c>
      <c r="AM394" s="186">
        <f t="shared" si="33"/>
        <v>0</v>
      </c>
      <c r="AN394" s="186">
        <f t="shared" si="34"/>
        <v>0</v>
      </c>
      <c r="AO394" s="615"/>
    </row>
    <row r="395" spans="1:41" ht="20.100000000000001" customHeight="1">
      <c r="A395" s="183">
        <v>391</v>
      </c>
      <c r="B395" s="342"/>
      <c r="C395" s="342"/>
      <c r="D395" s="142"/>
      <c r="E395" s="142"/>
      <c r="F395" s="142"/>
      <c r="G395" s="142"/>
      <c r="H395" s="142"/>
      <c r="I395" s="142"/>
      <c r="J395" s="143"/>
      <c r="K395" s="142"/>
      <c r="L395" s="142"/>
      <c r="M395" s="144"/>
      <c r="N395" s="145"/>
      <c r="O395" s="142"/>
      <c r="P395" s="147"/>
      <c r="Q395" s="147"/>
      <c r="R395" s="147"/>
      <c r="S395" s="147"/>
      <c r="T395" s="147"/>
      <c r="U395" s="147"/>
      <c r="V395" s="147"/>
      <c r="W395" s="147"/>
      <c r="X395" s="147"/>
      <c r="Y395" s="147"/>
      <c r="Z395" s="147"/>
      <c r="AA395" s="147"/>
      <c r="AB395" s="147"/>
      <c r="AC395" s="148"/>
      <c r="AD395" s="142"/>
      <c r="AE395" s="203">
        <f t="shared" si="35"/>
        <v>0</v>
      </c>
      <c r="AF395" s="150">
        <f t="shared" si="36"/>
        <v>0</v>
      </c>
      <c r="AG395" s="331"/>
      <c r="AJ395" s="185"/>
      <c r="AK395" s="616"/>
      <c r="AL395" s="186">
        <f t="shared" si="32"/>
        <v>0</v>
      </c>
      <c r="AM395" s="186">
        <f t="shared" si="33"/>
        <v>0</v>
      </c>
      <c r="AN395" s="186">
        <f t="shared" si="34"/>
        <v>0</v>
      </c>
      <c r="AO395" s="615"/>
    </row>
    <row r="396" spans="1:41" ht="20.100000000000001" customHeight="1">
      <c r="A396" s="183">
        <v>392</v>
      </c>
      <c r="B396" s="342"/>
      <c r="C396" s="342"/>
      <c r="D396" s="142"/>
      <c r="E396" s="142"/>
      <c r="F396" s="142"/>
      <c r="G396" s="142"/>
      <c r="H396" s="142"/>
      <c r="I396" s="142"/>
      <c r="J396" s="143"/>
      <c r="K396" s="142"/>
      <c r="L396" s="142"/>
      <c r="M396" s="144"/>
      <c r="N396" s="145"/>
      <c r="O396" s="142"/>
      <c r="P396" s="147"/>
      <c r="Q396" s="147"/>
      <c r="R396" s="147"/>
      <c r="S396" s="147"/>
      <c r="T396" s="147"/>
      <c r="U396" s="147"/>
      <c r="V396" s="147"/>
      <c r="W396" s="147"/>
      <c r="X396" s="147"/>
      <c r="Y396" s="147"/>
      <c r="Z396" s="147"/>
      <c r="AA396" s="147"/>
      <c r="AB396" s="147"/>
      <c r="AC396" s="148"/>
      <c r="AD396" s="142"/>
      <c r="AE396" s="203">
        <f t="shared" si="35"/>
        <v>0</v>
      </c>
      <c r="AF396" s="150">
        <f t="shared" si="36"/>
        <v>0</v>
      </c>
      <c r="AG396" s="331"/>
      <c r="AJ396" s="185"/>
      <c r="AK396" s="616"/>
      <c r="AL396" s="186">
        <f t="shared" si="32"/>
        <v>0</v>
      </c>
      <c r="AM396" s="186">
        <f t="shared" si="33"/>
        <v>0</v>
      </c>
      <c r="AN396" s="186">
        <f t="shared" si="34"/>
        <v>0</v>
      </c>
      <c r="AO396" s="615"/>
    </row>
    <row r="397" spans="1:41" ht="20.100000000000001" customHeight="1">
      <c r="A397" s="183">
        <v>393</v>
      </c>
      <c r="B397" s="342"/>
      <c r="C397" s="342"/>
      <c r="D397" s="142"/>
      <c r="E397" s="142"/>
      <c r="F397" s="142"/>
      <c r="G397" s="142"/>
      <c r="H397" s="142"/>
      <c r="I397" s="142"/>
      <c r="J397" s="143"/>
      <c r="K397" s="142"/>
      <c r="L397" s="142"/>
      <c r="M397" s="144"/>
      <c r="N397" s="145"/>
      <c r="O397" s="142"/>
      <c r="P397" s="147"/>
      <c r="Q397" s="147"/>
      <c r="R397" s="147"/>
      <c r="S397" s="147"/>
      <c r="T397" s="147"/>
      <c r="U397" s="147"/>
      <c r="V397" s="147"/>
      <c r="W397" s="147"/>
      <c r="X397" s="147"/>
      <c r="Y397" s="147"/>
      <c r="Z397" s="147"/>
      <c r="AA397" s="147"/>
      <c r="AB397" s="147"/>
      <c r="AC397" s="148"/>
      <c r="AD397" s="142"/>
      <c r="AE397" s="203">
        <f t="shared" si="35"/>
        <v>0</v>
      </c>
      <c r="AF397" s="150">
        <f t="shared" si="36"/>
        <v>0</v>
      </c>
      <c r="AG397" s="331"/>
      <c r="AJ397" s="185"/>
      <c r="AK397" s="616"/>
      <c r="AL397" s="186">
        <f t="shared" si="32"/>
        <v>0</v>
      </c>
      <c r="AM397" s="186">
        <f t="shared" si="33"/>
        <v>0</v>
      </c>
      <c r="AN397" s="186">
        <f t="shared" si="34"/>
        <v>0</v>
      </c>
      <c r="AO397" s="615"/>
    </row>
    <row r="398" spans="1:41" ht="20.100000000000001" customHeight="1">
      <c r="A398" s="183">
        <v>394</v>
      </c>
      <c r="B398" s="342"/>
      <c r="C398" s="342"/>
      <c r="D398" s="142"/>
      <c r="E398" s="142"/>
      <c r="F398" s="142"/>
      <c r="G398" s="142"/>
      <c r="H398" s="142"/>
      <c r="I398" s="142"/>
      <c r="J398" s="143"/>
      <c r="K398" s="142"/>
      <c r="L398" s="142"/>
      <c r="M398" s="144"/>
      <c r="N398" s="145"/>
      <c r="O398" s="142"/>
      <c r="P398" s="147"/>
      <c r="Q398" s="147"/>
      <c r="R398" s="147"/>
      <c r="S398" s="147"/>
      <c r="T398" s="147"/>
      <c r="U398" s="147"/>
      <c r="V398" s="147"/>
      <c r="W398" s="147"/>
      <c r="X398" s="147"/>
      <c r="Y398" s="147"/>
      <c r="Z398" s="147"/>
      <c r="AA398" s="147"/>
      <c r="AB398" s="147"/>
      <c r="AC398" s="148"/>
      <c r="AD398" s="142"/>
      <c r="AE398" s="203">
        <f t="shared" si="35"/>
        <v>0</v>
      </c>
      <c r="AF398" s="150">
        <f t="shared" si="36"/>
        <v>0</v>
      </c>
      <c r="AG398" s="331"/>
      <c r="AJ398" s="185"/>
      <c r="AK398" s="616"/>
      <c r="AL398" s="186">
        <f t="shared" si="32"/>
        <v>0</v>
      </c>
      <c r="AM398" s="186">
        <f t="shared" si="33"/>
        <v>0</v>
      </c>
      <c r="AN398" s="186">
        <f t="shared" si="34"/>
        <v>0</v>
      </c>
      <c r="AO398" s="615"/>
    </row>
    <row r="399" spans="1:41" ht="20.100000000000001" customHeight="1">
      <c r="A399" s="183">
        <v>395</v>
      </c>
      <c r="B399" s="342"/>
      <c r="C399" s="342"/>
      <c r="D399" s="142"/>
      <c r="E399" s="142"/>
      <c r="F399" s="142"/>
      <c r="G399" s="142"/>
      <c r="H399" s="142"/>
      <c r="I399" s="142"/>
      <c r="J399" s="143"/>
      <c r="K399" s="142"/>
      <c r="L399" s="142"/>
      <c r="M399" s="144"/>
      <c r="N399" s="145"/>
      <c r="O399" s="142"/>
      <c r="P399" s="147"/>
      <c r="Q399" s="147"/>
      <c r="R399" s="147"/>
      <c r="S399" s="147"/>
      <c r="T399" s="147"/>
      <c r="U399" s="147"/>
      <c r="V399" s="147"/>
      <c r="W399" s="147"/>
      <c r="X399" s="147"/>
      <c r="Y399" s="147"/>
      <c r="Z399" s="147"/>
      <c r="AA399" s="147"/>
      <c r="AB399" s="147"/>
      <c r="AC399" s="148"/>
      <c r="AD399" s="142"/>
      <c r="AE399" s="203">
        <f t="shared" si="35"/>
        <v>0</v>
      </c>
      <c r="AF399" s="150">
        <f t="shared" si="36"/>
        <v>0</v>
      </c>
      <c r="AG399" s="331"/>
      <c r="AJ399" s="185"/>
      <c r="AK399" s="616"/>
      <c r="AL399" s="186">
        <f t="shared" si="32"/>
        <v>0</v>
      </c>
      <c r="AM399" s="186">
        <f t="shared" si="33"/>
        <v>0</v>
      </c>
      <c r="AN399" s="186">
        <f t="shared" si="34"/>
        <v>0</v>
      </c>
      <c r="AO399" s="615"/>
    </row>
    <row r="400" spans="1:41" ht="20.100000000000001" customHeight="1">
      <c r="A400" s="183">
        <v>396</v>
      </c>
      <c r="B400" s="342"/>
      <c r="C400" s="342"/>
      <c r="D400" s="142"/>
      <c r="E400" s="142"/>
      <c r="F400" s="142"/>
      <c r="G400" s="142"/>
      <c r="H400" s="142"/>
      <c r="I400" s="142"/>
      <c r="J400" s="143"/>
      <c r="K400" s="142"/>
      <c r="L400" s="142"/>
      <c r="M400" s="144"/>
      <c r="N400" s="145"/>
      <c r="O400" s="142"/>
      <c r="P400" s="147"/>
      <c r="Q400" s="147"/>
      <c r="R400" s="147"/>
      <c r="S400" s="147"/>
      <c r="T400" s="147"/>
      <c r="U400" s="147"/>
      <c r="V400" s="147"/>
      <c r="W400" s="147"/>
      <c r="X400" s="147"/>
      <c r="Y400" s="147"/>
      <c r="Z400" s="147"/>
      <c r="AA400" s="147"/>
      <c r="AB400" s="147"/>
      <c r="AC400" s="148"/>
      <c r="AD400" s="142"/>
      <c r="AE400" s="203">
        <f t="shared" si="35"/>
        <v>0</v>
      </c>
      <c r="AF400" s="150">
        <f t="shared" si="36"/>
        <v>0</v>
      </c>
      <c r="AG400" s="331"/>
      <c r="AJ400" s="185"/>
      <c r="AK400" s="616"/>
      <c r="AL400" s="186">
        <f t="shared" si="32"/>
        <v>0</v>
      </c>
      <c r="AM400" s="186">
        <f t="shared" si="33"/>
        <v>0</v>
      </c>
      <c r="AN400" s="186">
        <f t="shared" si="34"/>
        <v>0</v>
      </c>
      <c r="AO400" s="615"/>
    </row>
    <row r="401" spans="1:41" ht="20.100000000000001" customHeight="1">
      <c r="A401" s="183">
        <v>397</v>
      </c>
      <c r="B401" s="342"/>
      <c r="C401" s="342"/>
      <c r="D401" s="142"/>
      <c r="E401" s="142"/>
      <c r="F401" s="142"/>
      <c r="G401" s="142"/>
      <c r="H401" s="142"/>
      <c r="I401" s="142"/>
      <c r="J401" s="143"/>
      <c r="K401" s="142"/>
      <c r="L401" s="142"/>
      <c r="M401" s="144"/>
      <c r="N401" s="145"/>
      <c r="O401" s="142"/>
      <c r="P401" s="147"/>
      <c r="Q401" s="147"/>
      <c r="R401" s="147"/>
      <c r="S401" s="147"/>
      <c r="T401" s="147"/>
      <c r="U401" s="147"/>
      <c r="V401" s="147"/>
      <c r="W401" s="147"/>
      <c r="X401" s="147"/>
      <c r="Y401" s="147"/>
      <c r="Z401" s="147"/>
      <c r="AA401" s="147"/>
      <c r="AB401" s="147"/>
      <c r="AC401" s="148"/>
      <c r="AD401" s="142"/>
      <c r="AE401" s="203">
        <f t="shared" si="35"/>
        <v>0</v>
      </c>
      <c r="AF401" s="150">
        <f t="shared" si="36"/>
        <v>0</v>
      </c>
      <c r="AG401" s="331"/>
      <c r="AJ401" s="185"/>
      <c r="AK401" s="616"/>
      <c r="AL401" s="186">
        <f t="shared" si="32"/>
        <v>0</v>
      </c>
      <c r="AM401" s="186">
        <f t="shared" si="33"/>
        <v>0</v>
      </c>
      <c r="AN401" s="186">
        <f t="shared" si="34"/>
        <v>0</v>
      </c>
      <c r="AO401" s="615"/>
    </row>
    <row r="402" spans="1:41" ht="20.100000000000001" customHeight="1">
      <c r="A402" s="183">
        <v>398</v>
      </c>
      <c r="B402" s="342"/>
      <c r="C402" s="342"/>
      <c r="D402" s="142"/>
      <c r="E402" s="142"/>
      <c r="F402" s="142"/>
      <c r="G402" s="142"/>
      <c r="H402" s="142"/>
      <c r="I402" s="142"/>
      <c r="J402" s="143"/>
      <c r="K402" s="142"/>
      <c r="L402" s="142"/>
      <c r="M402" s="144"/>
      <c r="N402" s="145"/>
      <c r="O402" s="142"/>
      <c r="P402" s="147"/>
      <c r="Q402" s="147"/>
      <c r="R402" s="147"/>
      <c r="S402" s="147"/>
      <c r="T402" s="147"/>
      <c r="U402" s="147"/>
      <c r="V402" s="147"/>
      <c r="W402" s="147"/>
      <c r="X402" s="147"/>
      <c r="Y402" s="147"/>
      <c r="Z402" s="147"/>
      <c r="AA402" s="147"/>
      <c r="AB402" s="147"/>
      <c r="AC402" s="148"/>
      <c r="AD402" s="142"/>
      <c r="AE402" s="203">
        <f t="shared" si="35"/>
        <v>0</v>
      </c>
      <c r="AF402" s="150">
        <f t="shared" si="36"/>
        <v>0</v>
      </c>
      <c r="AG402" s="331"/>
      <c r="AJ402" s="185"/>
      <c r="AK402" s="616"/>
      <c r="AL402" s="186">
        <f t="shared" si="32"/>
        <v>0</v>
      </c>
      <c r="AM402" s="186">
        <f t="shared" si="33"/>
        <v>0</v>
      </c>
      <c r="AN402" s="186">
        <f t="shared" si="34"/>
        <v>0</v>
      </c>
      <c r="AO402" s="615"/>
    </row>
    <row r="403" spans="1:41" s="184" customFormat="1" ht="20.100000000000001" customHeight="1">
      <c r="A403" s="183">
        <v>399</v>
      </c>
      <c r="B403" s="342"/>
      <c r="C403" s="342"/>
      <c r="D403" s="142"/>
      <c r="E403" s="142"/>
      <c r="F403" s="142"/>
      <c r="G403" s="142"/>
      <c r="H403" s="142"/>
      <c r="I403" s="142"/>
      <c r="J403" s="143"/>
      <c r="K403" s="142"/>
      <c r="L403" s="142"/>
      <c r="M403" s="144"/>
      <c r="N403" s="145"/>
      <c r="O403" s="142"/>
      <c r="P403" s="147"/>
      <c r="Q403" s="147"/>
      <c r="R403" s="147"/>
      <c r="S403" s="147"/>
      <c r="T403" s="147"/>
      <c r="U403" s="147"/>
      <c r="V403" s="147"/>
      <c r="W403" s="147"/>
      <c r="X403" s="147"/>
      <c r="Y403" s="147"/>
      <c r="Z403" s="147"/>
      <c r="AA403" s="147"/>
      <c r="AB403" s="147"/>
      <c r="AC403" s="148"/>
      <c r="AD403" s="142"/>
      <c r="AE403" s="203">
        <f t="shared" si="35"/>
        <v>0</v>
      </c>
      <c r="AF403" s="150">
        <f t="shared" si="36"/>
        <v>0</v>
      </c>
      <c r="AG403" s="331"/>
      <c r="AJ403" s="185"/>
      <c r="AK403" s="614"/>
      <c r="AL403" s="186">
        <f t="shared" si="32"/>
        <v>0</v>
      </c>
      <c r="AM403" s="186">
        <f t="shared" si="33"/>
        <v>0</v>
      </c>
      <c r="AN403" s="186">
        <f t="shared" si="34"/>
        <v>0</v>
      </c>
      <c r="AO403" s="615"/>
    </row>
    <row r="404" spans="1:41" ht="20.100000000000001" customHeight="1">
      <c r="A404" s="183">
        <v>400</v>
      </c>
      <c r="B404" s="342"/>
      <c r="C404" s="342"/>
      <c r="D404" s="142"/>
      <c r="E404" s="142"/>
      <c r="F404" s="142"/>
      <c r="G404" s="142"/>
      <c r="H404" s="142"/>
      <c r="I404" s="142"/>
      <c r="J404" s="143"/>
      <c r="K404" s="142"/>
      <c r="L404" s="142"/>
      <c r="M404" s="144"/>
      <c r="N404" s="145"/>
      <c r="O404" s="142"/>
      <c r="P404" s="147"/>
      <c r="Q404" s="147"/>
      <c r="R404" s="147"/>
      <c r="S404" s="147"/>
      <c r="T404" s="147"/>
      <c r="U404" s="147"/>
      <c r="V404" s="147"/>
      <c r="W404" s="147"/>
      <c r="X404" s="147"/>
      <c r="Y404" s="147"/>
      <c r="Z404" s="147"/>
      <c r="AA404" s="147"/>
      <c r="AB404" s="147"/>
      <c r="AC404" s="148"/>
      <c r="AD404" s="142"/>
      <c r="AE404" s="203">
        <f t="shared" si="35"/>
        <v>0</v>
      </c>
      <c r="AF404" s="150">
        <f t="shared" si="36"/>
        <v>0</v>
      </c>
      <c r="AG404" s="331"/>
      <c r="AJ404" s="185"/>
      <c r="AK404" s="616"/>
      <c r="AL404" s="186">
        <f t="shared" si="32"/>
        <v>0</v>
      </c>
      <c r="AM404" s="186">
        <f t="shared" si="33"/>
        <v>0</v>
      </c>
      <c r="AN404" s="186">
        <f t="shared" si="34"/>
        <v>0</v>
      </c>
      <c r="AO404" s="615"/>
    </row>
    <row r="405" spans="1:41" ht="20.100000000000001" customHeight="1">
      <c r="A405" s="183">
        <v>401</v>
      </c>
      <c r="B405" s="342"/>
      <c r="C405" s="342"/>
      <c r="D405" s="142"/>
      <c r="E405" s="142"/>
      <c r="F405" s="142"/>
      <c r="G405" s="142"/>
      <c r="H405" s="142"/>
      <c r="I405" s="142"/>
      <c r="J405" s="143"/>
      <c r="K405" s="142"/>
      <c r="L405" s="142"/>
      <c r="M405" s="144"/>
      <c r="N405" s="145"/>
      <c r="O405" s="142"/>
      <c r="P405" s="147"/>
      <c r="Q405" s="147"/>
      <c r="R405" s="147"/>
      <c r="S405" s="147"/>
      <c r="T405" s="147"/>
      <c r="U405" s="147"/>
      <c r="V405" s="147"/>
      <c r="W405" s="147"/>
      <c r="X405" s="147"/>
      <c r="Y405" s="147"/>
      <c r="Z405" s="147"/>
      <c r="AA405" s="147"/>
      <c r="AB405" s="147"/>
      <c r="AC405" s="148"/>
      <c r="AD405" s="142"/>
      <c r="AE405" s="203">
        <f t="shared" si="35"/>
        <v>0</v>
      </c>
      <c r="AF405" s="150">
        <f t="shared" si="36"/>
        <v>0</v>
      </c>
      <c r="AG405" s="331"/>
      <c r="AJ405" s="185"/>
      <c r="AK405" s="616"/>
      <c r="AL405" s="186">
        <f t="shared" si="32"/>
        <v>0</v>
      </c>
      <c r="AM405" s="186">
        <f t="shared" si="33"/>
        <v>0</v>
      </c>
      <c r="AN405" s="186">
        <f t="shared" si="34"/>
        <v>0</v>
      </c>
      <c r="AO405" s="615"/>
    </row>
    <row r="406" spans="1:41" ht="20.100000000000001" customHeight="1">
      <c r="A406" s="183">
        <v>402</v>
      </c>
      <c r="B406" s="342"/>
      <c r="C406" s="342"/>
      <c r="D406" s="142"/>
      <c r="E406" s="142"/>
      <c r="F406" s="142"/>
      <c r="G406" s="142"/>
      <c r="H406" s="142"/>
      <c r="I406" s="142"/>
      <c r="J406" s="143"/>
      <c r="K406" s="142"/>
      <c r="L406" s="142"/>
      <c r="M406" s="144"/>
      <c r="N406" s="145"/>
      <c r="O406" s="142"/>
      <c r="P406" s="147"/>
      <c r="Q406" s="147"/>
      <c r="R406" s="147"/>
      <c r="S406" s="147"/>
      <c r="T406" s="147"/>
      <c r="U406" s="147"/>
      <c r="V406" s="147"/>
      <c r="W406" s="147"/>
      <c r="X406" s="147"/>
      <c r="Y406" s="147"/>
      <c r="Z406" s="147"/>
      <c r="AA406" s="147"/>
      <c r="AB406" s="147"/>
      <c r="AC406" s="148"/>
      <c r="AD406" s="142"/>
      <c r="AE406" s="203">
        <f t="shared" si="35"/>
        <v>0</v>
      </c>
      <c r="AF406" s="150">
        <f t="shared" si="36"/>
        <v>0</v>
      </c>
      <c r="AG406" s="331"/>
      <c r="AJ406" s="185"/>
      <c r="AK406" s="616"/>
      <c r="AL406" s="186">
        <f t="shared" si="32"/>
        <v>0</v>
      </c>
      <c r="AM406" s="186">
        <f t="shared" si="33"/>
        <v>0</v>
      </c>
      <c r="AN406" s="186">
        <f t="shared" si="34"/>
        <v>0</v>
      </c>
      <c r="AO406" s="615"/>
    </row>
    <row r="407" spans="1:41" ht="20.100000000000001" customHeight="1">
      <c r="A407" s="183">
        <v>403</v>
      </c>
      <c r="B407" s="342"/>
      <c r="C407" s="342"/>
      <c r="D407" s="142"/>
      <c r="E407" s="142"/>
      <c r="F407" s="142"/>
      <c r="G407" s="142"/>
      <c r="H407" s="142"/>
      <c r="I407" s="142"/>
      <c r="J407" s="143"/>
      <c r="K407" s="142"/>
      <c r="L407" s="142"/>
      <c r="M407" s="144"/>
      <c r="N407" s="145"/>
      <c r="O407" s="142"/>
      <c r="P407" s="147"/>
      <c r="Q407" s="147"/>
      <c r="R407" s="147"/>
      <c r="S407" s="147"/>
      <c r="T407" s="147"/>
      <c r="U407" s="147"/>
      <c r="V407" s="147"/>
      <c r="W407" s="147"/>
      <c r="X407" s="147"/>
      <c r="Y407" s="147"/>
      <c r="Z407" s="147"/>
      <c r="AA407" s="147"/>
      <c r="AB407" s="147"/>
      <c r="AC407" s="148"/>
      <c r="AD407" s="142"/>
      <c r="AE407" s="203">
        <f t="shared" si="35"/>
        <v>0</v>
      </c>
      <c r="AF407" s="150">
        <f t="shared" si="36"/>
        <v>0</v>
      </c>
      <c r="AG407" s="331"/>
      <c r="AJ407" s="185"/>
      <c r="AK407" s="616"/>
      <c r="AL407" s="186">
        <f t="shared" si="32"/>
        <v>0</v>
      </c>
      <c r="AM407" s="186">
        <f t="shared" si="33"/>
        <v>0</v>
      </c>
      <c r="AN407" s="186">
        <f t="shared" si="34"/>
        <v>0</v>
      </c>
      <c r="AO407" s="615"/>
    </row>
    <row r="408" spans="1:41" s="184" customFormat="1" ht="20.100000000000001" customHeight="1">
      <c r="A408" s="183">
        <v>404</v>
      </c>
      <c r="B408" s="342"/>
      <c r="C408" s="342"/>
      <c r="D408" s="142"/>
      <c r="E408" s="142"/>
      <c r="F408" s="142"/>
      <c r="G408" s="142"/>
      <c r="H408" s="142"/>
      <c r="I408" s="142"/>
      <c r="J408" s="143"/>
      <c r="K408" s="142"/>
      <c r="L408" s="142"/>
      <c r="M408" s="144"/>
      <c r="N408" s="145"/>
      <c r="O408" s="142"/>
      <c r="P408" s="147"/>
      <c r="Q408" s="147"/>
      <c r="R408" s="147"/>
      <c r="S408" s="147"/>
      <c r="T408" s="147"/>
      <c r="U408" s="147"/>
      <c r="V408" s="147"/>
      <c r="W408" s="147"/>
      <c r="X408" s="147"/>
      <c r="Y408" s="147"/>
      <c r="Z408" s="147"/>
      <c r="AA408" s="147"/>
      <c r="AB408" s="147"/>
      <c r="AC408" s="148"/>
      <c r="AD408" s="142"/>
      <c r="AE408" s="203">
        <f t="shared" si="35"/>
        <v>0</v>
      </c>
      <c r="AF408" s="150">
        <f t="shared" si="36"/>
        <v>0</v>
      </c>
      <c r="AG408" s="331"/>
      <c r="AJ408" s="185"/>
      <c r="AK408" s="614"/>
      <c r="AL408" s="186">
        <f t="shared" si="32"/>
        <v>0</v>
      </c>
      <c r="AM408" s="186">
        <f t="shared" si="33"/>
        <v>0</v>
      </c>
      <c r="AN408" s="186">
        <f t="shared" si="34"/>
        <v>0</v>
      </c>
      <c r="AO408" s="615"/>
    </row>
    <row r="409" spans="1:41" ht="20.100000000000001" customHeight="1">
      <c r="A409" s="183">
        <v>405</v>
      </c>
      <c r="B409" s="342"/>
      <c r="C409" s="342"/>
      <c r="D409" s="142"/>
      <c r="E409" s="142"/>
      <c r="F409" s="142"/>
      <c r="G409" s="142"/>
      <c r="H409" s="142"/>
      <c r="I409" s="142"/>
      <c r="J409" s="143"/>
      <c r="K409" s="142"/>
      <c r="L409" s="142"/>
      <c r="M409" s="144"/>
      <c r="N409" s="145"/>
      <c r="O409" s="142"/>
      <c r="P409" s="147"/>
      <c r="Q409" s="147"/>
      <c r="R409" s="147"/>
      <c r="S409" s="147"/>
      <c r="T409" s="147"/>
      <c r="U409" s="147"/>
      <c r="V409" s="147"/>
      <c r="W409" s="147"/>
      <c r="X409" s="147"/>
      <c r="Y409" s="147"/>
      <c r="Z409" s="147"/>
      <c r="AA409" s="147"/>
      <c r="AB409" s="147"/>
      <c r="AC409" s="148"/>
      <c r="AD409" s="142"/>
      <c r="AE409" s="203">
        <f t="shared" si="35"/>
        <v>0</v>
      </c>
      <c r="AF409" s="150">
        <f t="shared" si="36"/>
        <v>0</v>
      </c>
      <c r="AG409" s="331"/>
      <c r="AJ409" s="185"/>
      <c r="AK409" s="616"/>
      <c r="AL409" s="186">
        <f t="shared" si="32"/>
        <v>0</v>
      </c>
      <c r="AM409" s="186">
        <f t="shared" si="33"/>
        <v>0</v>
      </c>
      <c r="AN409" s="186">
        <f t="shared" si="34"/>
        <v>0</v>
      </c>
      <c r="AO409" s="615"/>
    </row>
    <row r="410" spans="1:41" ht="20.100000000000001" customHeight="1">
      <c r="A410" s="183">
        <v>406</v>
      </c>
      <c r="B410" s="342"/>
      <c r="C410" s="342"/>
      <c r="D410" s="142"/>
      <c r="E410" s="142"/>
      <c r="F410" s="142"/>
      <c r="G410" s="142"/>
      <c r="H410" s="142"/>
      <c r="I410" s="142"/>
      <c r="J410" s="143"/>
      <c r="K410" s="142"/>
      <c r="L410" s="142"/>
      <c r="M410" s="144"/>
      <c r="N410" s="145"/>
      <c r="O410" s="142"/>
      <c r="P410" s="147"/>
      <c r="Q410" s="147"/>
      <c r="R410" s="147"/>
      <c r="S410" s="147"/>
      <c r="T410" s="147"/>
      <c r="U410" s="147"/>
      <c r="V410" s="147"/>
      <c r="W410" s="147"/>
      <c r="X410" s="147"/>
      <c r="Y410" s="147"/>
      <c r="Z410" s="147"/>
      <c r="AA410" s="147"/>
      <c r="AB410" s="147"/>
      <c r="AC410" s="148"/>
      <c r="AD410" s="142"/>
      <c r="AE410" s="203">
        <f t="shared" si="35"/>
        <v>0</v>
      </c>
      <c r="AF410" s="150">
        <f t="shared" si="36"/>
        <v>0</v>
      </c>
      <c r="AG410" s="331"/>
      <c r="AJ410" s="185"/>
      <c r="AK410" s="616"/>
      <c r="AL410" s="186">
        <f t="shared" si="32"/>
        <v>0</v>
      </c>
      <c r="AM410" s="186">
        <f t="shared" si="33"/>
        <v>0</v>
      </c>
      <c r="AN410" s="186">
        <f t="shared" si="34"/>
        <v>0</v>
      </c>
      <c r="AO410" s="615"/>
    </row>
    <row r="411" spans="1:41" ht="20.100000000000001" customHeight="1">
      <c r="A411" s="183">
        <v>407</v>
      </c>
      <c r="B411" s="342"/>
      <c r="C411" s="342"/>
      <c r="D411" s="142"/>
      <c r="E411" s="142"/>
      <c r="F411" s="142"/>
      <c r="G411" s="142"/>
      <c r="H411" s="142"/>
      <c r="I411" s="142"/>
      <c r="J411" s="143"/>
      <c r="K411" s="142"/>
      <c r="L411" s="142"/>
      <c r="M411" s="144"/>
      <c r="N411" s="145"/>
      <c r="O411" s="142"/>
      <c r="P411" s="147"/>
      <c r="Q411" s="147"/>
      <c r="R411" s="147"/>
      <c r="S411" s="147"/>
      <c r="T411" s="147"/>
      <c r="U411" s="147"/>
      <c r="V411" s="147"/>
      <c r="W411" s="147"/>
      <c r="X411" s="147"/>
      <c r="Y411" s="147"/>
      <c r="Z411" s="147"/>
      <c r="AA411" s="147"/>
      <c r="AB411" s="147"/>
      <c r="AC411" s="148"/>
      <c r="AD411" s="142"/>
      <c r="AE411" s="203">
        <f t="shared" si="35"/>
        <v>0</v>
      </c>
      <c r="AF411" s="150">
        <f t="shared" si="36"/>
        <v>0</v>
      </c>
      <c r="AG411" s="331"/>
      <c r="AJ411" s="185"/>
      <c r="AK411" s="616"/>
      <c r="AL411" s="186">
        <f t="shared" si="32"/>
        <v>0</v>
      </c>
      <c r="AM411" s="186">
        <f t="shared" si="33"/>
        <v>0</v>
      </c>
      <c r="AN411" s="186">
        <f t="shared" si="34"/>
        <v>0</v>
      </c>
      <c r="AO411" s="615"/>
    </row>
    <row r="412" spans="1:41" ht="20.100000000000001" customHeight="1">
      <c r="A412" s="183">
        <v>408</v>
      </c>
      <c r="B412" s="342"/>
      <c r="C412" s="342"/>
      <c r="D412" s="142"/>
      <c r="E412" s="142"/>
      <c r="F412" s="142"/>
      <c r="G412" s="142"/>
      <c r="H412" s="142"/>
      <c r="I412" s="142"/>
      <c r="J412" s="143"/>
      <c r="K412" s="142"/>
      <c r="L412" s="142"/>
      <c r="M412" s="144"/>
      <c r="N412" s="145"/>
      <c r="O412" s="142"/>
      <c r="P412" s="147"/>
      <c r="Q412" s="147"/>
      <c r="R412" s="147"/>
      <c r="S412" s="147"/>
      <c r="T412" s="147"/>
      <c r="U412" s="147"/>
      <c r="V412" s="147"/>
      <c r="W412" s="147"/>
      <c r="X412" s="147"/>
      <c r="Y412" s="147"/>
      <c r="Z412" s="147"/>
      <c r="AA412" s="147"/>
      <c r="AB412" s="147"/>
      <c r="AC412" s="148"/>
      <c r="AD412" s="142"/>
      <c r="AE412" s="203">
        <f t="shared" si="35"/>
        <v>0</v>
      </c>
      <c r="AF412" s="150">
        <f t="shared" si="36"/>
        <v>0</v>
      </c>
      <c r="AG412" s="331"/>
      <c r="AJ412" s="185"/>
      <c r="AK412" s="616"/>
      <c r="AL412" s="186">
        <f t="shared" si="32"/>
        <v>0</v>
      </c>
      <c r="AM412" s="186">
        <f t="shared" si="33"/>
        <v>0</v>
      </c>
      <c r="AN412" s="186">
        <f t="shared" si="34"/>
        <v>0</v>
      </c>
      <c r="AO412" s="615"/>
    </row>
    <row r="413" spans="1:41" ht="20.100000000000001" customHeight="1">
      <c r="A413" s="183">
        <v>409</v>
      </c>
      <c r="B413" s="342"/>
      <c r="C413" s="342"/>
      <c r="D413" s="142"/>
      <c r="E413" s="142"/>
      <c r="F413" s="142"/>
      <c r="G413" s="142"/>
      <c r="H413" s="142"/>
      <c r="I413" s="142"/>
      <c r="J413" s="143"/>
      <c r="K413" s="142"/>
      <c r="L413" s="142"/>
      <c r="M413" s="144"/>
      <c r="N413" s="145"/>
      <c r="O413" s="142"/>
      <c r="P413" s="147"/>
      <c r="Q413" s="147"/>
      <c r="R413" s="147"/>
      <c r="S413" s="147"/>
      <c r="T413" s="147"/>
      <c r="U413" s="147"/>
      <c r="V413" s="147"/>
      <c r="W413" s="147"/>
      <c r="X413" s="147"/>
      <c r="Y413" s="147"/>
      <c r="Z413" s="147"/>
      <c r="AA413" s="147"/>
      <c r="AB413" s="147"/>
      <c r="AC413" s="148"/>
      <c r="AD413" s="142"/>
      <c r="AE413" s="203">
        <f t="shared" si="35"/>
        <v>0</v>
      </c>
      <c r="AF413" s="150">
        <f t="shared" si="36"/>
        <v>0</v>
      </c>
      <c r="AG413" s="331"/>
      <c r="AJ413" s="185"/>
      <c r="AK413" s="616"/>
      <c r="AL413" s="186">
        <f t="shared" si="32"/>
        <v>0</v>
      </c>
      <c r="AM413" s="186">
        <f t="shared" si="33"/>
        <v>0</v>
      </c>
      <c r="AN413" s="186">
        <f t="shared" si="34"/>
        <v>0</v>
      </c>
      <c r="AO413" s="615"/>
    </row>
    <row r="414" spans="1:41" ht="20.100000000000001" customHeight="1">
      <c r="A414" s="183">
        <v>410</v>
      </c>
      <c r="B414" s="342"/>
      <c r="C414" s="342"/>
      <c r="D414" s="142"/>
      <c r="E414" s="142"/>
      <c r="F414" s="142"/>
      <c r="G414" s="142"/>
      <c r="H414" s="142"/>
      <c r="I414" s="142"/>
      <c r="J414" s="143"/>
      <c r="K414" s="142"/>
      <c r="L414" s="142"/>
      <c r="M414" s="144"/>
      <c r="N414" s="145"/>
      <c r="O414" s="142"/>
      <c r="P414" s="147"/>
      <c r="Q414" s="147"/>
      <c r="R414" s="147"/>
      <c r="S414" s="147"/>
      <c r="T414" s="147"/>
      <c r="U414" s="147"/>
      <c r="V414" s="147"/>
      <c r="W414" s="147"/>
      <c r="X414" s="147"/>
      <c r="Y414" s="147"/>
      <c r="Z414" s="147"/>
      <c r="AA414" s="147"/>
      <c r="AB414" s="147"/>
      <c r="AC414" s="148"/>
      <c r="AD414" s="142"/>
      <c r="AE414" s="203">
        <f t="shared" si="35"/>
        <v>0</v>
      </c>
      <c r="AF414" s="150">
        <f t="shared" si="36"/>
        <v>0</v>
      </c>
      <c r="AG414" s="331"/>
      <c r="AJ414" s="185"/>
      <c r="AK414" s="616"/>
      <c r="AL414" s="186">
        <f t="shared" si="32"/>
        <v>0</v>
      </c>
      <c r="AM414" s="186">
        <f t="shared" si="33"/>
        <v>0</v>
      </c>
      <c r="AN414" s="186">
        <f t="shared" si="34"/>
        <v>0</v>
      </c>
      <c r="AO414" s="615"/>
    </row>
    <row r="415" spans="1:41" ht="20.100000000000001" customHeight="1">
      <c r="A415" s="183">
        <v>411</v>
      </c>
      <c r="B415" s="342"/>
      <c r="C415" s="342"/>
      <c r="D415" s="142"/>
      <c r="E415" s="142"/>
      <c r="F415" s="142"/>
      <c r="G415" s="142"/>
      <c r="H415" s="142"/>
      <c r="I415" s="142"/>
      <c r="J415" s="143"/>
      <c r="K415" s="142"/>
      <c r="L415" s="142"/>
      <c r="M415" s="144"/>
      <c r="N415" s="145"/>
      <c r="O415" s="142"/>
      <c r="P415" s="147"/>
      <c r="Q415" s="147"/>
      <c r="R415" s="147"/>
      <c r="S415" s="147"/>
      <c r="T415" s="147"/>
      <c r="U415" s="147"/>
      <c r="V415" s="147"/>
      <c r="W415" s="147"/>
      <c r="X415" s="147"/>
      <c r="Y415" s="147"/>
      <c r="Z415" s="147"/>
      <c r="AA415" s="147"/>
      <c r="AB415" s="147"/>
      <c r="AC415" s="148"/>
      <c r="AD415" s="142"/>
      <c r="AE415" s="203">
        <f t="shared" si="35"/>
        <v>0</v>
      </c>
      <c r="AF415" s="150">
        <f t="shared" si="36"/>
        <v>0</v>
      </c>
      <c r="AG415" s="331"/>
      <c r="AJ415" s="185"/>
      <c r="AK415" s="616"/>
      <c r="AL415" s="186">
        <f t="shared" si="32"/>
        <v>0</v>
      </c>
      <c r="AM415" s="186">
        <f t="shared" si="33"/>
        <v>0</v>
      </c>
      <c r="AN415" s="186">
        <f t="shared" si="34"/>
        <v>0</v>
      </c>
      <c r="AO415" s="615"/>
    </row>
    <row r="416" spans="1:41" ht="20.100000000000001" customHeight="1">
      <c r="A416" s="183">
        <v>412</v>
      </c>
      <c r="B416" s="342"/>
      <c r="C416" s="342"/>
      <c r="D416" s="142"/>
      <c r="E416" s="142"/>
      <c r="F416" s="142"/>
      <c r="G416" s="142"/>
      <c r="H416" s="142"/>
      <c r="I416" s="142"/>
      <c r="J416" s="143"/>
      <c r="K416" s="142"/>
      <c r="L416" s="142"/>
      <c r="M416" s="144"/>
      <c r="N416" s="145"/>
      <c r="O416" s="142"/>
      <c r="P416" s="147"/>
      <c r="Q416" s="147"/>
      <c r="R416" s="147"/>
      <c r="S416" s="147"/>
      <c r="T416" s="147"/>
      <c r="U416" s="147"/>
      <c r="V416" s="147"/>
      <c r="W416" s="147"/>
      <c r="X416" s="147"/>
      <c r="Y416" s="147"/>
      <c r="Z416" s="147"/>
      <c r="AA416" s="147"/>
      <c r="AB416" s="147"/>
      <c r="AC416" s="148"/>
      <c r="AD416" s="142"/>
      <c r="AE416" s="203">
        <f t="shared" si="35"/>
        <v>0</v>
      </c>
      <c r="AF416" s="150">
        <f t="shared" si="36"/>
        <v>0</v>
      </c>
      <c r="AG416" s="331"/>
      <c r="AJ416" s="185"/>
      <c r="AK416" s="616"/>
      <c r="AL416" s="186">
        <f t="shared" si="32"/>
        <v>0</v>
      </c>
      <c r="AM416" s="186">
        <f t="shared" si="33"/>
        <v>0</v>
      </c>
      <c r="AN416" s="186">
        <f t="shared" si="34"/>
        <v>0</v>
      </c>
      <c r="AO416" s="615"/>
    </row>
    <row r="417" spans="1:41" ht="20.100000000000001" customHeight="1">
      <c r="A417" s="183">
        <v>413</v>
      </c>
      <c r="B417" s="342"/>
      <c r="C417" s="342"/>
      <c r="D417" s="142"/>
      <c r="E417" s="142"/>
      <c r="F417" s="142"/>
      <c r="G417" s="142"/>
      <c r="H417" s="142"/>
      <c r="I417" s="142"/>
      <c r="J417" s="143"/>
      <c r="K417" s="142"/>
      <c r="L417" s="142"/>
      <c r="M417" s="144"/>
      <c r="N417" s="145"/>
      <c r="O417" s="142"/>
      <c r="P417" s="147"/>
      <c r="Q417" s="147"/>
      <c r="R417" s="147"/>
      <c r="S417" s="147"/>
      <c r="T417" s="147"/>
      <c r="U417" s="147"/>
      <c r="V417" s="147"/>
      <c r="W417" s="147"/>
      <c r="X417" s="147"/>
      <c r="Y417" s="147"/>
      <c r="Z417" s="147"/>
      <c r="AA417" s="147"/>
      <c r="AB417" s="147"/>
      <c r="AC417" s="148"/>
      <c r="AD417" s="142"/>
      <c r="AE417" s="203">
        <f t="shared" si="35"/>
        <v>0</v>
      </c>
      <c r="AF417" s="150">
        <f t="shared" si="36"/>
        <v>0</v>
      </c>
      <c r="AG417" s="331"/>
      <c r="AJ417" s="185"/>
      <c r="AK417" s="616"/>
      <c r="AL417" s="186">
        <f t="shared" si="32"/>
        <v>0</v>
      </c>
      <c r="AM417" s="186">
        <f t="shared" si="33"/>
        <v>0</v>
      </c>
      <c r="AN417" s="186">
        <f t="shared" si="34"/>
        <v>0</v>
      </c>
      <c r="AO417" s="615"/>
    </row>
    <row r="418" spans="1:41" ht="20.100000000000001" customHeight="1">
      <c r="A418" s="183">
        <v>414</v>
      </c>
      <c r="B418" s="342"/>
      <c r="C418" s="342"/>
      <c r="D418" s="142"/>
      <c r="E418" s="142"/>
      <c r="F418" s="142"/>
      <c r="G418" s="142"/>
      <c r="H418" s="142"/>
      <c r="I418" s="142"/>
      <c r="J418" s="143"/>
      <c r="K418" s="142"/>
      <c r="L418" s="142"/>
      <c r="M418" s="144"/>
      <c r="N418" s="145"/>
      <c r="O418" s="142"/>
      <c r="P418" s="147"/>
      <c r="Q418" s="147"/>
      <c r="R418" s="147"/>
      <c r="S418" s="147"/>
      <c r="T418" s="147"/>
      <c r="U418" s="147"/>
      <c r="V418" s="147"/>
      <c r="W418" s="147"/>
      <c r="X418" s="147"/>
      <c r="Y418" s="147"/>
      <c r="Z418" s="147"/>
      <c r="AA418" s="147"/>
      <c r="AB418" s="147"/>
      <c r="AC418" s="148"/>
      <c r="AD418" s="142"/>
      <c r="AE418" s="203">
        <f t="shared" si="35"/>
        <v>0</v>
      </c>
      <c r="AF418" s="150">
        <f t="shared" si="36"/>
        <v>0</v>
      </c>
      <c r="AG418" s="331"/>
      <c r="AJ418" s="185"/>
      <c r="AK418" s="616"/>
      <c r="AL418" s="186">
        <f t="shared" si="32"/>
        <v>0</v>
      </c>
      <c r="AM418" s="186">
        <f t="shared" si="33"/>
        <v>0</v>
      </c>
      <c r="AN418" s="186">
        <f t="shared" si="34"/>
        <v>0</v>
      </c>
      <c r="AO418" s="615"/>
    </row>
    <row r="419" spans="1:41" ht="20.100000000000001" customHeight="1">
      <c r="A419" s="183">
        <v>415</v>
      </c>
      <c r="B419" s="342"/>
      <c r="C419" s="342"/>
      <c r="D419" s="142"/>
      <c r="E419" s="142"/>
      <c r="F419" s="142"/>
      <c r="G419" s="142"/>
      <c r="H419" s="142"/>
      <c r="I419" s="142"/>
      <c r="J419" s="143"/>
      <c r="K419" s="142"/>
      <c r="L419" s="142"/>
      <c r="M419" s="144"/>
      <c r="N419" s="145"/>
      <c r="O419" s="142"/>
      <c r="P419" s="147"/>
      <c r="Q419" s="147"/>
      <c r="R419" s="147"/>
      <c r="S419" s="147"/>
      <c r="T419" s="147"/>
      <c r="U419" s="147"/>
      <c r="V419" s="147"/>
      <c r="W419" s="147"/>
      <c r="X419" s="147"/>
      <c r="Y419" s="147"/>
      <c r="Z419" s="147"/>
      <c r="AA419" s="147"/>
      <c r="AB419" s="147"/>
      <c r="AC419" s="148"/>
      <c r="AD419" s="142"/>
      <c r="AE419" s="203">
        <f t="shared" si="35"/>
        <v>0</v>
      </c>
      <c r="AF419" s="150">
        <f t="shared" si="36"/>
        <v>0</v>
      </c>
      <c r="AG419" s="331"/>
      <c r="AJ419" s="185"/>
      <c r="AK419" s="616"/>
      <c r="AL419" s="186">
        <f t="shared" si="32"/>
        <v>0</v>
      </c>
      <c r="AM419" s="186">
        <f t="shared" si="33"/>
        <v>0</v>
      </c>
      <c r="AN419" s="186">
        <f t="shared" si="34"/>
        <v>0</v>
      </c>
      <c r="AO419" s="615"/>
    </row>
    <row r="420" spans="1:41" ht="20.100000000000001" customHeight="1">
      <c r="A420" s="183">
        <v>416</v>
      </c>
      <c r="B420" s="342"/>
      <c r="C420" s="342"/>
      <c r="D420" s="142"/>
      <c r="E420" s="142"/>
      <c r="F420" s="142"/>
      <c r="G420" s="142"/>
      <c r="H420" s="142"/>
      <c r="I420" s="142"/>
      <c r="J420" s="143"/>
      <c r="K420" s="142"/>
      <c r="L420" s="142"/>
      <c r="M420" s="144"/>
      <c r="N420" s="145"/>
      <c r="O420" s="142"/>
      <c r="P420" s="147"/>
      <c r="Q420" s="147"/>
      <c r="R420" s="147"/>
      <c r="S420" s="147"/>
      <c r="T420" s="147"/>
      <c r="U420" s="147"/>
      <c r="V420" s="147"/>
      <c r="W420" s="147"/>
      <c r="X420" s="147"/>
      <c r="Y420" s="147"/>
      <c r="Z420" s="147"/>
      <c r="AA420" s="147"/>
      <c r="AB420" s="147"/>
      <c r="AC420" s="148"/>
      <c r="AD420" s="142"/>
      <c r="AE420" s="203">
        <f t="shared" si="35"/>
        <v>0</v>
      </c>
      <c r="AF420" s="150">
        <f t="shared" si="36"/>
        <v>0</v>
      </c>
      <c r="AG420" s="331"/>
      <c r="AJ420" s="185"/>
      <c r="AK420" s="616"/>
      <c r="AL420" s="186">
        <f t="shared" si="32"/>
        <v>0</v>
      </c>
      <c r="AM420" s="186">
        <f t="shared" si="33"/>
        <v>0</v>
      </c>
      <c r="AN420" s="186">
        <f t="shared" si="34"/>
        <v>0</v>
      </c>
      <c r="AO420" s="615"/>
    </row>
    <row r="421" spans="1:41" ht="20.100000000000001" customHeight="1">
      <c r="A421" s="183">
        <v>417</v>
      </c>
      <c r="B421" s="342"/>
      <c r="C421" s="342"/>
      <c r="D421" s="142"/>
      <c r="E421" s="142"/>
      <c r="F421" s="142"/>
      <c r="G421" s="142"/>
      <c r="H421" s="142"/>
      <c r="I421" s="142"/>
      <c r="J421" s="143"/>
      <c r="K421" s="142"/>
      <c r="L421" s="142"/>
      <c r="M421" s="144"/>
      <c r="N421" s="145"/>
      <c r="O421" s="142"/>
      <c r="P421" s="147"/>
      <c r="Q421" s="147"/>
      <c r="R421" s="147"/>
      <c r="S421" s="147"/>
      <c r="T421" s="147"/>
      <c r="U421" s="147"/>
      <c r="V421" s="147"/>
      <c r="W421" s="147"/>
      <c r="X421" s="147"/>
      <c r="Y421" s="147"/>
      <c r="Z421" s="147"/>
      <c r="AA421" s="147"/>
      <c r="AB421" s="147"/>
      <c r="AC421" s="148"/>
      <c r="AD421" s="142"/>
      <c r="AE421" s="203">
        <f t="shared" si="35"/>
        <v>0</v>
      </c>
      <c r="AF421" s="150">
        <f t="shared" si="36"/>
        <v>0</v>
      </c>
      <c r="AG421" s="331"/>
      <c r="AJ421" s="185"/>
      <c r="AK421" s="616"/>
      <c r="AL421" s="186">
        <f t="shared" si="32"/>
        <v>0</v>
      </c>
      <c r="AM421" s="186">
        <f t="shared" si="33"/>
        <v>0</v>
      </c>
      <c r="AN421" s="186">
        <f t="shared" si="34"/>
        <v>0</v>
      </c>
      <c r="AO421" s="615"/>
    </row>
    <row r="422" spans="1:41" ht="20.100000000000001" customHeight="1">
      <c r="A422" s="183">
        <v>418</v>
      </c>
      <c r="B422" s="342"/>
      <c r="C422" s="342"/>
      <c r="D422" s="142"/>
      <c r="E422" s="142"/>
      <c r="F422" s="142"/>
      <c r="G422" s="142"/>
      <c r="H422" s="142"/>
      <c r="I422" s="142"/>
      <c r="J422" s="143"/>
      <c r="K422" s="142"/>
      <c r="L422" s="142"/>
      <c r="M422" s="144"/>
      <c r="N422" s="145"/>
      <c r="O422" s="142"/>
      <c r="P422" s="147"/>
      <c r="Q422" s="147"/>
      <c r="R422" s="147"/>
      <c r="S422" s="147"/>
      <c r="T422" s="147"/>
      <c r="U422" s="147"/>
      <c r="V422" s="147"/>
      <c r="W422" s="147"/>
      <c r="X422" s="147"/>
      <c r="Y422" s="147"/>
      <c r="Z422" s="147"/>
      <c r="AA422" s="147"/>
      <c r="AB422" s="147"/>
      <c r="AC422" s="148"/>
      <c r="AD422" s="142"/>
      <c r="AE422" s="203">
        <f t="shared" si="35"/>
        <v>0</v>
      </c>
      <c r="AF422" s="150">
        <f t="shared" si="36"/>
        <v>0</v>
      </c>
      <c r="AG422" s="331"/>
      <c r="AJ422" s="185"/>
      <c r="AK422" s="616"/>
      <c r="AL422" s="186">
        <f t="shared" si="32"/>
        <v>0</v>
      </c>
      <c r="AM422" s="186">
        <f t="shared" si="33"/>
        <v>0</v>
      </c>
      <c r="AN422" s="186">
        <f t="shared" si="34"/>
        <v>0</v>
      </c>
      <c r="AO422" s="615"/>
    </row>
    <row r="423" spans="1:41" ht="20.100000000000001" customHeight="1">
      <c r="A423" s="183">
        <v>419</v>
      </c>
      <c r="B423" s="342"/>
      <c r="C423" s="342"/>
      <c r="D423" s="142"/>
      <c r="E423" s="142"/>
      <c r="F423" s="142"/>
      <c r="G423" s="142"/>
      <c r="H423" s="142"/>
      <c r="I423" s="142"/>
      <c r="J423" s="143"/>
      <c r="K423" s="142"/>
      <c r="L423" s="142"/>
      <c r="M423" s="144"/>
      <c r="N423" s="145"/>
      <c r="O423" s="142"/>
      <c r="P423" s="147"/>
      <c r="Q423" s="147"/>
      <c r="R423" s="147"/>
      <c r="S423" s="147"/>
      <c r="T423" s="147"/>
      <c r="U423" s="147"/>
      <c r="V423" s="147"/>
      <c r="W423" s="147"/>
      <c r="X423" s="147"/>
      <c r="Y423" s="147"/>
      <c r="Z423" s="147"/>
      <c r="AA423" s="147"/>
      <c r="AB423" s="147"/>
      <c r="AC423" s="148"/>
      <c r="AD423" s="142"/>
      <c r="AE423" s="203">
        <f t="shared" si="35"/>
        <v>0</v>
      </c>
      <c r="AF423" s="150">
        <f t="shared" si="36"/>
        <v>0</v>
      </c>
      <c r="AG423" s="331"/>
      <c r="AJ423" s="185"/>
      <c r="AK423" s="616"/>
      <c r="AL423" s="186">
        <f t="shared" si="32"/>
        <v>0</v>
      </c>
      <c r="AM423" s="186">
        <f t="shared" si="33"/>
        <v>0</v>
      </c>
      <c r="AN423" s="186">
        <f t="shared" si="34"/>
        <v>0</v>
      </c>
      <c r="AO423" s="615"/>
    </row>
    <row r="424" spans="1:41" ht="20.100000000000001" customHeight="1">
      <c r="A424" s="183">
        <v>420</v>
      </c>
      <c r="B424" s="342"/>
      <c r="C424" s="342"/>
      <c r="D424" s="142"/>
      <c r="E424" s="142"/>
      <c r="F424" s="142"/>
      <c r="G424" s="142"/>
      <c r="H424" s="142"/>
      <c r="I424" s="142"/>
      <c r="J424" s="143"/>
      <c r="K424" s="142"/>
      <c r="L424" s="142"/>
      <c r="M424" s="144"/>
      <c r="N424" s="145"/>
      <c r="O424" s="142"/>
      <c r="P424" s="147"/>
      <c r="Q424" s="147"/>
      <c r="R424" s="147"/>
      <c r="S424" s="147"/>
      <c r="T424" s="147"/>
      <c r="U424" s="147"/>
      <c r="V424" s="147"/>
      <c r="W424" s="147"/>
      <c r="X424" s="147"/>
      <c r="Y424" s="147"/>
      <c r="Z424" s="147"/>
      <c r="AA424" s="147"/>
      <c r="AB424" s="147"/>
      <c r="AC424" s="148"/>
      <c r="AD424" s="142"/>
      <c r="AE424" s="203">
        <f t="shared" si="35"/>
        <v>0</v>
      </c>
      <c r="AF424" s="150">
        <f t="shared" si="36"/>
        <v>0</v>
      </c>
      <c r="AG424" s="331"/>
      <c r="AJ424" s="185"/>
      <c r="AK424" s="616"/>
      <c r="AL424" s="186">
        <f t="shared" si="32"/>
        <v>0</v>
      </c>
      <c r="AM424" s="186">
        <f t="shared" si="33"/>
        <v>0</v>
      </c>
      <c r="AN424" s="186">
        <f t="shared" si="34"/>
        <v>0</v>
      </c>
      <c r="AO424" s="615"/>
    </row>
    <row r="425" spans="1:41" ht="20.100000000000001" customHeight="1">
      <c r="A425" s="183">
        <v>421</v>
      </c>
      <c r="B425" s="342"/>
      <c r="C425" s="342"/>
      <c r="D425" s="142"/>
      <c r="E425" s="142"/>
      <c r="F425" s="142"/>
      <c r="G425" s="142"/>
      <c r="H425" s="142"/>
      <c r="I425" s="142"/>
      <c r="J425" s="143"/>
      <c r="K425" s="142"/>
      <c r="L425" s="142"/>
      <c r="M425" s="144"/>
      <c r="N425" s="145"/>
      <c r="O425" s="142"/>
      <c r="P425" s="147"/>
      <c r="Q425" s="147"/>
      <c r="R425" s="147"/>
      <c r="S425" s="147"/>
      <c r="T425" s="147"/>
      <c r="U425" s="147"/>
      <c r="V425" s="147"/>
      <c r="W425" s="147"/>
      <c r="X425" s="147"/>
      <c r="Y425" s="147"/>
      <c r="Z425" s="147"/>
      <c r="AA425" s="147"/>
      <c r="AB425" s="147"/>
      <c r="AC425" s="148"/>
      <c r="AD425" s="142"/>
      <c r="AE425" s="203">
        <f t="shared" si="35"/>
        <v>0</v>
      </c>
      <c r="AF425" s="150">
        <f t="shared" si="36"/>
        <v>0</v>
      </c>
      <c r="AG425" s="331"/>
      <c r="AJ425" s="185"/>
      <c r="AK425" s="616"/>
      <c r="AL425" s="186">
        <f t="shared" si="32"/>
        <v>0</v>
      </c>
      <c r="AM425" s="186">
        <f t="shared" si="33"/>
        <v>0</v>
      </c>
      <c r="AN425" s="186">
        <f t="shared" si="34"/>
        <v>0</v>
      </c>
      <c r="AO425" s="615"/>
    </row>
    <row r="426" spans="1:41" ht="20.100000000000001" customHeight="1">
      <c r="A426" s="183">
        <v>422</v>
      </c>
      <c r="B426" s="342"/>
      <c r="C426" s="342"/>
      <c r="D426" s="142"/>
      <c r="E426" s="142"/>
      <c r="F426" s="142"/>
      <c r="G426" s="142"/>
      <c r="H426" s="142"/>
      <c r="I426" s="142"/>
      <c r="J426" s="143"/>
      <c r="K426" s="142"/>
      <c r="L426" s="142"/>
      <c r="M426" s="144"/>
      <c r="N426" s="145"/>
      <c r="O426" s="142"/>
      <c r="P426" s="147"/>
      <c r="Q426" s="147"/>
      <c r="R426" s="147"/>
      <c r="S426" s="147"/>
      <c r="T426" s="147"/>
      <c r="U426" s="147"/>
      <c r="V426" s="147"/>
      <c r="W426" s="147"/>
      <c r="X426" s="147"/>
      <c r="Y426" s="147"/>
      <c r="Z426" s="147"/>
      <c r="AA426" s="147"/>
      <c r="AB426" s="147"/>
      <c r="AC426" s="148"/>
      <c r="AD426" s="142"/>
      <c r="AE426" s="203">
        <f t="shared" si="35"/>
        <v>0</v>
      </c>
      <c r="AF426" s="150">
        <f t="shared" si="36"/>
        <v>0</v>
      </c>
      <c r="AG426" s="331"/>
      <c r="AJ426" s="185"/>
      <c r="AK426" s="616"/>
      <c r="AL426" s="186">
        <f t="shared" si="32"/>
        <v>0</v>
      </c>
      <c r="AM426" s="186">
        <f t="shared" si="33"/>
        <v>0</v>
      </c>
      <c r="AN426" s="186">
        <f t="shared" si="34"/>
        <v>0</v>
      </c>
      <c r="AO426" s="615"/>
    </row>
    <row r="427" spans="1:41" ht="20.100000000000001" customHeight="1">
      <c r="A427" s="183">
        <v>423</v>
      </c>
      <c r="B427" s="342"/>
      <c r="C427" s="342"/>
      <c r="D427" s="142"/>
      <c r="E427" s="142"/>
      <c r="F427" s="142"/>
      <c r="G427" s="142"/>
      <c r="H427" s="142"/>
      <c r="I427" s="142"/>
      <c r="J427" s="143"/>
      <c r="K427" s="142"/>
      <c r="L427" s="142"/>
      <c r="M427" s="144"/>
      <c r="N427" s="145"/>
      <c r="O427" s="142"/>
      <c r="P427" s="147"/>
      <c r="Q427" s="147"/>
      <c r="R427" s="147"/>
      <c r="S427" s="147"/>
      <c r="T427" s="147"/>
      <c r="U427" s="147"/>
      <c r="V427" s="147"/>
      <c r="W427" s="147"/>
      <c r="X427" s="147"/>
      <c r="Y427" s="147"/>
      <c r="Z427" s="147"/>
      <c r="AA427" s="147"/>
      <c r="AB427" s="147"/>
      <c r="AC427" s="148"/>
      <c r="AD427" s="142"/>
      <c r="AE427" s="203">
        <f t="shared" si="35"/>
        <v>0</v>
      </c>
      <c r="AF427" s="150">
        <f t="shared" si="36"/>
        <v>0</v>
      </c>
      <c r="AG427" s="331"/>
      <c r="AJ427" s="185"/>
      <c r="AK427" s="616"/>
      <c r="AL427" s="186">
        <f t="shared" si="32"/>
        <v>0</v>
      </c>
      <c r="AM427" s="186">
        <f t="shared" si="33"/>
        <v>0</v>
      </c>
      <c r="AN427" s="186">
        <f t="shared" si="34"/>
        <v>0</v>
      </c>
      <c r="AO427" s="615"/>
    </row>
    <row r="428" spans="1:41" ht="20.100000000000001" customHeight="1">
      <c r="A428" s="183">
        <v>424</v>
      </c>
      <c r="B428" s="342"/>
      <c r="C428" s="342"/>
      <c r="D428" s="142"/>
      <c r="E428" s="142"/>
      <c r="F428" s="142"/>
      <c r="G428" s="142"/>
      <c r="H428" s="142"/>
      <c r="I428" s="142"/>
      <c r="J428" s="143"/>
      <c r="K428" s="142"/>
      <c r="L428" s="142"/>
      <c r="M428" s="144"/>
      <c r="N428" s="145"/>
      <c r="O428" s="142"/>
      <c r="P428" s="147"/>
      <c r="Q428" s="147"/>
      <c r="R428" s="147"/>
      <c r="S428" s="147"/>
      <c r="T428" s="147"/>
      <c r="U428" s="147"/>
      <c r="V428" s="147"/>
      <c r="W428" s="147"/>
      <c r="X428" s="147"/>
      <c r="Y428" s="147"/>
      <c r="Z428" s="147"/>
      <c r="AA428" s="147"/>
      <c r="AB428" s="147"/>
      <c r="AC428" s="148"/>
      <c r="AD428" s="142"/>
      <c r="AE428" s="203">
        <f t="shared" si="35"/>
        <v>0</v>
      </c>
      <c r="AF428" s="150">
        <f t="shared" si="36"/>
        <v>0</v>
      </c>
      <c r="AG428" s="331"/>
      <c r="AJ428" s="185"/>
      <c r="AK428" s="616"/>
      <c r="AL428" s="186">
        <f t="shared" si="32"/>
        <v>0</v>
      </c>
      <c r="AM428" s="186">
        <f t="shared" si="33"/>
        <v>0</v>
      </c>
      <c r="AN428" s="186">
        <f t="shared" si="34"/>
        <v>0</v>
      </c>
      <c r="AO428" s="615"/>
    </row>
    <row r="429" spans="1:41" ht="20.100000000000001" customHeight="1">
      <c r="A429" s="183">
        <v>425</v>
      </c>
      <c r="B429" s="342"/>
      <c r="C429" s="342"/>
      <c r="D429" s="142"/>
      <c r="E429" s="142"/>
      <c r="F429" s="142"/>
      <c r="G429" s="142"/>
      <c r="H429" s="142"/>
      <c r="I429" s="142"/>
      <c r="J429" s="143"/>
      <c r="K429" s="142"/>
      <c r="L429" s="142"/>
      <c r="M429" s="144"/>
      <c r="N429" s="145"/>
      <c r="O429" s="142"/>
      <c r="P429" s="147"/>
      <c r="Q429" s="147"/>
      <c r="R429" s="147"/>
      <c r="S429" s="147"/>
      <c r="T429" s="147"/>
      <c r="U429" s="147"/>
      <c r="V429" s="147"/>
      <c r="W429" s="147"/>
      <c r="X429" s="147"/>
      <c r="Y429" s="147"/>
      <c r="Z429" s="147"/>
      <c r="AA429" s="147"/>
      <c r="AB429" s="147"/>
      <c r="AC429" s="148"/>
      <c r="AD429" s="142"/>
      <c r="AE429" s="203">
        <f t="shared" si="35"/>
        <v>0</v>
      </c>
      <c r="AF429" s="150">
        <f t="shared" si="36"/>
        <v>0</v>
      </c>
      <c r="AG429" s="331"/>
      <c r="AJ429" s="185"/>
      <c r="AK429" s="616"/>
      <c r="AL429" s="186">
        <f t="shared" si="32"/>
        <v>0</v>
      </c>
      <c r="AM429" s="186">
        <f t="shared" si="33"/>
        <v>0</v>
      </c>
      <c r="AN429" s="186">
        <f t="shared" si="34"/>
        <v>0</v>
      </c>
      <c r="AO429" s="615"/>
    </row>
    <row r="430" spans="1:41" ht="20.100000000000001" customHeight="1">
      <c r="A430" s="183">
        <v>426</v>
      </c>
      <c r="B430" s="342"/>
      <c r="C430" s="342"/>
      <c r="D430" s="142"/>
      <c r="E430" s="142"/>
      <c r="F430" s="142"/>
      <c r="G430" s="142"/>
      <c r="H430" s="142"/>
      <c r="I430" s="142"/>
      <c r="J430" s="143"/>
      <c r="K430" s="142"/>
      <c r="L430" s="142"/>
      <c r="M430" s="144"/>
      <c r="N430" s="145"/>
      <c r="O430" s="142"/>
      <c r="P430" s="147"/>
      <c r="Q430" s="147"/>
      <c r="R430" s="147"/>
      <c r="S430" s="147"/>
      <c r="T430" s="147"/>
      <c r="U430" s="147"/>
      <c r="V430" s="147"/>
      <c r="W430" s="147"/>
      <c r="X430" s="147"/>
      <c r="Y430" s="147"/>
      <c r="Z430" s="147"/>
      <c r="AA430" s="147"/>
      <c r="AB430" s="147"/>
      <c r="AC430" s="148"/>
      <c r="AD430" s="142"/>
      <c r="AE430" s="203">
        <f t="shared" si="35"/>
        <v>0</v>
      </c>
      <c r="AF430" s="150">
        <f t="shared" si="36"/>
        <v>0</v>
      </c>
      <c r="AG430" s="331"/>
      <c r="AJ430" s="185"/>
      <c r="AK430" s="616"/>
      <c r="AL430" s="186">
        <f t="shared" si="32"/>
        <v>0</v>
      </c>
      <c r="AM430" s="186">
        <f t="shared" si="33"/>
        <v>0</v>
      </c>
      <c r="AN430" s="186">
        <f t="shared" si="34"/>
        <v>0</v>
      </c>
      <c r="AO430" s="615"/>
    </row>
    <row r="431" spans="1:41" ht="20.100000000000001" customHeight="1">
      <c r="A431" s="183">
        <v>427</v>
      </c>
      <c r="B431" s="342"/>
      <c r="C431" s="342"/>
      <c r="D431" s="142"/>
      <c r="E431" s="142"/>
      <c r="F431" s="142"/>
      <c r="G431" s="142"/>
      <c r="H431" s="142"/>
      <c r="I431" s="142"/>
      <c r="J431" s="143"/>
      <c r="K431" s="142"/>
      <c r="L431" s="142"/>
      <c r="M431" s="144"/>
      <c r="N431" s="145"/>
      <c r="O431" s="142"/>
      <c r="P431" s="147"/>
      <c r="Q431" s="147"/>
      <c r="R431" s="147"/>
      <c r="S431" s="147"/>
      <c r="T431" s="147"/>
      <c r="U431" s="147"/>
      <c r="V431" s="147"/>
      <c r="W431" s="147"/>
      <c r="X431" s="147"/>
      <c r="Y431" s="147"/>
      <c r="Z431" s="147"/>
      <c r="AA431" s="147"/>
      <c r="AB431" s="147"/>
      <c r="AC431" s="148"/>
      <c r="AD431" s="142"/>
      <c r="AE431" s="203">
        <f t="shared" si="35"/>
        <v>0</v>
      </c>
      <c r="AF431" s="150">
        <f t="shared" si="36"/>
        <v>0</v>
      </c>
      <c r="AG431" s="331"/>
      <c r="AJ431" s="185"/>
      <c r="AK431" s="616"/>
      <c r="AL431" s="186">
        <f t="shared" si="32"/>
        <v>0</v>
      </c>
      <c r="AM431" s="186">
        <f t="shared" si="33"/>
        <v>0</v>
      </c>
      <c r="AN431" s="186">
        <f t="shared" si="34"/>
        <v>0</v>
      </c>
      <c r="AO431" s="615"/>
    </row>
    <row r="432" spans="1:41" ht="20.100000000000001" customHeight="1">
      <c r="A432" s="183">
        <v>428</v>
      </c>
      <c r="B432" s="342"/>
      <c r="C432" s="342"/>
      <c r="D432" s="142"/>
      <c r="E432" s="142"/>
      <c r="F432" s="142"/>
      <c r="G432" s="142"/>
      <c r="H432" s="142"/>
      <c r="I432" s="142"/>
      <c r="J432" s="143"/>
      <c r="K432" s="142"/>
      <c r="L432" s="142"/>
      <c r="M432" s="144"/>
      <c r="N432" s="145"/>
      <c r="O432" s="142"/>
      <c r="P432" s="147"/>
      <c r="Q432" s="147"/>
      <c r="R432" s="147"/>
      <c r="S432" s="147"/>
      <c r="T432" s="147"/>
      <c r="U432" s="147"/>
      <c r="V432" s="147"/>
      <c r="W432" s="147"/>
      <c r="X432" s="147"/>
      <c r="Y432" s="147"/>
      <c r="Z432" s="147"/>
      <c r="AA432" s="147"/>
      <c r="AB432" s="147"/>
      <c r="AC432" s="148"/>
      <c r="AD432" s="142"/>
      <c r="AE432" s="203">
        <f t="shared" si="35"/>
        <v>0</v>
      </c>
      <c r="AF432" s="150">
        <f t="shared" si="36"/>
        <v>0</v>
      </c>
      <c r="AG432" s="331"/>
      <c r="AJ432" s="185"/>
      <c r="AK432" s="616"/>
      <c r="AL432" s="186">
        <f t="shared" si="32"/>
        <v>0</v>
      </c>
      <c r="AM432" s="186">
        <f t="shared" si="33"/>
        <v>0</v>
      </c>
      <c r="AN432" s="186">
        <f t="shared" si="34"/>
        <v>0</v>
      </c>
      <c r="AO432" s="615"/>
    </row>
    <row r="433" spans="1:41" ht="20.100000000000001" customHeight="1">
      <c r="A433" s="183">
        <v>429</v>
      </c>
      <c r="B433" s="342"/>
      <c r="C433" s="342"/>
      <c r="D433" s="142"/>
      <c r="E433" s="142"/>
      <c r="F433" s="142"/>
      <c r="G433" s="142"/>
      <c r="H433" s="142"/>
      <c r="I433" s="142"/>
      <c r="J433" s="143"/>
      <c r="K433" s="142"/>
      <c r="L433" s="142"/>
      <c r="M433" s="144"/>
      <c r="N433" s="145"/>
      <c r="O433" s="142"/>
      <c r="P433" s="147"/>
      <c r="Q433" s="147"/>
      <c r="R433" s="147"/>
      <c r="S433" s="147"/>
      <c r="T433" s="147"/>
      <c r="U433" s="147"/>
      <c r="V433" s="147"/>
      <c r="W433" s="147"/>
      <c r="X433" s="147"/>
      <c r="Y433" s="147"/>
      <c r="Z433" s="147"/>
      <c r="AA433" s="147"/>
      <c r="AB433" s="147"/>
      <c r="AC433" s="148"/>
      <c r="AD433" s="142"/>
      <c r="AE433" s="203">
        <f t="shared" si="35"/>
        <v>0</v>
      </c>
      <c r="AF433" s="150">
        <f t="shared" si="36"/>
        <v>0</v>
      </c>
      <c r="AG433" s="331"/>
      <c r="AJ433" s="185"/>
      <c r="AK433" s="616"/>
      <c r="AL433" s="186">
        <f t="shared" si="32"/>
        <v>0</v>
      </c>
      <c r="AM433" s="186">
        <f t="shared" si="33"/>
        <v>0</v>
      </c>
      <c r="AN433" s="186">
        <f t="shared" si="34"/>
        <v>0</v>
      </c>
      <c r="AO433" s="615"/>
    </row>
    <row r="434" spans="1:41" ht="20.100000000000001" customHeight="1">
      <c r="A434" s="183">
        <v>430</v>
      </c>
      <c r="B434" s="342"/>
      <c r="C434" s="342"/>
      <c r="D434" s="142"/>
      <c r="E434" s="142"/>
      <c r="F434" s="142"/>
      <c r="G434" s="142"/>
      <c r="H434" s="142"/>
      <c r="I434" s="142"/>
      <c r="J434" s="143"/>
      <c r="K434" s="142"/>
      <c r="L434" s="142"/>
      <c r="M434" s="144"/>
      <c r="N434" s="145"/>
      <c r="O434" s="142"/>
      <c r="P434" s="147"/>
      <c r="Q434" s="147"/>
      <c r="R434" s="147"/>
      <c r="S434" s="147"/>
      <c r="T434" s="147"/>
      <c r="U434" s="147"/>
      <c r="V434" s="147"/>
      <c r="W434" s="147"/>
      <c r="X434" s="147"/>
      <c r="Y434" s="147"/>
      <c r="Z434" s="147"/>
      <c r="AA434" s="147"/>
      <c r="AB434" s="147"/>
      <c r="AC434" s="148"/>
      <c r="AD434" s="142"/>
      <c r="AE434" s="203">
        <f t="shared" si="35"/>
        <v>0</v>
      </c>
      <c r="AF434" s="150">
        <f t="shared" si="36"/>
        <v>0</v>
      </c>
      <c r="AG434" s="331"/>
      <c r="AJ434" s="185"/>
      <c r="AK434" s="616"/>
      <c r="AL434" s="186">
        <f t="shared" si="32"/>
        <v>0</v>
      </c>
      <c r="AM434" s="186">
        <f t="shared" si="33"/>
        <v>0</v>
      </c>
      <c r="AN434" s="186">
        <f t="shared" si="34"/>
        <v>0</v>
      </c>
      <c r="AO434" s="615"/>
    </row>
    <row r="435" spans="1:41" ht="20.100000000000001" customHeight="1">
      <c r="A435" s="183">
        <v>431</v>
      </c>
      <c r="B435" s="342"/>
      <c r="C435" s="342"/>
      <c r="D435" s="142"/>
      <c r="E435" s="142"/>
      <c r="F435" s="142"/>
      <c r="G435" s="142"/>
      <c r="H435" s="142"/>
      <c r="I435" s="142"/>
      <c r="J435" s="143"/>
      <c r="K435" s="142"/>
      <c r="L435" s="142"/>
      <c r="M435" s="144"/>
      <c r="N435" s="145"/>
      <c r="O435" s="142"/>
      <c r="P435" s="147"/>
      <c r="Q435" s="147"/>
      <c r="R435" s="147"/>
      <c r="S435" s="147"/>
      <c r="T435" s="147"/>
      <c r="U435" s="147"/>
      <c r="V435" s="147"/>
      <c r="W435" s="147"/>
      <c r="X435" s="147"/>
      <c r="Y435" s="147"/>
      <c r="Z435" s="147"/>
      <c r="AA435" s="147"/>
      <c r="AB435" s="147"/>
      <c r="AC435" s="148"/>
      <c r="AD435" s="142"/>
      <c r="AE435" s="203">
        <f t="shared" si="35"/>
        <v>0</v>
      </c>
      <c r="AF435" s="150">
        <f t="shared" si="36"/>
        <v>0</v>
      </c>
      <c r="AG435" s="331"/>
      <c r="AJ435" s="185"/>
      <c r="AK435" s="616"/>
      <c r="AL435" s="186">
        <f t="shared" si="32"/>
        <v>0</v>
      </c>
      <c r="AM435" s="186">
        <f t="shared" si="33"/>
        <v>0</v>
      </c>
      <c r="AN435" s="186">
        <f t="shared" si="34"/>
        <v>0</v>
      </c>
      <c r="AO435" s="615"/>
    </row>
    <row r="436" spans="1:41" ht="20.100000000000001" customHeight="1">
      <c r="A436" s="183">
        <v>432</v>
      </c>
      <c r="B436" s="342"/>
      <c r="C436" s="342"/>
      <c r="D436" s="142"/>
      <c r="E436" s="142"/>
      <c r="F436" s="142"/>
      <c r="G436" s="142"/>
      <c r="H436" s="142"/>
      <c r="I436" s="142"/>
      <c r="J436" s="143"/>
      <c r="K436" s="142"/>
      <c r="L436" s="142"/>
      <c r="M436" s="144"/>
      <c r="N436" s="145"/>
      <c r="O436" s="142"/>
      <c r="P436" s="147"/>
      <c r="Q436" s="147"/>
      <c r="R436" s="147"/>
      <c r="S436" s="147"/>
      <c r="T436" s="147"/>
      <c r="U436" s="147"/>
      <c r="V436" s="147"/>
      <c r="W436" s="147"/>
      <c r="X436" s="147"/>
      <c r="Y436" s="147"/>
      <c r="Z436" s="147"/>
      <c r="AA436" s="147"/>
      <c r="AB436" s="147"/>
      <c r="AC436" s="148"/>
      <c r="AD436" s="142"/>
      <c r="AE436" s="203">
        <f t="shared" si="35"/>
        <v>0</v>
      </c>
      <c r="AF436" s="150">
        <f t="shared" si="36"/>
        <v>0</v>
      </c>
      <c r="AG436" s="331"/>
      <c r="AJ436" s="185"/>
      <c r="AK436" s="616"/>
      <c r="AL436" s="186">
        <f t="shared" si="32"/>
        <v>0</v>
      </c>
      <c r="AM436" s="186">
        <f t="shared" si="33"/>
        <v>0</v>
      </c>
      <c r="AN436" s="186">
        <f t="shared" si="34"/>
        <v>0</v>
      </c>
      <c r="AO436" s="615"/>
    </row>
    <row r="437" spans="1:41" ht="20.100000000000001" customHeight="1">
      <c r="A437" s="183">
        <v>433</v>
      </c>
      <c r="B437" s="342"/>
      <c r="C437" s="342"/>
      <c r="D437" s="142"/>
      <c r="E437" s="142"/>
      <c r="F437" s="142"/>
      <c r="G437" s="142"/>
      <c r="H437" s="142"/>
      <c r="I437" s="142"/>
      <c r="J437" s="143"/>
      <c r="K437" s="142"/>
      <c r="L437" s="142"/>
      <c r="M437" s="144"/>
      <c r="N437" s="145"/>
      <c r="O437" s="142"/>
      <c r="P437" s="147"/>
      <c r="Q437" s="147"/>
      <c r="R437" s="147"/>
      <c r="S437" s="147"/>
      <c r="T437" s="147"/>
      <c r="U437" s="147"/>
      <c r="V437" s="147"/>
      <c r="W437" s="147"/>
      <c r="X437" s="147"/>
      <c r="Y437" s="147"/>
      <c r="Z437" s="147"/>
      <c r="AA437" s="147"/>
      <c r="AB437" s="147"/>
      <c r="AC437" s="148"/>
      <c r="AD437" s="142"/>
      <c r="AE437" s="203">
        <f t="shared" si="35"/>
        <v>0</v>
      </c>
      <c r="AF437" s="150">
        <f t="shared" si="36"/>
        <v>0</v>
      </c>
      <c r="AG437" s="331"/>
      <c r="AJ437" s="185"/>
      <c r="AK437" s="616"/>
      <c r="AL437" s="186">
        <f t="shared" si="32"/>
        <v>0</v>
      </c>
      <c r="AM437" s="186">
        <f t="shared" si="33"/>
        <v>0</v>
      </c>
      <c r="AN437" s="186">
        <f t="shared" si="34"/>
        <v>0</v>
      </c>
      <c r="AO437" s="615"/>
    </row>
    <row r="438" spans="1:41" ht="20.100000000000001" customHeight="1">
      <c r="A438" s="183">
        <v>434</v>
      </c>
      <c r="B438" s="342"/>
      <c r="C438" s="342"/>
      <c r="D438" s="142"/>
      <c r="E438" s="142"/>
      <c r="F438" s="142"/>
      <c r="G438" s="142"/>
      <c r="H438" s="142"/>
      <c r="I438" s="142"/>
      <c r="J438" s="143"/>
      <c r="K438" s="142"/>
      <c r="L438" s="142"/>
      <c r="M438" s="144"/>
      <c r="N438" s="145"/>
      <c r="O438" s="142"/>
      <c r="P438" s="147"/>
      <c r="Q438" s="147"/>
      <c r="R438" s="147"/>
      <c r="S438" s="147"/>
      <c r="T438" s="147"/>
      <c r="U438" s="147"/>
      <c r="V438" s="147"/>
      <c r="W438" s="147"/>
      <c r="X438" s="147"/>
      <c r="Y438" s="147"/>
      <c r="Z438" s="147"/>
      <c r="AA438" s="147"/>
      <c r="AB438" s="147"/>
      <c r="AC438" s="148"/>
      <c r="AD438" s="142"/>
      <c r="AE438" s="203">
        <f t="shared" si="35"/>
        <v>0</v>
      </c>
      <c r="AF438" s="150">
        <f t="shared" si="36"/>
        <v>0</v>
      </c>
      <c r="AG438" s="331"/>
      <c r="AJ438" s="185"/>
      <c r="AK438" s="616"/>
      <c r="AL438" s="186">
        <f t="shared" si="32"/>
        <v>0</v>
      </c>
      <c r="AM438" s="186">
        <f t="shared" si="33"/>
        <v>0</v>
      </c>
      <c r="AN438" s="186">
        <f t="shared" si="34"/>
        <v>0</v>
      </c>
      <c r="AO438" s="615"/>
    </row>
    <row r="439" spans="1:41" ht="20.100000000000001" customHeight="1">
      <c r="A439" s="183">
        <v>435</v>
      </c>
      <c r="B439" s="342"/>
      <c r="C439" s="342"/>
      <c r="D439" s="142"/>
      <c r="E439" s="142"/>
      <c r="F439" s="142"/>
      <c r="G439" s="142"/>
      <c r="H439" s="142"/>
      <c r="I439" s="142"/>
      <c r="J439" s="143"/>
      <c r="K439" s="142"/>
      <c r="L439" s="142"/>
      <c r="M439" s="144"/>
      <c r="N439" s="145"/>
      <c r="O439" s="142"/>
      <c r="P439" s="147"/>
      <c r="Q439" s="147"/>
      <c r="R439" s="147"/>
      <c r="S439" s="147"/>
      <c r="T439" s="147"/>
      <c r="U439" s="147"/>
      <c r="V439" s="147"/>
      <c r="W439" s="147"/>
      <c r="X439" s="147"/>
      <c r="Y439" s="147"/>
      <c r="Z439" s="147"/>
      <c r="AA439" s="147"/>
      <c r="AB439" s="147"/>
      <c r="AC439" s="148"/>
      <c r="AD439" s="142"/>
      <c r="AE439" s="203">
        <f t="shared" si="35"/>
        <v>0</v>
      </c>
      <c r="AF439" s="150">
        <f t="shared" si="36"/>
        <v>0</v>
      </c>
      <c r="AG439" s="331"/>
      <c r="AJ439" s="185"/>
      <c r="AK439" s="616"/>
      <c r="AL439" s="186">
        <f t="shared" si="32"/>
        <v>0</v>
      </c>
      <c r="AM439" s="186">
        <f t="shared" si="33"/>
        <v>0</v>
      </c>
      <c r="AN439" s="186">
        <f t="shared" si="34"/>
        <v>0</v>
      </c>
      <c r="AO439" s="615"/>
    </row>
    <row r="440" spans="1:41" ht="20.100000000000001" customHeight="1">
      <c r="A440" s="183">
        <v>436</v>
      </c>
      <c r="B440" s="342"/>
      <c r="C440" s="342"/>
      <c r="D440" s="142"/>
      <c r="E440" s="142"/>
      <c r="F440" s="142"/>
      <c r="G440" s="142"/>
      <c r="H440" s="142"/>
      <c r="I440" s="142"/>
      <c r="J440" s="143"/>
      <c r="K440" s="142"/>
      <c r="L440" s="142"/>
      <c r="M440" s="144"/>
      <c r="N440" s="145"/>
      <c r="O440" s="142"/>
      <c r="P440" s="147"/>
      <c r="Q440" s="147"/>
      <c r="R440" s="147"/>
      <c r="S440" s="147"/>
      <c r="T440" s="147"/>
      <c r="U440" s="147"/>
      <c r="V440" s="147"/>
      <c r="W440" s="147"/>
      <c r="X440" s="147"/>
      <c r="Y440" s="147"/>
      <c r="Z440" s="147"/>
      <c r="AA440" s="147"/>
      <c r="AB440" s="147"/>
      <c r="AC440" s="148"/>
      <c r="AD440" s="142"/>
      <c r="AE440" s="203">
        <f t="shared" si="35"/>
        <v>0</v>
      </c>
      <c r="AF440" s="150">
        <f t="shared" si="36"/>
        <v>0</v>
      </c>
      <c r="AG440" s="331"/>
      <c r="AJ440" s="185"/>
      <c r="AK440" s="616"/>
      <c r="AL440" s="186">
        <f t="shared" si="32"/>
        <v>0</v>
      </c>
      <c r="AM440" s="186">
        <f t="shared" si="33"/>
        <v>0</v>
      </c>
      <c r="AN440" s="186">
        <f t="shared" si="34"/>
        <v>0</v>
      </c>
      <c r="AO440" s="615"/>
    </row>
    <row r="441" spans="1:41" ht="20.100000000000001" customHeight="1">
      <c r="A441" s="183">
        <v>437</v>
      </c>
      <c r="B441" s="342"/>
      <c r="C441" s="342"/>
      <c r="D441" s="142"/>
      <c r="E441" s="142"/>
      <c r="F441" s="142"/>
      <c r="G441" s="142"/>
      <c r="H441" s="142"/>
      <c r="I441" s="142"/>
      <c r="J441" s="143"/>
      <c r="K441" s="142"/>
      <c r="L441" s="142"/>
      <c r="M441" s="144"/>
      <c r="N441" s="145"/>
      <c r="O441" s="142"/>
      <c r="P441" s="147"/>
      <c r="Q441" s="147"/>
      <c r="R441" s="147"/>
      <c r="S441" s="147"/>
      <c r="T441" s="147"/>
      <c r="U441" s="147"/>
      <c r="V441" s="147"/>
      <c r="W441" s="147"/>
      <c r="X441" s="147"/>
      <c r="Y441" s="147"/>
      <c r="Z441" s="147"/>
      <c r="AA441" s="147"/>
      <c r="AB441" s="147"/>
      <c r="AC441" s="148"/>
      <c r="AD441" s="142"/>
      <c r="AE441" s="203">
        <f t="shared" si="35"/>
        <v>0</v>
      </c>
      <c r="AF441" s="150">
        <f t="shared" si="36"/>
        <v>0</v>
      </c>
      <c r="AG441" s="331"/>
      <c r="AJ441" s="185"/>
      <c r="AK441" s="616"/>
      <c r="AL441" s="186">
        <f t="shared" si="32"/>
        <v>0</v>
      </c>
      <c r="AM441" s="186">
        <f t="shared" si="33"/>
        <v>0</v>
      </c>
      <c r="AN441" s="186">
        <f t="shared" si="34"/>
        <v>0</v>
      </c>
      <c r="AO441" s="615"/>
    </row>
    <row r="442" spans="1:41" ht="20.100000000000001" customHeight="1">
      <c r="A442" s="183">
        <v>438</v>
      </c>
      <c r="B442" s="342"/>
      <c r="C442" s="342"/>
      <c r="D442" s="142"/>
      <c r="E442" s="142"/>
      <c r="F442" s="142"/>
      <c r="G442" s="142"/>
      <c r="H442" s="142"/>
      <c r="I442" s="142"/>
      <c r="J442" s="143"/>
      <c r="K442" s="142"/>
      <c r="L442" s="142"/>
      <c r="M442" s="144"/>
      <c r="N442" s="145"/>
      <c r="O442" s="142"/>
      <c r="P442" s="147"/>
      <c r="Q442" s="147"/>
      <c r="R442" s="147"/>
      <c r="S442" s="147"/>
      <c r="T442" s="147"/>
      <c r="U442" s="147"/>
      <c r="V442" s="147"/>
      <c r="W442" s="147"/>
      <c r="X442" s="147"/>
      <c r="Y442" s="147"/>
      <c r="Z442" s="147"/>
      <c r="AA442" s="147"/>
      <c r="AB442" s="147"/>
      <c r="AC442" s="148"/>
      <c r="AD442" s="142"/>
      <c r="AE442" s="203">
        <f t="shared" si="35"/>
        <v>0</v>
      </c>
      <c r="AF442" s="150">
        <f t="shared" si="36"/>
        <v>0</v>
      </c>
      <c r="AG442" s="331"/>
      <c r="AJ442" s="185"/>
      <c r="AK442" s="616"/>
      <c r="AL442" s="186">
        <f t="shared" si="32"/>
        <v>0</v>
      </c>
      <c r="AM442" s="186">
        <f t="shared" si="33"/>
        <v>0</v>
      </c>
      <c r="AN442" s="186">
        <f t="shared" si="34"/>
        <v>0</v>
      </c>
      <c r="AO442" s="615"/>
    </row>
    <row r="443" spans="1:41" ht="20.100000000000001" customHeight="1">
      <c r="A443" s="183">
        <v>439</v>
      </c>
      <c r="B443" s="342"/>
      <c r="C443" s="342"/>
      <c r="D443" s="142"/>
      <c r="E443" s="142"/>
      <c r="F443" s="142"/>
      <c r="G443" s="142"/>
      <c r="H443" s="142"/>
      <c r="I443" s="142"/>
      <c r="J443" s="143"/>
      <c r="K443" s="142"/>
      <c r="L443" s="142"/>
      <c r="M443" s="144"/>
      <c r="N443" s="145"/>
      <c r="O443" s="142"/>
      <c r="P443" s="147"/>
      <c r="Q443" s="147"/>
      <c r="R443" s="147"/>
      <c r="S443" s="147"/>
      <c r="T443" s="147"/>
      <c r="U443" s="147"/>
      <c r="V443" s="147"/>
      <c r="W443" s="147"/>
      <c r="X443" s="147"/>
      <c r="Y443" s="147"/>
      <c r="Z443" s="147"/>
      <c r="AA443" s="147"/>
      <c r="AB443" s="147"/>
      <c r="AC443" s="148"/>
      <c r="AD443" s="142"/>
      <c r="AE443" s="203">
        <f t="shared" si="35"/>
        <v>0</v>
      </c>
      <c r="AF443" s="150">
        <f t="shared" si="36"/>
        <v>0</v>
      </c>
      <c r="AG443" s="331"/>
      <c r="AJ443" s="185"/>
      <c r="AK443" s="616"/>
      <c r="AL443" s="186">
        <f t="shared" si="32"/>
        <v>0</v>
      </c>
      <c r="AM443" s="186">
        <f t="shared" si="33"/>
        <v>0</v>
      </c>
      <c r="AN443" s="186">
        <f t="shared" si="34"/>
        <v>0</v>
      </c>
      <c r="AO443" s="615"/>
    </row>
    <row r="444" spans="1:41" ht="20.100000000000001" customHeight="1">
      <c r="A444" s="183">
        <v>440</v>
      </c>
      <c r="B444" s="342"/>
      <c r="C444" s="342"/>
      <c r="D444" s="142"/>
      <c r="E444" s="142"/>
      <c r="F444" s="142"/>
      <c r="G444" s="142"/>
      <c r="H444" s="142"/>
      <c r="I444" s="142"/>
      <c r="J444" s="143"/>
      <c r="K444" s="142"/>
      <c r="L444" s="142"/>
      <c r="M444" s="144"/>
      <c r="N444" s="145"/>
      <c r="O444" s="142"/>
      <c r="P444" s="147"/>
      <c r="Q444" s="147"/>
      <c r="R444" s="147"/>
      <c r="S444" s="147"/>
      <c r="T444" s="147"/>
      <c r="U444" s="147"/>
      <c r="V444" s="147"/>
      <c r="W444" s="147"/>
      <c r="X444" s="147"/>
      <c r="Y444" s="147"/>
      <c r="Z444" s="147"/>
      <c r="AA444" s="147"/>
      <c r="AB444" s="147"/>
      <c r="AC444" s="148"/>
      <c r="AD444" s="142"/>
      <c r="AE444" s="203">
        <f t="shared" si="35"/>
        <v>0</v>
      </c>
      <c r="AF444" s="150">
        <f t="shared" si="36"/>
        <v>0</v>
      </c>
      <c r="AG444" s="331"/>
      <c r="AJ444" s="185"/>
      <c r="AK444" s="616"/>
      <c r="AL444" s="186">
        <f t="shared" si="32"/>
        <v>0</v>
      </c>
      <c r="AM444" s="186">
        <f t="shared" si="33"/>
        <v>0</v>
      </c>
      <c r="AN444" s="186">
        <f t="shared" si="34"/>
        <v>0</v>
      </c>
      <c r="AO444" s="615"/>
    </row>
    <row r="445" spans="1:41" ht="20.100000000000001" customHeight="1">
      <c r="A445" s="183">
        <v>441</v>
      </c>
      <c r="B445" s="342"/>
      <c r="C445" s="342"/>
      <c r="D445" s="142"/>
      <c r="E445" s="142"/>
      <c r="F445" s="142"/>
      <c r="G445" s="142"/>
      <c r="H445" s="142"/>
      <c r="I445" s="142"/>
      <c r="J445" s="143"/>
      <c r="K445" s="142"/>
      <c r="L445" s="142"/>
      <c r="M445" s="144"/>
      <c r="N445" s="145"/>
      <c r="O445" s="142"/>
      <c r="P445" s="147"/>
      <c r="Q445" s="147"/>
      <c r="R445" s="147"/>
      <c r="S445" s="147"/>
      <c r="T445" s="147"/>
      <c r="U445" s="147"/>
      <c r="V445" s="147"/>
      <c r="W445" s="147"/>
      <c r="X445" s="147"/>
      <c r="Y445" s="147"/>
      <c r="Z445" s="147"/>
      <c r="AA445" s="147"/>
      <c r="AB445" s="147"/>
      <c r="AC445" s="148"/>
      <c r="AD445" s="142"/>
      <c r="AE445" s="203">
        <f t="shared" si="35"/>
        <v>0</v>
      </c>
      <c r="AF445" s="150">
        <f t="shared" si="36"/>
        <v>0</v>
      </c>
      <c r="AG445" s="331"/>
      <c r="AJ445" s="185"/>
      <c r="AK445" s="616"/>
      <c r="AL445" s="186">
        <f t="shared" si="32"/>
        <v>0</v>
      </c>
      <c r="AM445" s="186">
        <f t="shared" si="33"/>
        <v>0</v>
      </c>
      <c r="AN445" s="186">
        <f t="shared" si="34"/>
        <v>0</v>
      </c>
      <c r="AO445" s="615"/>
    </row>
    <row r="446" spans="1:41" ht="20.100000000000001" customHeight="1">
      <c r="A446" s="183">
        <v>442</v>
      </c>
      <c r="B446" s="342"/>
      <c r="C446" s="342"/>
      <c r="D446" s="142"/>
      <c r="E446" s="142"/>
      <c r="F446" s="142"/>
      <c r="G446" s="142"/>
      <c r="H446" s="142"/>
      <c r="I446" s="142"/>
      <c r="J446" s="143"/>
      <c r="K446" s="142"/>
      <c r="L446" s="142"/>
      <c r="M446" s="144"/>
      <c r="N446" s="145"/>
      <c r="O446" s="142"/>
      <c r="P446" s="147"/>
      <c r="Q446" s="147"/>
      <c r="R446" s="147"/>
      <c r="S446" s="147"/>
      <c r="T446" s="147"/>
      <c r="U446" s="147"/>
      <c r="V446" s="147"/>
      <c r="W446" s="147"/>
      <c r="X446" s="147"/>
      <c r="Y446" s="147"/>
      <c r="Z446" s="147"/>
      <c r="AA446" s="147"/>
      <c r="AB446" s="147"/>
      <c r="AC446" s="148"/>
      <c r="AD446" s="142"/>
      <c r="AE446" s="203">
        <f t="shared" si="35"/>
        <v>0</v>
      </c>
      <c r="AF446" s="150">
        <f t="shared" si="36"/>
        <v>0</v>
      </c>
      <c r="AG446" s="331"/>
      <c r="AJ446" s="185"/>
      <c r="AK446" s="616"/>
      <c r="AL446" s="186">
        <f t="shared" si="32"/>
        <v>0</v>
      </c>
      <c r="AM446" s="186">
        <f t="shared" si="33"/>
        <v>0</v>
      </c>
      <c r="AN446" s="186">
        <f t="shared" si="34"/>
        <v>0</v>
      </c>
      <c r="AO446" s="615"/>
    </row>
    <row r="447" spans="1:41" ht="20.100000000000001" customHeight="1">
      <c r="A447" s="183">
        <v>443</v>
      </c>
      <c r="B447" s="342"/>
      <c r="C447" s="342"/>
      <c r="D447" s="142"/>
      <c r="E447" s="142"/>
      <c r="F447" s="142"/>
      <c r="G447" s="142"/>
      <c r="H447" s="142"/>
      <c r="I447" s="142"/>
      <c r="J447" s="143"/>
      <c r="K447" s="142"/>
      <c r="L447" s="142"/>
      <c r="M447" s="144"/>
      <c r="N447" s="145"/>
      <c r="O447" s="142"/>
      <c r="P447" s="147"/>
      <c r="Q447" s="147"/>
      <c r="R447" s="147"/>
      <c r="S447" s="147"/>
      <c r="T447" s="147"/>
      <c r="U447" s="147"/>
      <c r="V447" s="147"/>
      <c r="W447" s="147"/>
      <c r="X447" s="147"/>
      <c r="Y447" s="147"/>
      <c r="Z447" s="147"/>
      <c r="AA447" s="147"/>
      <c r="AB447" s="147"/>
      <c r="AC447" s="148"/>
      <c r="AD447" s="142"/>
      <c r="AE447" s="203">
        <f t="shared" si="35"/>
        <v>0</v>
      </c>
      <c r="AF447" s="150">
        <f t="shared" si="36"/>
        <v>0</v>
      </c>
      <c r="AG447" s="331"/>
      <c r="AJ447" s="185"/>
      <c r="AK447" s="616"/>
      <c r="AL447" s="186">
        <f t="shared" si="32"/>
        <v>0</v>
      </c>
      <c r="AM447" s="186">
        <f t="shared" si="33"/>
        <v>0</v>
      </c>
      <c r="AN447" s="186">
        <f t="shared" si="34"/>
        <v>0</v>
      </c>
      <c r="AO447" s="615"/>
    </row>
    <row r="448" spans="1:41" ht="20.100000000000001" customHeight="1">
      <c r="A448" s="183">
        <v>444</v>
      </c>
      <c r="B448" s="342"/>
      <c r="C448" s="342"/>
      <c r="D448" s="142"/>
      <c r="E448" s="142"/>
      <c r="F448" s="142"/>
      <c r="G448" s="142"/>
      <c r="H448" s="142"/>
      <c r="I448" s="142"/>
      <c r="J448" s="143"/>
      <c r="K448" s="142"/>
      <c r="L448" s="142"/>
      <c r="M448" s="144"/>
      <c r="N448" s="145"/>
      <c r="O448" s="142"/>
      <c r="P448" s="147"/>
      <c r="Q448" s="147"/>
      <c r="R448" s="147"/>
      <c r="S448" s="147"/>
      <c r="T448" s="147"/>
      <c r="U448" s="147"/>
      <c r="V448" s="147"/>
      <c r="W448" s="147"/>
      <c r="X448" s="147"/>
      <c r="Y448" s="147"/>
      <c r="Z448" s="147"/>
      <c r="AA448" s="147"/>
      <c r="AB448" s="147"/>
      <c r="AC448" s="148"/>
      <c r="AD448" s="142"/>
      <c r="AE448" s="203">
        <f t="shared" si="35"/>
        <v>0</v>
      </c>
      <c r="AF448" s="150">
        <f t="shared" si="36"/>
        <v>0</v>
      </c>
      <c r="AG448" s="331"/>
      <c r="AJ448" s="185"/>
      <c r="AK448" s="616"/>
      <c r="AL448" s="186">
        <f t="shared" si="32"/>
        <v>0</v>
      </c>
      <c r="AM448" s="186">
        <f t="shared" si="33"/>
        <v>0</v>
      </c>
      <c r="AN448" s="186">
        <f t="shared" si="34"/>
        <v>0</v>
      </c>
      <c r="AO448" s="615"/>
    </row>
    <row r="449" spans="1:41" ht="20.100000000000001" customHeight="1">
      <c r="A449" s="183">
        <v>445</v>
      </c>
      <c r="B449" s="342"/>
      <c r="C449" s="342"/>
      <c r="D449" s="142"/>
      <c r="E449" s="142"/>
      <c r="F449" s="142"/>
      <c r="G449" s="142"/>
      <c r="H449" s="142"/>
      <c r="I449" s="142"/>
      <c r="J449" s="143"/>
      <c r="K449" s="142"/>
      <c r="L449" s="142"/>
      <c r="M449" s="144"/>
      <c r="N449" s="145"/>
      <c r="O449" s="142"/>
      <c r="P449" s="147"/>
      <c r="Q449" s="147"/>
      <c r="R449" s="147"/>
      <c r="S449" s="147"/>
      <c r="T449" s="147"/>
      <c r="U449" s="147"/>
      <c r="V449" s="147"/>
      <c r="W449" s="147"/>
      <c r="X449" s="147"/>
      <c r="Y449" s="147"/>
      <c r="Z449" s="147"/>
      <c r="AA449" s="147"/>
      <c r="AB449" s="147"/>
      <c r="AC449" s="148"/>
      <c r="AD449" s="142"/>
      <c r="AE449" s="203">
        <f t="shared" si="35"/>
        <v>0</v>
      </c>
      <c r="AF449" s="150">
        <f t="shared" si="36"/>
        <v>0</v>
      </c>
      <c r="AG449" s="331"/>
      <c r="AJ449" s="185"/>
      <c r="AK449" s="616"/>
      <c r="AL449" s="186">
        <f t="shared" si="32"/>
        <v>0</v>
      </c>
      <c r="AM449" s="186">
        <f t="shared" si="33"/>
        <v>0</v>
      </c>
      <c r="AN449" s="186">
        <f t="shared" si="34"/>
        <v>0</v>
      </c>
      <c r="AO449" s="615"/>
    </row>
    <row r="450" spans="1:41" ht="20.100000000000001" customHeight="1">
      <c r="A450" s="183">
        <v>446</v>
      </c>
      <c r="B450" s="342"/>
      <c r="C450" s="342"/>
      <c r="D450" s="142"/>
      <c r="E450" s="142"/>
      <c r="F450" s="142"/>
      <c r="G450" s="142"/>
      <c r="H450" s="142"/>
      <c r="I450" s="142"/>
      <c r="J450" s="143"/>
      <c r="K450" s="142"/>
      <c r="L450" s="142"/>
      <c r="M450" s="144"/>
      <c r="N450" s="145"/>
      <c r="O450" s="142"/>
      <c r="P450" s="147"/>
      <c r="Q450" s="147"/>
      <c r="R450" s="147"/>
      <c r="S450" s="147"/>
      <c r="T450" s="147"/>
      <c r="U450" s="147"/>
      <c r="V450" s="147"/>
      <c r="W450" s="147"/>
      <c r="X450" s="147"/>
      <c r="Y450" s="147"/>
      <c r="Z450" s="147"/>
      <c r="AA450" s="147"/>
      <c r="AB450" s="147"/>
      <c r="AC450" s="148"/>
      <c r="AD450" s="142"/>
      <c r="AE450" s="203">
        <f t="shared" si="35"/>
        <v>0</v>
      </c>
      <c r="AF450" s="150">
        <f t="shared" si="36"/>
        <v>0</v>
      </c>
      <c r="AG450" s="331"/>
      <c r="AJ450" s="185"/>
      <c r="AK450" s="616"/>
      <c r="AL450" s="186">
        <f t="shared" si="32"/>
        <v>0</v>
      </c>
      <c r="AM450" s="186">
        <f t="shared" si="33"/>
        <v>0</v>
      </c>
      <c r="AN450" s="186">
        <f t="shared" si="34"/>
        <v>0</v>
      </c>
      <c r="AO450" s="615"/>
    </row>
    <row r="451" spans="1:41" ht="20.100000000000001" customHeight="1">
      <c r="A451" s="183">
        <v>447</v>
      </c>
      <c r="B451" s="342"/>
      <c r="C451" s="342"/>
      <c r="D451" s="142"/>
      <c r="E451" s="142"/>
      <c r="F451" s="142"/>
      <c r="G451" s="142"/>
      <c r="H451" s="142"/>
      <c r="I451" s="142"/>
      <c r="J451" s="143"/>
      <c r="K451" s="142"/>
      <c r="L451" s="142"/>
      <c r="M451" s="144"/>
      <c r="N451" s="145"/>
      <c r="O451" s="142"/>
      <c r="P451" s="147"/>
      <c r="Q451" s="147"/>
      <c r="R451" s="147"/>
      <c r="S451" s="147"/>
      <c r="T451" s="147"/>
      <c r="U451" s="147"/>
      <c r="V451" s="147"/>
      <c r="W451" s="147"/>
      <c r="X451" s="147"/>
      <c r="Y451" s="147"/>
      <c r="Z451" s="147"/>
      <c r="AA451" s="147"/>
      <c r="AB451" s="147"/>
      <c r="AC451" s="148"/>
      <c r="AD451" s="142"/>
      <c r="AE451" s="203">
        <f t="shared" si="35"/>
        <v>0</v>
      </c>
      <c r="AF451" s="150">
        <f t="shared" si="36"/>
        <v>0</v>
      </c>
      <c r="AG451" s="331"/>
      <c r="AJ451" s="185"/>
      <c r="AK451" s="616"/>
      <c r="AL451" s="186">
        <f t="shared" si="32"/>
        <v>0</v>
      </c>
      <c r="AM451" s="186">
        <f t="shared" si="33"/>
        <v>0</v>
      </c>
      <c r="AN451" s="186">
        <f t="shared" si="34"/>
        <v>0</v>
      </c>
      <c r="AO451" s="615"/>
    </row>
    <row r="452" spans="1:41" ht="20.100000000000001" customHeight="1">
      <c r="A452" s="183">
        <v>448</v>
      </c>
      <c r="B452" s="342"/>
      <c r="C452" s="342"/>
      <c r="D452" s="142"/>
      <c r="E452" s="142"/>
      <c r="F452" s="142"/>
      <c r="G452" s="142"/>
      <c r="H452" s="142"/>
      <c r="I452" s="142"/>
      <c r="J452" s="143"/>
      <c r="K452" s="142"/>
      <c r="L452" s="142"/>
      <c r="M452" s="144"/>
      <c r="N452" s="145"/>
      <c r="O452" s="142"/>
      <c r="P452" s="147"/>
      <c r="Q452" s="147"/>
      <c r="R452" s="147"/>
      <c r="S452" s="147"/>
      <c r="T452" s="147"/>
      <c r="U452" s="147"/>
      <c r="V452" s="147"/>
      <c r="W452" s="147"/>
      <c r="X452" s="147"/>
      <c r="Y452" s="147"/>
      <c r="Z452" s="147"/>
      <c r="AA452" s="147"/>
      <c r="AB452" s="147"/>
      <c r="AC452" s="148"/>
      <c r="AD452" s="142"/>
      <c r="AE452" s="203">
        <f t="shared" si="35"/>
        <v>0</v>
      </c>
      <c r="AF452" s="150">
        <f t="shared" si="36"/>
        <v>0</v>
      </c>
      <c r="AG452" s="331"/>
      <c r="AJ452" s="185"/>
      <c r="AK452" s="616"/>
      <c r="AL452" s="186">
        <f t="shared" si="32"/>
        <v>0</v>
      </c>
      <c r="AM452" s="186">
        <f t="shared" si="33"/>
        <v>0</v>
      </c>
      <c r="AN452" s="186">
        <f t="shared" si="34"/>
        <v>0</v>
      </c>
      <c r="AO452" s="615"/>
    </row>
    <row r="453" spans="1:41" ht="20.100000000000001" customHeight="1">
      <c r="A453" s="183">
        <v>449</v>
      </c>
      <c r="B453" s="342"/>
      <c r="C453" s="342"/>
      <c r="D453" s="142"/>
      <c r="E453" s="142"/>
      <c r="F453" s="142"/>
      <c r="G453" s="142"/>
      <c r="H453" s="142"/>
      <c r="I453" s="142"/>
      <c r="J453" s="143"/>
      <c r="K453" s="142"/>
      <c r="L453" s="142"/>
      <c r="M453" s="144"/>
      <c r="N453" s="145"/>
      <c r="O453" s="142"/>
      <c r="P453" s="147"/>
      <c r="Q453" s="147"/>
      <c r="R453" s="147"/>
      <c r="S453" s="147"/>
      <c r="T453" s="147"/>
      <c r="U453" s="147"/>
      <c r="V453" s="147"/>
      <c r="W453" s="147"/>
      <c r="X453" s="147"/>
      <c r="Y453" s="147"/>
      <c r="Z453" s="147"/>
      <c r="AA453" s="147"/>
      <c r="AB453" s="147"/>
      <c r="AC453" s="148"/>
      <c r="AD453" s="142"/>
      <c r="AE453" s="203">
        <f t="shared" si="35"/>
        <v>0</v>
      </c>
      <c r="AF453" s="150">
        <f t="shared" si="36"/>
        <v>0</v>
      </c>
      <c r="AG453" s="331"/>
      <c r="AJ453" s="185"/>
      <c r="AK453" s="616"/>
      <c r="AL453" s="186">
        <f t="shared" si="32"/>
        <v>0</v>
      </c>
      <c r="AM453" s="186">
        <f t="shared" si="33"/>
        <v>0</v>
      </c>
      <c r="AN453" s="186">
        <f t="shared" si="34"/>
        <v>0</v>
      </c>
      <c r="AO453" s="615"/>
    </row>
    <row r="454" spans="1:41" ht="20.100000000000001" customHeight="1">
      <c r="A454" s="183">
        <v>450</v>
      </c>
      <c r="B454" s="342"/>
      <c r="C454" s="342"/>
      <c r="D454" s="142"/>
      <c r="E454" s="142"/>
      <c r="F454" s="142"/>
      <c r="G454" s="142"/>
      <c r="H454" s="142"/>
      <c r="I454" s="142"/>
      <c r="J454" s="143"/>
      <c r="K454" s="142"/>
      <c r="L454" s="142"/>
      <c r="M454" s="144"/>
      <c r="N454" s="145"/>
      <c r="O454" s="142"/>
      <c r="P454" s="147"/>
      <c r="Q454" s="147"/>
      <c r="R454" s="147"/>
      <c r="S454" s="147"/>
      <c r="T454" s="147"/>
      <c r="U454" s="147"/>
      <c r="V454" s="147"/>
      <c r="W454" s="147"/>
      <c r="X454" s="147"/>
      <c r="Y454" s="147"/>
      <c r="Z454" s="147"/>
      <c r="AA454" s="147"/>
      <c r="AB454" s="147"/>
      <c r="AC454" s="148"/>
      <c r="AD454" s="142"/>
      <c r="AE454" s="203">
        <f t="shared" si="35"/>
        <v>0</v>
      </c>
      <c r="AF454" s="150">
        <f t="shared" si="36"/>
        <v>0</v>
      </c>
      <c r="AG454" s="331"/>
      <c r="AJ454" s="185"/>
      <c r="AK454" s="616"/>
      <c r="AL454" s="186">
        <f t="shared" ref="AL454:AL504" si="37">SUM(AH$4*B454)</f>
        <v>0</v>
      </c>
      <c r="AM454" s="186">
        <f t="shared" ref="AM454:AM504" si="38">SUM(AI$4*C454)</f>
        <v>0</v>
      </c>
      <c r="AN454" s="186">
        <f t="shared" ref="AN454:AN504" si="39">SUM((AE454*AJ$4)+AK454)</f>
        <v>0</v>
      </c>
      <c r="AO454" s="615"/>
    </row>
    <row r="455" spans="1:41" ht="20.100000000000001" customHeight="1">
      <c r="A455" s="183">
        <v>451</v>
      </c>
      <c r="B455" s="342"/>
      <c r="C455" s="342"/>
      <c r="D455" s="142"/>
      <c r="E455" s="142"/>
      <c r="F455" s="142"/>
      <c r="G455" s="142"/>
      <c r="H455" s="142"/>
      <c r="I455" s="142"/>
      <c r="J455" s="143"/>
      <c r="K455" s="142"/>
      <c r="L455" s="142"/>
      <c r="M455" s="144"/>
      <c r="N455" s="145"/>
      <c r="O455" s="142"/>
      <c r="P455" s="147"/>
      <c r="Q455" s="147"/>
      <c r="R455" s="147"/>
      <c r="S455" s="147"/>
      <c r="T455" s="147"/>
      <c r="U455" s="147"/>
      <c r="V455" s="147"/>
      <c r="W455" s="147"/>
      <c r="X455" s="147"/>
      <c r="Y455" s="147"/>
      <c r="Z455" s="147"/>
      <c r="AA455" s="147"/>
      <c r="AB455" s="147"/>
      <c r="AC455" s="148"/>
      <c r="AD455" s="142"/>
      <c r="AE455" s="203">
        <f t="shared" ref="AE455:AE504" si="40">SUM(P455:AB455)</f>
        <v>0</v>
      </c>
      <c r="AF455" s="150">
        <f t="shared" ref="AF455:AF504" si="41">SUM(AE455+B455+C455)</f>
        <v>0</v>
      </c>
      <c r="AG455" s="331"/>
      <c r="AJ455" s="185"/>
      <c r="AK455" s="616"/>
      <c r="AL455" s="186">
        <f t="shared" si="37"/>
        <v>0</v>
      </c>
      <c r="AM455" s="186">
        <f t="shared" si="38"/>
        <v>0</v>
      </c>
      <c r="AN455" s="186">
        <f t="shared" si="39"/>
        <v>0</v>
      </c>
      <c r="AO455" s="615"/>
    </row>
    <row r="456" spans="1:41" ht="20.100000000000001" customHeight="1">
      <c r="A456" s="183">
        <v>452</v>
      </c>
      <c r="B456" s="342"/>
      <c r="C456" s="342"/>
      <c r="D456" s="142"/>
      <c r="E456" s="142"/>
      <c r="F456" s="142"/>
      <c r="G456" s="142"/>
      <c r="H456" s="142"/>
      <c r="I456" s="142"/>
      <c r="J456" s="143"/>
      <c r="K456" s="142"/>
      <c r="L456" s="142"/>
      <c r="M456" s="144"/>
      <c r="N456" s="145"/>
      <c r="O456" s="142"/>
      <c r="P456" s="147"/>
      <c r="Q456" s="147"/>
      <c r="R456" s="147"/>
      <c r="S456" s="147"/>
      <c r="T456" s="147"/>
      <c r="U456" s="147"/>
      <c r="V456" s="147"/>
      <c r="W456" s="147"/>
      <c r="X456" s="147"/>
      <c r="Y456" s="147"/>
      <c r="Z456" s="147"/>
      <c r="AA456" s="147"/>
      <c r="AB456" s="147"/>
      <c r="AC456" s="148"/>
      <c r="AD456" s="142"/>
      <c r="AE456" s="203">
        <f t="shared" si="40"/>
        <v>0</v>
      </c>
      <c r="AF456" s="150">
        <f t="shared" si="41"/>
        <v>0</v>
      </c>
      <c r="AG456" s="331"/>
      <c r="AJ456" s="185"/>
      <c r="AK456" s="616"/>
      <c r="AL456" s="186">
        <f t="shared" si="37"/>
        <v>0</v>
      </c>
      <c r="AM456" s="186">
        <f t="shared" si="38"/>
        <v>0</v>
      </c>
      <c r="AN456" s="186">
        <f t="shared" si="39"/>
        <v>0</v>
      </c>
      <c r="AO456" s="615"/>
    </row>
    <row r="457" spans="1:41" ht="20.100000000000001" customHeight="1">
      <c r="A457" s="183">
        <v>453</v>
      </c>
      <c r="B457" s="342"/>
      <c r="C457" s="342"/>
      <c r="D457" s="142"/>
      <c r="E457" s="142"/>
      <c r="F457" s="142"/>
      <c r="G457" s="142"/>
      <c r="H457" s="142"/>
      <c r="I457" s="142"/>
      <c r="J457" s="143"/>
      <c r="K457" s="142"/>
      <c r="L457" s="142"/>
      <c r="M457" s="144"/>
      <c r="N457" s="145"/>
      <c r="O457" s="142"/>
      <c r="P457" s="147"/>
      <c r="Q457" s="147"/>
      <c r="R457" s="147"/>
      <c r="S457" s="147"/>
      <c r="T457" s="147"/>
      <c r="U457" s="147"/>
      <c r="V457" s="147"/>
      <c r="W457" s="147"/>
      <c r="X457" s="147"/>
      <c r="Y457" s="147"/>
      <c r="Z457" s="147"/>
      <c r="AA457" s="147"/>
      <c r="AB457" s="147"/>
      <c r="AC457" s="148"/>
      <c r="AD457" s="142"/>
      <c r="AE457" s="203">
        <f t="shared" si="40"/>
        <v>0</v>
      </c>
      <c r="AF457" s="150">
        <f t="shared" si="41"/>
        <v>0</v>
      </c>
      <c r="AG457" s="331"/>
      <c r="AJ457" s="185"/>
      <c r="AK457" s="616"/>
      <c r="AL457" s="186">
        <f t="shared" si="37"/>
        <v>0</v>
      </c>
      <c r="AM457" s="186">
        <f t="shared" si="38"/>
        <v>0</v>
      </c>
      <c r="AN457" s="186">
        <f t="shared" si="39"/>
        <v>0</v>
      </c>
      <c r="AO457" s="615"/>
    </row>
    <row r="458" spans="1:41" ht="20.100000000000001" customHeight="1">
      <c r="A458" s="183">
        <v>454</v>
      </c>
      <c r="B458" s="342"/>
      <c r="C458" s="342"/>
      <c r="D458" s="142"/>
      <c r="E458" s="142"/>
      <c r="F458" s="142"/>
      <c r="G458" s="142"/>
      <c r="H458" s="142"/>
      <c r="I458" s="142"/>
      <c r="J458" s="143"/>
      <c r="K458" s="142"/>
      <c r="L458" s="142"/>
      <c r="M458" s="144"/>
      <c r="N458" s="145"/>
      <c r="O458" s="142"/>
      <c r="P458" s="147"/>
      <c r="Q458" s="147"/>
      <c r="R458" s="147"/>
      <c r="S458" s="147"/>
      <c r="T458" s="147"/>
      <c r="U458" s="147"/>
      <c r="V458" s="147"/>
      <c r="W458" s="147"/>
      <c r="X458" s="147"/>
      <c r="Y458" s="147"/>
      <c r="Z458" s="147"/>
      <c r="AA458" s="147"/>
      <c r="AB458" s="147"/>
      <c r="AC458" s="148"/>
      <c r="AD458" s="142"/>
      <c r="AE458" s="203">
        <f t="shared" si="40"/>
        <v>0</v>
      </c>
      <c r="AF458" s="150">
        <f t="shared" si="41"/>
        <v>0</v>
      </c>
      <c r="AG458" s="331"/>
      <c r="AJ458" s="185"/>
      <c r="AK458" s="616"/>
      <c r="AL458" s="186">
        <f t="shared" si="37"/>
        <v>0</v>
      </c>
      <c r="AM458" s="186">
        <f t="shared" si="38"/>
        <v>0</v>
      </c>
      <c r="AN458" s="186">
        <f t="shared" si="39"/>
        <v>0</v>
      </c>
      <c r="AO458" s="615"/>
    </row>
    <row r="459" spans="1:41" ht="20.100000000000001" customHeight="1">
      <c r="A459" s="183">
        <v>455</v>
      </c>
      <c r="B459" s="342"/>
      <c r="C459" s="342"/>
      <c r="D459" s="142"/>
      <c r="E459" s="142"/>
      <c r="F459" s="142"/>
      <c r="G459" s="142"/>
      <c r="H459" s="142"/>
      <c r="I459" s="142"/>
      <c r="J459" s="143"/>
      <c r="K459" s="142"/>
      <c r="L459" s="142"/>
      <c r="M459" s="144"/>
      <c r="N459" s="145"/>
      <c r="O459" s="142"/>
      <c r="P459" s="147"/>
      <c r="Q459" s="147"/>
      <c r="R459" s="147"/>
      <c r="S459" s="147"/>
      <c r="T459" s="147"/>
      <c r="U459" s="147"/>
      <c r="V459" s="147"/>
      <c r="W459" s="147"/>
      <c r="X459" s="147"/>
      <c r="Y459" s="147"/>
      <c r="Z459" s="147"/>
      <c r="AA459" s="147"/>
      <c r="AB459" s="147"/>
      <c r="AC459" s="148"/>
      <c r="AD459" s="142"/>
      <c r="AE459" s="203">
        <f t="shared" si="40"/>
        <v>0</v>
      </c>
      <c r="AF459" s="150">
        <f t="shared" si="41"/>
        <v>0</v>
      </c>
      <c r="AG459" s="331"/>
      <c r="AJ459" s="185"/>
      <c r="AK459" s="616"/>
      <c r="AL459" s="186">
        <f t="shared" si="37"/>
        <v>0</v>
      </c>
      <c r="AM459" s="186">
        <f t="shared" si="38"/>
        <v>0</v>
      </c>
      <c r="AN459" s="186">
        <f t="shared" si="39"/>
        <v>0</v>
      </c>
      <c r="AO459" s="615"/>
    </row>
    <row r="460" spans="1:41" ht="20.100000000000001" customHeight="1">
      <c r="A460" s="183">
        <v>456</v>
      </c>
      <c r="B460" s="342"/>
      <c r="C460" s="342"/>
      <c r="D460" s="142"/>
      <c r="E460" s="142"/>
      <c r="F460" s="142"/>
      <c r="G460" s="142"/>
      <c r="H460" s="142"/>
      <c r="I460" s="142"/>
      <c r="J460" s="143"/>
      <c r="K460" s="142"/>
      <c r="L460" s="142"/>
      <c r="M460" s="144"/>
      <c r="N460" s="145"/>
      <c r="O460" s="142"/>
      <c r="P460" s="147"/>
      <c r="Q460" s="147"/>
      <c r="R460" s="147"/>
      <c r="S460" s="147"/>
      <c r="T460" s="147"/>
      <c r="U460" s="147"/>
      <c r="V460" s="147"/>
      <c r="W460" s="147"/>
      <c r="X460" s="147"/>
      <c r="Y460" s="147"/>
      <c r="Z460" s="147"/>
      <c r="AA460" s="147"/>
      <c r="AB460" s="147"/>
      <c r="AC460" s="148"/>
      <c r="AD460" s="142"/>
      <c r="AE460" s="203">
        <f t="shared" si="40"/>
        <v>0</v>
      </c>
      <c r="AF460" s="150">
        <f t="shared" si="41"/>
        <v>0</v>
      </c>
      <c r="AG460" s="331"/>
      <c r="AJ460" s="185"/>
      <c r="AK460" s="616"/>
      <c r="AL460" s="186">
        <f t="shared" si="37"/>
        <v>0</v>
      </c>
      <c r="AM460" s="186">
        <f t="shared" si="38"/>
        <v>0</v>
      </c>
      <c r="AN460" s="186">
        <f t="shared" si="39"/>
        <v>0</v>
      </c>
      <c r="AO460" s="615"/>
    </row>
    <row r="461" spans="1:41" ht="20.100000000000001" customHeight="1">
      <c r="A461" s="183">
        <v>457</v>
      </c>
      <c r="B461" s="342"/>
      <c r="C461" s="342"/>
      <c r="D461" s="142"/>
      <c r="E461" s="142"/>
      <c r="F461" s="142"/>
      <c r="G461" s="142"/>
      <c r="H461" s="142"/>
      <c r="I461" s="142"/>
      <c r="J461" s="143"/>
      <c r="K461" s="142"/>
      <c r="L461" s="142"/>
      <c r="M461" s="144"/>
      <c r="N461" s="145"/>
      <c r="O461" s="142"/>
      <c r="P461" s="147"/>
      <c r="Q461" s="147"/>
      <c r="R461" s="147"/>
      <c r="S461" s="147"/>
      <c r="T461" s="147"/>
      <c r="U461" s="147"/>
      <c r="V461" s="147"/>
      <c r="W461" s="147"/>
      <c r="X461" s="147"/>
      <c r="Y461" s="147"/>
      <c r="Z461" s="147"/>
      <c r="AA461" s="147"/>
      <c r="AB461" s="147"/>
      <c r="AC461" s="148"/>
      <c r="AD461" s="142"/>
      <c r="AE461" s="203">
        <f t="shared" si="40"/>
        <v>0</v>
      </c>
      <c r="AF461" s="150">
        <f t="shared" si="41"/>
        <v>0</v>
      </c>
      <c r="AG461" s="331"/>
      <c r="AJ461" s="185"/>
      <c r="AK461" s="616"/>
      <c r="AL461" s="186">
        <f t="shared" si="37"/>
        <v>0</v>
      </c>
      <c r="AM461" s="186">
        <f t="shared" si="38"/>
        <v>0</v>
      </c>
      <c r="AN461" s="186">
        <f t="shared" si="39"/>
        <v>0</v>
      </c>
      <c r="AO461" s="615"/>
    </row>
    <row r="462" spans="1:41" ht="20.100000000000001" customHeight="1">
      <c r="A462" s="183">
        <v>458</v>
      </c>
      <c r="B462" s="342"/>
      <c r="C462" s="342"/>
      <c r="D462" s="142"/>
      <c r="E462" s="142"/>
      <c r="F462" s="142"/>
      <c r="G462" s="142"/>
      <c r="H462" s="142"/>
      <c r="I462" s="142"/>
      <c r="J462" s="143"/>
      <c r="K462" s="142"/>
      <c r="L462" s="142"/>
      <c r="M462" s="144"/>
      <c r="N462" s="145"/>
      <c r="O462" s="142"/>
      <c r="P462" s="147"/>
      <c r="Q462" s="147"/>
      <c r="R462" s="147"/>
      <c r="S462" s="147"/>
      <c r="T462" s="147"/>
      <c r="U462" s="147"/>
      <c r="V462" s="147"/>
      <c r="W462" s="147"/>
      <c r="X462" s="147"/>
      <c r="Y462" s="147"/>
      <c r="Z462" s="147"/>
      <c r="AA462" s="147"/>
      <c r="AB462" s="147"/>
      <c r="AC462" s="148"/>
      <c r="AD462" s="142"/>
      <c r="AE462" s="203">
        <f t="shared" si="40"/>
        <v>0</v>
      </c>
      <c r="AF462" s="150">
        <f t="shared" si="41"/>
        <v>0</v>
      </c>
      <c r="AG462" s="331"/>
      <c r="AJ462" s="185"/>
      <c r="AK462" s="616"/>
      <c r="AL462" s="186">
        <f t="shared" si="37"/>
        <v>0</v>
      </c>
      <c r="AM462" s="186">
        <f t="shared" si="38"/>
        <v>0</v>
      </c>
      <c r="AN462" s="186">
        <f t="shared" si="39"/>
        <v>0</v>
      </c>
      <c r="AO462" s="615"/>
    </row>
    <row r="463" spans="1:41" ht="20.100000000000001" customHeight="1">
      <c r="A463" s="183">
        <v>459</v>
      </c>
      <c r="B463" s="342"/>
      <c r="C463" s="342"/>
      <c r="D463" s="142"/>
      <c r="E463" s="142"/>
      <c r="F463" s="142"/>
      <c r="G463" s="142"/>
      <c r="H463" s="142"/>
      <c r="I463" s="142"/>
      <c r="J463" s="143"/>
      <c r="K463" s="142"/>
      <c r="L463" s="142"/>
      <c r="M463" s="144"/>
      <c r="N463" s="145"/>
      <c r="O463" s="142"/>
      <c r="P463" s="147"/>
      <c r="Q463" s="147"/>
      <c r="R463" s="147"/>
      <c r="S463" s="147"/>
      <c r="T463" s="147"/>
      <c r="U463" s="147"/>
      <c r="V463" s="147"/>
      <c r="W463" s="147"/>
      <c r="X463" s="147"/>
      <c r="Y463" s="147"/>
      <c r="Z463" s="147"/>
      <c r="AA463" s="147"/>
      <c r="AB463" s="147"/>
      <c r="AC463" s="148"/>
      <c r="AD463" s="142"/>
      <c r="AE463" s="203">
        <f t="shared" si="40"/>
        <v>0</v>
      </c>
      <c r="AF463" s="150">
        <f t="shared" si="41"/>
        <v>0</v>
      </c>
      <c r="AG463" s="331"/>
      <c r="AJ463" s="185"/>
      <c r="AK463" s="616"/>
      <c r="AL463" s="186">
        <f t="shared" si="37"/>
        <v>0</v>
      </c>
      <c r="AM463" s="186">
        <f t="shared" si="38"/>
        <v>0</v>
      </c>
      <c r="AN463" s="186">
        <f t="shared" si="39"/>
        <v>0</v>
      </c>
      <c r="AO463" s="615"/>
    </row>
    <row r="464" spans="1:41" ht="20.100000000000001" customHeight="1">
      <c r="A464" s="183">
        <v>460</v>
      </c>
      <c r="B464" s="342"/>
      <c r="C464" s="342"/>
      <c r="D464" s="142"/>
      <c r="E464" s="142"/>
      <c r="F464" s="142"/>
      <c r="G464" s="142"/>
      <c r="H464" s="142"/>
      <c r="I464" s="142"/>
      <c r="J464" s="143"/>
      <c r="K464" s="142"/>
      <c r="L464" s="142"/>
      <c r="M464" s="144"/>
      <c r="N464" s="145"/>
      <c r="O464" s="142"/>
      <c r="P464" s="147"/>
      <c r="Q464" s="147"/>
      <c r="R464" s="147"/>
      <c r="S464" s="147"/>
      <c r="T464" s="147"/>
      <c r="U464" s="147"/>
      <c r="V464" s="147"/>
      <c r="W464" s="147"/>
      <c r="X464" s="147"/>
      <c r="Y464" s="147"/>
      <c r="Z464" s="147"/>
      <c r="AA464" s="147"/>
      <c r="AB464" s="147"/>
      <c r="AC464" s="148"/>
      <c r="AD464" s="142"/>
      <c r="AE464" s="203">
        <f t="shared" si="40"/>
        <v>0</v>
      </c>
      <c r="AF464" s="150">
        <f t="shared" si="41"/>
        <v>0</v>
      </c>
      <c r="AG464" s="331"/>
      <c r="AJ464" s="185"/>
      <c r="AK464" s="616"/>
      <c r="AL464" s="186">
        <f t="shared" si="37"/>
        <v>0</v>
      </c>
      <c r="AM464" s="186">
        <f t="shared" si="38"/>
        <v>0</v>
      </c>
      <c r="AN464" s="186">
        <f t="shared" si="39"/>
        <v>0</v>
      </c>
      <c r="AO464" s="615"/>
    </row>
    <row r="465" spans="1:41" ht="20.100000000000001" customHeight="1">
      <c r="A465" s="183">
        <v>461</v>
      </c>
      <c r="B465" s="342"/>
      <c r="C465" s="342"/>
      <c r="D465" s="142"/>
      <c r="E465" s="142"/>
      <c r="F465" s="142"/>
      <c r="G465" s="142"/>
      <c r="H465" s="142"/>
      <c r="I465" s="142"/>
      <c r="J465" s="143"/>
      <c r="K465" s="142"/>
      <c r="L465" s="142"/>
      <c r="M465" s="144"/>
      <c r="N465" s="145"/>
      <c r="O465" s="142"/>
      <c r="P465" s="147"/>
      <c r="Q465" s="147"/>
      <c r="R465" s="147"/>
      <c r="S465" s="147"/>
      <c r="T465" s="147"/>
      <c r="U465" s="147"/>
      <c r="V465" s="147"/>
      <c r="W465" s="147"/>
      <c r="X465" s="147"/>
      <c r="Y465" s="147"/>
      <c r="Z465" s="147"/>
      <c r="AA465" s="147"/>
      <c r="AB465" s="147"/>
      <c r="AC465" s="148"/>
      <c r="AD465" s="142"/>
      <c r="AE465" s="203">
        <f t="shared" si="40"/>
        <v>0</v>
      </c>
      <c r="AF465" s="150">
        <f t="shared" si="41"/>
        <v>0</v>
      </c>
      <c r="AG465" s="331"/>
      <c r="AJ465" s="185"/>
      <c r="AK465" s="616"/>
      <c r="AL465" s="186">
        <f t="shared" si="37"/>
        <v>0</v>
      </c>
      <c r="AM465" s="186">
        <f t="shared" si="38"/>
        <v>0</v>
      </c>
      <c r="AN465" s="186">
        <f t="shared" si="39"/>
        <v>0</v>
      </c>
      <c r="AO465" s="615"/>
    </row>
    <row r="466" spans="1:41" ht="20.100000000000001" customHeight="1">
      <c r="A466" s="183">
        <v>462</v>
      </c>
      <c r="B466" s="342"/>
      <c r="C466" s="342"/>
      <c r="D466" s="142"/>
      <c r="E466" s="142"/>
      <c r="F466" s="142"/>
      <c r="G466" s="142"/>
      <c r="H466" s="142"/>
      <c r="I466" s="142"/>
      <c r="J466" s="143"/>
      <c r="K466" s="142"/>
      <c r="L466" s="142"/>
      <c r="M466" s="144"/>
      <c r="N466" s="145"/>
      <c r="O466" s="142"/>
      <c r="P466" s="147"/>
      <c r="Q466" s="147"/>
      <c r="R466" s="147"/>
      <c r="S466" s="147"/>
      <c r="T466" s="147"/>
      <c r="U466" s="147"/>
      <c r="V466" s="147"/>
      <c r="W466" s="147"/>
      <c r="X466" s="147"/>
      <c r="Y466" s="147"/>
      <c r="Z466" s="147"/>
      <c r="AA466" s="147"/>
      <c r="AB466" s="147"/>
      <c r="AC466" s="148"/>
      <c r="AD466" s="142"/>
      <c r="AE466" s="203">
        <f t="shared" si="40"/>
        <v>0</v>
      </c>
      <c r="AF466" s="150">
        <f t="shared" si="41"/>
        <v>0</v>
      </c>
      <c r="AG466" s="331"/>
      <c r="AJ466" s="185"/>
      <c r="AK466" s="616"/>
      <c r="AL466" s="186">
        <f t="shared" si="37"/>
        <v>0</v>
      </c>
      <c r="AM466" s="186">
        <f t="shared" si="38"/>
        <v>0</v>
      </c>
      <c r="AN466" s="186">
        <f t="shared" si="39"/>
        <v>0</v>
      </c>
      <c r="AO466" s="615"/>
    </row>
    <row r="467" spans="1:41" ht="20.100000000000001" customHeight="1">
      <c r="A467" s="183">
        <v>463</v>
      </c>
      <c r="B467" s="342"/>
      <c r="C467" s="342"/>
      <c r="D467" s="142"/>
      <c r="E467" s="142"/>
      <c r="F467" s="142"/>
      <c r="G467" s="142"/>
      <c r="H467" s="142"/>
      <c r="I467" s="142"/>
      <c r="J467" s="143"/>
      <c r="K467" s="142"/>
      <c r="L467" s="142"/>
      <c r="M467" s="144"/>
      <c r="N467" s="145"/>
      <c r="O467" s="142"/>
      <c r="P467" s="147"/>
      <c r="Q467" s="147"/>
      <c r="R467" s="147"/>
      <c r="S467" s="147"/>
      <c r="T467" s="147"/>
      <c r="U467" s="147"/>
      <c r="V467" s="147"/>
      <c r="W467" s="147"/>
      <c r="X467" s="147"/>
      <c r="Y467" s="147"/>
      <c r="Z467" s="147"/>
      <c r="AA467" s="147"/>
      <c r="AB467" s="147"/>
      <c r="AC467" s="148"/>
      <c r="AD467" s="142"/>
      <c r="AE467" s="203">
        <f t="shared" si="40"/>
        <v>0</v>
      </c>
      <c r="AF467" s="150">
        <f t="shared" si="41"/>
        <v>0</v>
      </c>
      <c r="AG467" s="331"/>
      <c r="AJ467" s="185"/>
      <c r="AK467" s="616"/>
      <c r="AL467" s="186">
        <f t="shared" si="37"/>
        <v>0</v>
      </c>
      <c r="AM467" s="186">
        <f t="shared" si="38"/>
        <v>0</v>
      </c>
      <c r="AN467" s="186">
        <f t="shared" si="39"/>
        <v>0</v>
      </c>
      <c r="AO467" s="615"/>
    </row>
    <row r="468" spans="1:41" ht="20.100000000000001" customHeight="1">
      <c r="A468" s="183">
        <v>464</v>
      </c>
      <c r="B468" s="342"/>
      <c r="C468" s="342"/>
      <c r="D468" s="142"/>
      <c r="E468" s="142"/>
      <c r="F468" s="142"/>
      <c r="G468" s="142"/>
      <c r="H468" s="142"/>
      <c r="I468" s="142"/>
      <c r="J468" s="143"/>
      <c r="K468" s="142"/>
      <c r="L468" s="142"/>
      <c r="M468" s="144"/>
      <c r="N468" s="145"/>
      <c r="O468" s="142"/>
      <c r="P468" s="147"/>
      <c r="Q468" s="147"/>
      <c r="R468" s="147"/>
      <c r="S468" s="147"/>
      <c r="T468" s="147"/>
      <c r="U468" s="147"/>
      <c r="V468" s="147"/>
      <c r="W468" s="147"/>
      <c r="X468" s="147"/>
      <c r="Y468" s="147"/>
      <c r="Z468" s="147"/>
      <c r="AA468" s="147"/>
      <c r="AB468" s="147"/>
      <c r="AC468" s="148"/>
      <c r="AD468" s="142"/>
      <c r="AE468" s="203">
        <f t="shared" si="40"/>
        <v>0</v>
      </c>
      <c r="AF468" s="150">
        <f t="shared" si="41"/>
        <v>0</v>
      </c>
      <c r="AG468" s="331"/>
      <c r="AJ468" s="185"/>
      <c r="AK468" s="616"/>
      <c r="AL468" s="186">
        <f t="shared" si="37"/>
        <v>0</v>
      </c>
      <c r="AM468" s="186">
        <f t="shared" si="38"/>
        <v>0</v>
      </c>
      <c r="AN468" s="186">
        <f t="shared" si="39"/>
        <v>0</v>
      </c>
      <c r="AO468" s="615"/>
    </row>
    <row r="469" spans="1:41" ht="20.100000000000001" customHeight="1">
      <c r="A469" s="183">
        <v>465</v>
      </c>
      <c r="B469" s="342"/>
      <c r="C469" s="342"/>
      <c r="D469" s="142"/>
      <c r="E469" s="142"/>
      <c r="F469" s="142"/>
      <c r="G469" s="142"/>
      <c r="H469" s="142"/>
      <c r="I469" s="142"/>
      <c r="J469" s="143"/>
      <c r="K469" s="142"/>
      <c r="L469" s="142"/>
      <c r="M469" s="144"/>
      <c r="N469" s="145"/>
      <c r="O469" s="142"/>
      <c r="P469" s="147"/>
      <c r="Q469" s="147"/>
      <c r="R469" s="147"/>
      <c r="S469" s="147"/>
      <c r="T469" s="147"/>
      <c r="U469" s="147"/>
      <c r="V469" s="147"/>
      <c r="W469" s="147"/>
      <c r="X469" s="147"/>
      <c r="Y469" s="147"/>
      <c r="Z469" s="147"/>
      <c r="AA469" s="147"/>
      <c r="AB469" s="147"/>
      <c r="AC469" s="148"/>
      <c r="AD469" s="142"/>
      <c r="AE469" s="203">
        <f t="shared" si="40"/>
        <v>0</v>
      </c>
      <c r="AF469" s="150">
        <f t="shared" si="41"/>
        <v>0</v>
      </c>
      <c r="AG469" s="331"/>
      <c r="AJ469" s="185"/>
      <c r="AK469" s="616"/>
      <c r="AL469" s="186">
        <f t="shared" si="37"/>
        <v>0</v>
      </c>
      <c r="AM469" s="186">
        <f t="shared" si="38"/>
        <v>0</v>
      </c>
      <c r="AN469" s="186">
        <f t="shared" si="39"/>
        <v>0</v>
      </c>
      <c r="AO469" s="615"/>
    </row>
    <row r="470" spans="1:41" ht="20.100000000000001" customHeight="1">
      <c r="A470" s="183">
        <v>466</v>
      </c>
      <c r="B470" s="342"/>
      <c r="C470" s="342"/>
      <c r="D470" s="142"/>
      <c r="E470" s="142"/>
      <c r="F470" s="142"/>
      <c r="G470" s="142"/>
      <c r="H470" s="142"/>
      <c r="I470" s="142"/>
      <c r="J470" s="143"/>
      <c r="K470" s="142"/>
      <c r="L470" s="142"/>
      <c r="M470" s="144"/>
      <c r="N470" s="145"/>
      <c r="O470" s="142"/>
      <c r="P470" s="147"/>
      <c r="Q470" s="147"/>
      <c r="R470" s="147"/>
      <c r="S470" s="147"/>
      <c r="T470" s="147"/>
      <c r="U470" s="147"/>
      <c r="V470" s="147"/>
      <c r="W470" s="147"/>
      <c r="X470" s="147"/>
      <c r="Y470" s="147"/>
      <c r="Z470" s="147"/>
      <c r="AA470" s="147"/>
      <c r="AB470" s="147"/>
      <c r="AC470" s="148"/>
      <c r="AD470" s="142"/>
      <c r="AE470" s="203">
        <f t="shared" si="40"/>
        <v>0</v>
      </c>
      <c r="AF470" s="150">
        <f t="shared" si="41"/>
        <v>0</v>
      </c>
      <c r="AG470" s="331"/>
      <c r="AJ470" s="185"/>
      <c r="AK470" s="616"/>
      <c r="AL470" s="186">
        <f t="shared" si="37"/>
        <v>0</v>
      </c>
      <c r="AM470" s="186">
        <f t="shared" si="38"/>
        <v>0</v>
      </c>
      <c r="AN470" s="186">
        <f t="shared" si="39"/>
        <v>0</v>
      </c>
      <c r="AO470" s="615"/>
    </row>
    <row r="471" spans="1:41" ht="20.100000000000001" customHeight="1">
      <c r="A471" s="183">
        <v>467</v>
      </c>
      <c r="B471" s="342"/>
      <c r="C471" s="342"/>
      <c r="D471" s="142"/>
      <c r="E471" s="142"/>
      <c r="F471" s="142"/>
      <c r="G471" s="142"/>
      <c r="H471" s="142"/>
      <c r="I471" s="142"/>
      <c r="J471" s="143"/>
      <c r="K471" s="142"/>
      <c r="L471" s="142"/>
      <c r="M471" s="144"/>
      <c r="N471" s="145"/>
      <c r="O471" s="142"/>
      <c r="P471" s="147"/>
      <c r="Q471" s="147"/>
      <c r="R471" s="147"/>
      <c r="S471" s="147"/>
      <c r="T471" s="147"/>
      <c r="U471" s="147"/>
      <c r="V471" s="147"/>
      <c r="W471" s="147"/>
      <c r="X471" s="147"/>
      <c r="Y471" s="147"/>
      <c r="Z471" s="147"/>
      <c r="AA471" s="147"/>
      <c r="AB471" s="147"/>
      <c r="AC471" s="148"/>
      <c r="AD471" s="142"/>
      <c r="AE471" s="203">
        <f t="shared" si="40"/>
        <v>0</v>
      </c>
      <c r="AF471" s="150">
        <f t="shared" si="41"/>
        <v>0</v>
      </c>
      <c r="AG471" s="331"/>
      <c r="AJ471" s="185"/>
      <c r="AK471" s="616"/>
      <c r="AL471" s="186">
        <f t="shared" si="37"/>
        <v>0</v>
      </c>
      <c r="AM471" s="186">
        <f t="shared" si="38"/>
        <v>0</v>
      </c>
      <c r="AN471" s="186">
        <f t="shared" si="39"/>
        <v>0</v>
      </c>
      <c r="AO471" s="615"/>
    </row>
    <row r="472" spans="1:41" ht="20.100000000000001" customHeight="1">
      <c r="A472" s="183">
        <v>468</v>
      </c>
      <c r="B472" s="342"/>
      <c r="C472" s="342"/>
      <c r="D472" s="142"/>
      <c r="E472" s="142"/>
      <c r="F472" s="142"/>
      <c r="G472" s="142"/>
      <c r="H472" s="142"/>
      <c r="I472" s="142"/>
      <c r="J472" s="143"/>
      <c r="K472" s="142"/>
      <c r="L472" s="142"/>
      <c r="M472" s="144"/>
      <c r="N472" s="145"/>
      <c r="O472" s="142"/>
      <c r="P472" s="147"/>
      <c r="Q472" s="147"/>
      <c r="R472" s="147"/>
      <c r="S472" s="147"/>
      <c r="T472" s="147"/>
      <c r="U472" s="147"/>
      <c r="V472" s="147"/>
      <c r="W472" s="147"/>
      <c r="X472" s="147"/>
      <c r="Y472" s="147"/>
      <c r="Z472" s="147"/>
      <c r="AA472" s="147"/>
      <c r="AB472" s="147"/>
      <c r="AC472" s="148"/>
      <c r="AD472" s="142"/>
      <c r="AE472" s="203">
        <f t="shared" si="40"/>
        <v>0</v>
      </c>
      <c r="AF472" s="150">
        <f t="shared" si="41"/>
        <v>0</v>
      </c>
      <c r="AG472" s="331"/>
      <c r="AJ472" s="185"/>
      <c r="AK472" s="616"/>
      <c r="AL472" s="186">
        <f t="shared" si="37"/>
        <v>0</v>
      </c>
      <c r="AM472" s="186">
        <f t="shared" si="38"/>
        <v>0</v>
      </c>
      <c r="AN472" s="186">
        <f t="shared" si="39"/>
        <v>0</v>
      </c>
      <c r="AO472" s="615"/>
    </row>
    <row r="473" spans="1:41" ht="20.100000000000001" customHeight="1">
      <c r="A473" s="183">
        <v>469</v>
      </c>
      <c r="B473" s="342"/>
      <c r="C473" s="342"/>
      <c r="D473" s="142"/>
      <c r="E473" s="142"/>
      <c r="F473" s="142"/>
      <c r="G473" s="142"/>
      <c r="H473" s="142"/>
      <c r="I473" s="142"/>
      <c r="J473" s="143"/>
      <c r="K473" s="142"/>
      <c r="L473" s="142"/>
      <c r="M473" s="144"/>
      <c r="N473" s="145"/>
      <c r="O473" s="142"/>
      <c r="P473" s="147"/>
      <c r="Q473" s="147"/>
      <c r="R473" s="147"/>
      <c r="S473" s="147"/>
      <c r="T473" s="147"/>
      <c r="U473" s="147"/>
      <c r="V473" s="147"/>
      <c r="W473" s="147"/>
      <c r="X473" s="147"/>
      <c r="Y473" s="147"/>
      <c r="Z473" s="147"/>
      <c r="AA473" s="147"/>
      <c r="AB473" s="147"/>
      <c r="AC473" s="148"/>
      <c r="AD473" s="142"/>
      <c r="AE473" s="203">
        <f t="shared" si="40"/>
        <v>0</v>
      </c>
      <c r="AF473" s="150">
        <f t="shared" si="41"/>
        <v>0</v>
      </c>
      <c r="AG473" s="331"/>
      <c r="AJ473" s="185"/>
      <c r="AK473" s="616"/>
      <c r="AL473" s="186">
        <f t="shared" si="37"/>
        <v>0</v>
      </c>
      <c r="AM473" s="186">
        <f t="shared" si="38"/>
        <v>0</v>
      </c>
      <c r="AN473" s="186">
        <f t="shared" si="39"/>
        <v>0</v>
      </c>
      <c r="AO473" s="615"/>
    </row>
    <row r="474" spans="1:41" ht="20.100000000000001" customHeight="1">
      <c r="A474" s="183">
        <v>470</v>
      </c>
      <c r="B474" s="342"/>
      <c r="C474" s="342"/>
      <c r="D474" s="142"/>
      <c r="E474" s="142"/>
      <c r="F474" s="142"/>
      <c r="G474" s="142"/>
      <c r="H474" s="142"/>
      <c r="I474" s="142"/>
      <c r="J474" s="143"/>
      <c r="K474" s="142"/>
      <c r="L474" s="142"/>
      <c r="M474" s="144"/>
      <c r="N474" s="145"/>
      <c r="O474" s="142"/>
      <c r="P474" s="147"/>
      <c r="Q474" s="147"/>
      <c r="R474" s="147"/>
      <c r="S474" s="147"/>
      <c r="T474" s="147"/>
      <c r="U474" s="147"/>
      <c r="V474" s="147"/>
      <c r="W474" s="147"/>
      <c r="X474" s="147"/>
      <c r="Y474" s="147"/>
      <c r="Z474" s="147"/>
      <c r="AA474" s="147"/>
      <c r="AB474" s="147"/>
      <c r="AC474" s="148"/>
      <c r="AD474" s="142"/>
      <c r="AE474" s="203">
        <f t="shared" si="40"/>
        <v>0</v>
      </c>
      <c r="AF474" s="150">
        <f t="shared" si="41"/>
        <v>0</v>
      </c>
      <c r="AG474" s="331"/>
      <c r="AJ474" s="185"/>
      <c r="AK474" s="616"/>
      <c r="AL474" s="186">
        <f t="shared" si="37"/>
        <v>0</v>
      </c>
      <c r="AM474" s="186">
        <f t="shared" si="38"/>
        <v>0</v>
      </c>
      <c r="AN474" s="186">
        <f t="shared" si="39"/>
        <v>0</v>
      </c>
      <c r="AO474" s="615"/>
    </row>
    <row r="475" spans="1:41" ht="20.100000000000001" customHeight="1">
      <c r="A475" s="183">
        <v>471</v>
      </c>
      <c r="B475" s="342"/>
      <c r="C475" s="342"/>
      <c r="D475" s="142"/>
      <c r="E475" s="142"/>
      <c r="F475" s="142"/>
      <c r="G475" s="142"/>
      <c r="H475" s="142"/>
      <c r="I475" s="142"/>
      <c r="J475" s="143"/>
      <c r="K475" s="142"/>
      <c r="L475" s="142"/>
      <c r="M475" s="144"/>
      <c r="N475" s="145"/>
      <c r="O475" s="142"/>
      <c r="P475" s="147"/>
      <c r="Q475" s="147"/>
      <c r="R475" s="147"/>
      <c r="S475" s="147"/>
      <c r="T475" s="147"/>
      <c r="U475" s="147"/>
      <c r="V475" s="147"/>
      <c r="W475" s="147"/>
      <c r="X475" s="147"/>
      <c r="Y475" s="147"/>
      <c r="Z475" s="147"/>
      <c r="AA475" s="147"/>
      <c r="AB475" s="147"/>
      <c r="AC475" s="148"/>
      <c r="AD475" s="142"/>
      <c r="AE475" s="203">
        <f t="shared" si="40"/>
        <v>0</v>
      </c>
      <c r="AF475" s="150">
        <f t="shared" si="41"/>
        <v>0</v>
      </c>
      <c r="AG475" s="331"/>
      <c r="AJ475" s="185"/>
      <c r="AK475" s="616"/>
      <c r="AL475" s="186">
        <f t="shared" si="37"/>
        <v>0</v>
      </c>
      <c r="AM475" s="186">
        <f t="shared" si="38"/>
        <v>0</v>
      </c>
      <c r="AN475" s="186">
        <f t="shared" si="39"/>
        <v>0</v>
      </c>
      <c r="AO475" s="615"/>
    </row>
    <row r="476" spans="1:41" ht="20.100000000000001" customHeight="1">
      <c r="A476" s="183">
        <v>472</v>
      </c>
      <c r="B476" s="342"/>
      <c r="C476" s="342"/>
      <c r="D476" s="142"/>
      <c r="E476" s="142"/>
      <c r="F476" s="142"/>
      <c r="G476" s="142"/>
      <c r="H476" s="142"/>
      <c r="I476" s="142"/>
      <c r="J476" s="143"/>
      <c r="K476" s="142"/>
      <c r="L476" s="142"/>
      <c r="M476" s="144"/>
      <c r="N476" s="145"/>
      <c r="O476" s="142"/>
      <c r="P476" s="147"/>
      <c r="Q476" s="147"/>
      <c r="R476" s="147"/>
      <c r="S476" s="147"/>
      <c r="T476" s="147"/>
      <c r="U476" s="147"/>
      <c r="V476" s="147"/>
      <c r="W476" s="147"/>
      <c r="X476" s="147"/>
      <c r="Y476" s="147"/>
      <c r="Z476" s="147"/>
      <c r="AA476" s="147"/>
      <c r="AB476" s="147"/>
      <c r="AC476" s="148"/>
      <c r="AD476" s="142"/>
      <c r="AE476" s="203">
        <f t="shared" si="40"/>
        <v>0</v>
      </c>
      <c r="AF476" s="150">
        <f t="shared" si="41"/>
        <v>0</v>
      </c>
      <c r="AG476" s="331"/>
      <c r="AJ476" s="185"/>
      <c r="AK476" s="616"/>
      <c r="AL476" s="186">
        <f t="shared" si="37"/>
        <v>0</v>
      </c>
      <c r="AM476" s="186">
        <f t="shared" si="38"/>
        <v>0</v>
      </c>
      <c r="AN476" s="186">
        <f t="shared" si="39"/>
        <v>0</v>
      </c>
      <c r="AO476" s="615"/>
    </row>
    <row r="477" spans="1:41" ht="20.100000000000001" customHeight="1">
      <c r="A477" s="183">
        <v>473</v>
      </c>
      <c r="B477" s="342"/>
      <c r="C477" s="342"/>
      <c r="D477" s="142"/>
      <c r="E477" s="142"/>
      <c r="F477" s="142"/>
      <c r="G477" s="142"/>
      <c r="H477" s="142"/>
      <c r="I477" s="142"/>
      <c r="J477" s="143"/>
      <c r="K477" s="142"/>
      <c r="L477" s="142"/>
      <c r="M477" s="144"/>
      <c r="N477" s="145"/>
      <c r="O477" s="142"/>
      <c r="P477" s="147"/>
      <c r="Q477" s="147"/>
      <c r="R477" s="147"/>
      <c r="S477" s="147"/>
      <c r="T477" s="147"/>
      <c r="U477" s="147"/>
      <c r="V477" s="147"/>
      <c r="W477" s="147"/>
      <c r="X477" s="147"/>
      <c r="Y477" s="147"/>
      <c r="Z477" s="147"/>
      <c r="AA477" s="147"/>
      <c r="AB477" s="147"/>
      <c r="AC477" s="148"/>
      <c r="AD477" s="142"/>
      <c r="AE477" s="203">
        <f t="shared" si="40"/>
        <v>0</v>
      </c>
      <c r="AF477" s="150">
        <f t="shared" si="41"/>
        <v>0</v>
      </c>
      <c r="AG477" s="331"/>
      <c r="AJ477" s="185"/>
      <c r="AK477" s="616"/>
      <c r="AL477" s="186">
        <f t="shared" si="37"/>
        <v>0</v>
      </c>
      <c r="AM477" s="186">
        <f t="shared" si="38"/>
        <v>0</v>
      </c>
      <c r="AN477" s="186">
        <f t="shared" si="39"/>
        <v>0</v>
      </c>
      <c r="AO477" s="615"/>
    </row>
    <row r="478" spans="1:41" ht="20.100000000000001" customHeight="1">
      <c r="A478" s="183">
        <v>474</v>
      </c>
      <c r="B478" s="342"/>
      <c r="C478" s="342"/>
      <c r="D478" s="142"/>
      <c r="E478" s="142"/>
      <c r="F478" s="142"/>
      <c r="G478" s="142"/>
      <c r="H478" s="142"/>
      <c r="I478" s="142"/>
      <c r="J478" s="143"/>
      <c r="K478" s="142"/>
      <c r="L478" s="142"/>
      <c r="M478" s="144"/>
      <c r="N478" s="145"/>
      <c r="O478" s="142"/>
      <c r="P478" s="147"/>
      <c r="Q478" s="147"/>
      <c r="R478" s="147"/>
      <c r="S478" s="147"/>
      <c r="T478" s="147"/>
      <c r="U478" s="147"/>
      <c r="V478" s="147"/>
      <c r="W478" s="147"/>
      <c r="X478" s="147"/>
      <c r="Y478" s="147"/>
      <c r="Z478" s="147"/>
      <c r="AA478" s="147"/>
      <c r="AB478" s="147"/>
      <c r="AC478" s="148"/>
      <c r="AD478" s="142"/>
      <c r="AE478" s="203">
        <f t="shared" si="40"/>
        <v>0</v>
      </c>
      <c r="AF478" s="150">
        <f t="shared" si="41"/>
        <v>0</v>
      </c>
      <c r="AG478" s="331"/>
      <c r="AJ478" s="185"/>
      <c r="AK478" s="616"/>
      <c r="AL478" s="186">
        <f t="shared" si="37"/>
        <v>0</v>
      </c>
      <c r="AM478" s="186">
        <f t="shared" si="38"/>
        <v>0</v>
      </c>
      <c r="AN478" s="186">
        <f t="shared" si="39"/>
        <v>0</v>
      </c>
      <c r="AO478" s="615"/>
    </row>
    <row r="479" spans="1:41" ht="20.100000000000001" customHeight="1">
      <c r="A479" s="183">
        <v>475</v>
      </c>
      <c r="B479" s="342"/>
      <c r="C479" s="342"/>
      <c r="D479" s="142"/>
      <c r="E479" s="142"/>
      <c r="F479" s="142"/>
      <c r="G479" s="142"/>
      <c r="H479" s="142"/>
      <c r="I479" s="142"/>
      <c r="J479" s="143"/>
      <c r="K479" s="142"/>
      <c r="L479" s="142"/>
      <c r="M479" s="144"/>
      <c r="N479" s="145"/>
      <c r="O479" s="142"/>
      <c r="P479" s="147"/>
      <c r="Q479" s="147"/>
      <c r="R479" s="147"/>
      <c r="S479" s="147"/>
      <c r="T479" s="147"/>
      <c r="U479" s="147"/>
      <c r="V479" s="147"/>
      <c r="W479" s="147"/>
      <c r="X479" s="147"/>
      <c r="Y479" s="147"/>
      <c r="Z479" s="147"/>
      <c r="AA479" s="147"/>
      <c r="AB479" s="147"/>
      <c r="AC479" s="148"/>
      <c r="AD479" s="142"/>
      <c r="AE479" s="203">
        <f t="shared" si="40"/>
        <v>0</v>
      </c>
      <c r="AF479" s="150">
        <f t="shared" si="41"/>
        <v>0</v>
      </c>
      <c r="AG479" s="331"/>
      <c r="AJ479" s="185"/>
      <c r="AK479" s="616"/>
      <c r="AL479" s="186">
        <f t="shared" si="37"/>
        <v>0</v>
      </c>
      <c r="AM479" s="186">
        <f t="shared" si="38"/>
        <v>0</v>
      </c>
      <c r="AN479" s="186">
        <f t="shared" si="39"/>
        <v>0</v>
      </c>
      <c r="AO479" s="615"/>
    </row>
    <row r="480" spans="1:41" ht="20.100000000000001" customHeight="1">
      <c r="A480" s="183">
        <v>476</v>
      </c>
      <c r="B480" s="342"/>
      <c r="C480" s="342"/>
      <c r="D480" s="142"/>
      <c r="E480" s="142"/>
      <c r="F480" s="142"/>
      <c r="G480" s="142"/>
      <c r="H480" s="142"/>
      <c r="I480" s="142"/>
      <c r="J480" s="143"/>
      <c r="K480" s="142"/>
      <c r="L480" s="142"/>
      <c r="M480" s="144"/>
      <c r="N480" s="145"/>
      <c r="O480" s="142"/>
      <c r="P480" s="147"/>
      <c r="Q480" s="147"/>
      <c r="R480" s="147"/>
      <c r="S480" s="147"/>
      <c r="T480" s="147"/>
      <c r="U480" s="147"/>
      <c r="V480" s="147"/>
      <c r="W480" s="147"/>
      <c r="X480" s="147"/>
      <c r="Y480" s="147"/>
      <c r="Z480" s="147"/>
      <c r="AA480" s="147"/>
      <c r="AB480" s="147"/>
      <c r="AC480" s="148"/>
      <c r="AD480" s="142"/>
      <c r="AE480" s="203">
        <f t="shared" si="40"/>
        <v>0</v>
      </c>
      <c r="AF480" s="150">
        <f t="shared" si="41"/>
        <v>0</v>
      </c>
      <c r="AG480" s="331"/>
      <c r="AJ480" s="185"/>
      <c r="AK480" s="616"/>
      <c r="AL480" s="186">
        <f t="shared" si="37"/>
        <v>0</v>
      </c>
      <c r="AM480" s="186">
        <f t="shared" si="38"/>
        <v>0</v>
      </c>
      <c r="AN480" s="186">
        <f t="shared" si="39"/>
        <v>0</v>
      </c>
      <c r="AO480" s="615"/>
    </row>
    <row r="481" spans="1:41" ht="20.100000000000001" customHeight="1">
      <c r="A481" s="183">
        <v>477</v>
      </c>
      <c r="B481" s="342"/>
      <c r="C481" s="342"/>
      <c r="D481" s="142"/>
      <c r="E481" s="142"/>
      <c r="F481" s="142"/>
      <c r="G481" s="142"/>
      <c r="H481" s="142"/>
      <c r="I481" s="142"/>
      <c r="J481" s="143"/>
      <c r="K481" s="142"/>
      <c r="L481" s="142"/>
      <c r="M481" s="144"/>
      <c r="N481" s="145"/>
      <c r="O481" s="142"/>
      <c r="P481" s="147"/>
      <c r="Q481" s="147"/>
      <c r="R481" s="147"/>
      <c r="S481" s="147"/>
      <c r="T481" s="147"/>
      <c r="U481" s="147"/>
      <c r="V481" s="147"/>
      <c r="W481" s="147"/>
      <c r="X481" s="147"/>
      <c r="Y481" s="147"/>
      <c r="Z481" s="147"/>
      <c r="AA481" s="147"/>
      <c r="AB481" s="147"/>
      <c r="AC481" s="148"/>
      <c r="AD481" s="142"/>
      <c r="AE481" s="203">
        <f t="shared" si="40"/>
        <v>0</v>
      </c>
      <c r="AF481" s="150">
        <f t="shared" si="41"/>
        <v>0</v>
      </c>
      <c r="AG481" s="331"/>
      <c r="AJ481" s="185"/>
      <c r="AK481" s="616"/>
      <c r="AL481" s="186">
        <f t="shared" si="37"/>
        <v>0</v>
      </c>
      <c r="AM481" s="186">
        <f t="shared" si="38"/>
        <v>0</v>
      </c>
      <c r="AN481" s="186">
        <f t="shared" si="39"/>
        <v>0</v>
      </c>
      <c r="AO481" s="615"/>
    </row>
    <row r="482" spans="1:41" ht="20.100000000000001" customHeight="1">
      <c r="A482" s="183">
        <v>478</v>
      </c>
      <c r="B482" s="342"/>
      <c r="C482" s="342"/>
      <c r="D482" s="142"/>
      <c r="E482" s="142"/>
      <c r="F482" s="142"/>
      <c r="G482" s="142"/>
      <c r="H482" s="142"/>
      <c r="I482" s="142"/>
      <c r="J482" s="143"/>
      <c r="K482" s="142"/>
      <c r="L482" s="142"/>
      <c r="M482" s="144"/>
      <c r="N482" s="145"/>
      <c r="O482" s="142"/>
      <c r="P482" s="147"/>
      <c r="Q482" s="147"/>
      <c r="R482" s="147"/>
      <c r="S482" s="147"/>
      <c r="T482" s="147"/>
      <c r="U482" s="147"/>
      <c r="V482" s="147"/>
      <c r="W482" s="147"/>
      <c r="X482" s="147"/>
      <c r="Y482" s="147"/>
      <c r="Z482" s="147"/>
      <c r="AA482" s="147"/>
      <c r="AB482" s="147"/>
      <c r="AC482" s="148"/>
      <c r="AD482" s="142"/>
      <c r="AE482" s="203">
        <f t="shared" si="40"/>
        <v>0</v>
      </c>
      <c r="AF482" s="150">
        <f t="shared" si="41"/>
        <v>0</v>
      </c>
      <c r="AG482" s="331"/>
      <c r="AJ482" s="185"/>
      <c r="AK482" s="616"/>
      <c r="AL482" s="186">
        <f t="shared" si="37"/>
        <v>0</v>
      </c>
      <c r="AM482" s="186">
        <f t="shared" si="38"/>
        <v>0</v>
      </c>
      <c r="AN482" s="186">
        <f t="shared" si="39"/>
        <v>0</v>
      </c>
      <c r="AO482" s="615"/>
    </row>
    <row r="483" spans="1:41" ht="20.100000000000001" customHeight="1">
      <c r="A483" s="183">
        <v>479</v>
      </c>
      <c r="B483" s="342"/>
      <c r="C483" s="342"/>
      <c r="D483" s="142"/>
      <c r="E483" s="142"/>
      <c r="F483" s="142"/>
      <c r="G483" s="142"/>
      <c r="H483" s="142"/>
      <c r="I483" s="142"/>
      <c r="J483" s="143"/>
      <c r="K483" s="142"/>
      <c r="L483" s="142"/>
      <c r="M483" s="144"/>
      <c r="N483" s="145"/>
      <c r="O483" s="142"/>
      <c r="P483" s="147"/>
      <c r="Q483" s="147"/>
      <c r="R483" s="147"/>
      <c r="S483" s="147"/>
      <c r="T483" s="147"/>
      <c r="U483" s="147"/>
      <c r="V483" s="147"/>
      <c r="W483" s="147"/>
      <c r="X483" s="147"/>
      <c r="Y483" s="147"/>
      <c r="Z483" s="147"/>
      <c r="AA483" s="147"/>
      <c r="AB483" s="147"/>
      <c r="AC483" s="148"/>
      <c r="AD483" s="142"/>
      <c r="AE483" s="203">
        <f t="shared" si="40"/>
        <v>0</v>
      </c>
      <c r="AF483" s="150">
        <f t="shared" si="41"/>
        <v>0</v>
      </c>
      <c r="AG483" s="331"/>
      <c r="AJ483" s="185"/>
      <c r="AK483" s="616"/>
      <c r="AL483" s="186">
        <f t="shared" si="37"/>
        <v>0</v>
      </c>
      <c r="AM483" s="186">
        <f t="shared" si="38"/>
        <v>0</v>
      </c>
      <c r="AN483" s="186">
        <f t="shared" si="39"/>
        <v>0</v>
      </c>
      <c r="AO483" s="615"/>
    </row>
    <row r="484" spans="1:41" ht="20.100000000000001" customHeight="1">
      <c r="A484" s="183">
        <v>480</v>
      </c>
      <c r="B484" s="342"/>
      <c r="C484" s="342"/>
      <c r="D484" s="142"/>
      <c r="E484" s="142"/>
      <c r="F484" s="142"/>
      <c r="G484" s="142"/>
      <c r="H484" s="142"/>
      <c r="I484" s="142"/>
      <c r="J484" s="143"/>
      <c r="K484" s="142"/>
      <c r="L484" s="142"/>
      <c r="M484" s="144"/>
      <c r="N484" s="145"/>
      <c r="O484" s="142"/>
      <c r="P484" s="147"/>
      <c r="Q484" s="147"/>
      <c r="R484" s="147"/>
      <c r="S484" s="147"/>
      <c r="T484" s="147"/>
      <c r="U484" s="147"/>
      <c r="V484" s="147"/>
      <c r="W484" s="147"/>
      <c r="X484" s="147"/>
      <c r="Y484" s="147"/>
      <c r="Z484" s="147"/>
      <c r="AA484" s="147"/>
      <c r="AB484" s="147"/>
      <c r="AC484" s="148"/>
      <c r="AD484" s="142"/>
      <c r="AE484" s="203">
        <f t="shared" si="40"/>
        <v>0</v>
      </c>
      <c r="AF484" s="150">
        <f t="shared" si="41"/>
        <v>0</v>
      </c>
      <c r="AG484" s="331"/>
      <c r="AJ484" s="185"/>
      <c r="AK484" s="616"/>
      <c r="AL484" s="186">
        <f t="shared" si="37"/>
        <v>0</v>
      </c>
      <c r="AM484" s="186">
        <f t="shared" si="38"/>
        <v>0</v>
      </c>
      <c r="AN484" s="186">
        <f t="shared" si="39"/>
        <v>0</v>
      </c>
      <c r="AO484" s="615"/>
    </row>
    <row r="485" spans="1:41" ht="20.100000000000001" customHeight="1">
      <c r="A485" s="183">
        <v>481</v>
      </c>
      <c r="B485" s="342"/>
      <c r="C485" s="342"/>
      <c r="D485" s="142"/>
      <c r="E485" s="142"/>
      <c r="F485" s="142"/>
      <c r="G485" s="142"/>
      <c r="H485" s="142"/>
      <c r="I485" s="142"/>
      <c r="J485" s="143"/>
      <c r="K485" s="142"/>
      <c r="L485" s="142"/>
      <c r="M485" s="144"/>
      <c r="N485" s="145"/>
      <c r="O485" s="142"/>
      <c r="P485" s="147"/>
      <c r="Q485" s="147"/>
      <c r="R485" s="147"/>
      <c r="S485" s="147"/>
      <c r="T485" s="147"/>
      <c r="U485" s="147"/>
      <c r="V485" s="147"/>
      <c r="W485" s="147"/>
      <c r="X485" s="147"/>
      <c r="Y485" s="147"/>
      <c r="Z485" s="147"/>
      <c r="AA485" s="147"/>
      <c r="AB485" s="147"/>
      <c r="AC485" s="148"/>
      <c r="AD485" s="142"/>
      <c r="AE485" s="203">
        <f t="shared" si="40"/>
        <v>0</v>
      </c>
      <c r="AF485" s="150">
        <f t="shared" si="41"/>
        <v>0</v>
      </c>
      <c r="AG485" s="331"/>
      <c r="AJ485" s="185"/>
      <c r="AK485" s="616"/>
      <c r="AL485" s="186">
        <f t="shared" si="37"/>
        <v>0</v>
      </c>
      <c r="AM485" s="186">
        <f t="shared" si="38"/>
        <v>0</v>
      </c>
      <c r="AN485" s="186">
        <f t="shared" si="39"/>
        <v>0</v>
      </c>
      <c r="AO485" s="615"/>
    </row>
    <row r="486" spans="1:41" ht="20.100000000000001" customHeight="1">
      <c r="A486" s="183">
        <v>482</v>
      </c>
      <c r="B486" s="342"/>
      <c r="C486" s="342"/>
      <c r="D486" s="142"/>
      <c r="E486" s="142"/>
      <c r="F486" s="142"/>
      <c r="G486" s="142"/>
      <c r="H486" s="142"/>
      <c r="I486" s="142"/>
      <c r="J486" s="143"/>
      <c r="K486" s="142"/>
      <c r="L486" s="142"/>
      <c r="M486" s="144"/>
      <c r="N486" s="145"/>
      <c r="O486" s="142"/>
      <c r="P486" s="147"/>
      <c r="Q486" s="147"/>
      <c r="R486" s="147"/>
      <c r="S486" s="147"/>
      <c r="T486" s="147"/>
      <c r="U486" s="147"/>
      <c r="V486" s="147"/>
      <c r="W486" s="147"/>
      <c r="X486" s="147"/>
      <c r="Y486" s="147"/>
      <c r="Z486" s="147"/>
      <c r="AA486" s="147"/>
      <c r="AB486" s="147"/>
      <c r="AC486" s="148"/>
      <c r="AD486" s="142"/>
      <c r="AE486" s="203">
        <f t="shared" si="40"/>
        <v>0</v>
      </c>
      <c r="AF486" s="150">
        <f t="shared" si="41"/>
        <v>0</v>
      </c>
      <c r="AG486" s="331"/>
      <c r="AJ486" s="185"/>
      <c r="AK486" s="616"/>
      <c r="AL486" s="186">
        <f t="shared" si="37"/>
        <v>0</v>
      </c>
      <c r="AM486" s="186">
        <f t="shared" si="38"/>
        <v>0</v>
      </c>
      <c r="AN486" s="186">
        <f t="shared" si="39"/>
        <v>0</v>
      </c>
      <c r="AO486" s="615"/>
    </row>
    <row r="487" spans="1:41" ht="20.100000000000001" customHeight="1">
      <c r="A487" s="183">
        <v>483</v>
      </c>
      <c r="B487" s="342"/>
      <c r="C487" s="342"/>
      <c r="D487" s="142"/>
      <c r="E487" s="142"/>
      <c r="F487" s="142"/>
      <c r="G487" s="142"/>
      <c r="H487" s="142"/>
      <c r="I487" s="142"/>
      <c r="J487" s="143"/>
      <c r="K487" s="142"/>
      <c r="L487" s="142"/>
      <c r="M487" s="144"/>
      <c r="N487" s="145"/>
      <c r="O487" s="142"/>
      <c r="P487" s="147"/>
      <c r="Q487" s="147"/>
      <c r="R487" s="147"/>
      <c r="S487" s="147"/>
      <c r="T487" s="147"/>
      <c r="U487" s="147"/>
      <c r="V487" s="147"/>
      <c r="W487" s="147"/>
      <c r="X487" s="147"/>
      <c r="Y487" s="147"/>
      <c r="Z487" s="147"/>
      <c r="AA487" s="147"/>
      <c r="AB487" s="147"/>
      <c r="AC487" s="148"/>
      <c r="AD487" s="142"/>
      <c r="AE487" s="203">
        <f t="shared" si="40"/>
        <v>0</v>
      </c>
      <c r="AF487" s="150">
        <f t="shared" si="41"/>
        <v>0</v>
      </c>
      <c r="AG487" s="331"/>
      <c r="AJ487" s="185"/>
      <c r="AK487" s="616"/>
      <c r="AL487" s="186">
        <f t="shared" si="37"/>
        <v>0</v>
      </c>
      <c r="AM487" s="186">
        <f t="shared" si="38"/>
        <v>0</v>
      </c>
      <c r="AN487" s="186">
        <f t="shared" si="39"/>
        <v>0</v>
      </c>
      <c r="AO487" s="615"/>
    </row>
    <row r="488" spans="1:41" ht="20.100000000000001" customHeight="1">
      <c r="A488" s="183">
        <v>484</v>
      </c>
      <c r="B488" s="342"/>
      <c r="C488" s="342"/>
      <c r="D488" s="142"/>
      <c r="E488" s="142"/>
      <c r="F488" s="142"/>
      <c r="G488" s="142"/>
      <c r="H488" s="142"/>
      <c r="I488" s="142"/>
      <c r="J488" s="143"/>
      <c r="K488" s="142"/>
      <c r="L488" s="142"/>
      <c r="M488" s="144"/>
      <c r="N488" s="145"/>
      <c r="O488" s="142"/>
      <c r="P488" s="147"/>
      <c r="Q488" s="147"/>
      <c r="R488" s="147"/>
      <c r="S488" s="147"/>
      <c r="T488" s="147"/>
      <c r="U488" s="147"/>
      <c r="V488" s="147"/>
      <c r="W488" s="147"/>
      <c r="X488" s="147"/>
      <c r="Y488" s="147"/>
      <c r="Z488" s="147"/>
      <c r="AA488" s="147"/>
      <c r="AB488" s="147"/>
      <c r="AC488" s="148"/>
      <c r="AD488" s="142"/>
      <c r="AE488" s="203">
        <f t="shared" si="40"/>
        <v>0</v>
      </c>
      <c r="AF488" s="150">
        <f t="shared" si="41"/>
        <v>0</v>
      </c>
      <c r="AG488" s="331"/>
      <c r="AJ488" s="185"/>
      <c r="AK488" s="616"/>
      <c r="AL488" s="186">
        <f t="shared" si="37"/>
        <v>0</v>
      </c>
      <c r="AM488" s="186">
        <f t="shared" si="38"/>
        <v>0</v>
      </c>
      <c r="AN488" s="186">
        <f t="shared" si="39"/>
        <v>0</v>
      </c>
      <c r="AO488" s="615"/>
    </row>
    <row r="489" spans="1:41" ht="20.100000000000001" customHeight="1">
      <c r="A489" s="183">
        <v>485</v>
      </c>
      <c r="B489" s="342"/>
      <c r="C489" s="342"/>
      <c r="D489" s="142"/>
      <c r="E489" s="142"/>
      <c r="F489" s="142"/>
      <c r="G489" s="142"/>
      <c r="H489" s="142"/>
      <c r="I489" s="142"/>
      <c r="J489" s="143"/>
      <c r="K489" s="142"/>
      <c r="L489" s="142"/>
      <c r="M489" s="144"/>
      <c r="N489" s="145"/>
      <c r="O489" s="142"/>
      <c r="P489" s="147"/>
      <c r="Q489" s="147"/>
      <c r="R489" s="147"/>
      <c r="S489" s="147"/>
      <c r="T489" s="147"/>
      <c r="U489" s="147"/>
      <c r="V489" s="147"/>
      <c r="W489" s="147"/>
      <c r="X489" s="147"/>
      <c r="Y489" s="147"/>
      <c r="Z489" s="147"/>
      <c r="AA489" s="147"/>
      <c r="AB489" s="147"/>
      <c r="AC489" s="148"/>
      <c r="AD489" s="142"/>
      <c r="AE489" s="203">
        <f t="shared" si="40"/>
        <v>0</v>
      </c>
      <c r="AF489" s="150">
        <f t="shared" si="41"/>
        <v>0</v>
      </c>
      <c r="AG489" s="331"/>
      <c r="AJ489" s="185"/>
      <c r="AK489" s="616"/>
      <c r="AL489" s="186">
        <f t="shared" si="37"/>
        <v>0</v>
      </c>
      <c r="AM489" s="186">
        <f t="shared" si="38"/>
        <v>0</v>
      </c>
      <c r="AN489" s="186">
        <f t="shared" si="39"/>
        <v>0</v>
      </c>
      <c r="AO489" s="615"/>
    </row>
    <row r="490" spans="1:41" ht="20.100000000000001" customHeight="1">
      <c r="A490" s="183">
        <v>486</v>
      </c>
      <c r="B490" s="342"/>
      <c r="C490" s="342"/>
      <c r="D490" s="142"/>
      <c r="E490" s="142"/>
      <c r="F490" s="142"/>
      <c r="G490" s="142"/>
      <c r="H490" s="142"/>
      <c r="I490" s="142"/>
      <c r="J490" s="143"/>
      <c r="K490" s="142"/>
      <c r="L490" s="142"/>
      <c r="M490" s="144"/>
      <c r="N490" s="145"/>
      <c r="O490" s="142"/>
      <c r="P490" s="147"/>
      <c r="Q490" s="147"/>
      <c r="R490" s="147"/>
      <c r="S490" s="147"/>
      <c r="T490" s="147"/>
      <c r="U490" s="147"/>
      <c r="V490" s="147"/>
      <c r="W490" s="147"/>
      <c r="X490" s="147"/>
      <c r="Y490" s="147"/>
      <c r="Z490" s="147"/>
      <c r="AA490" s="147"/>
      <c r="AB490" s="147"/>
      <c r="AC490" s="148"/>
      <c r="AD490" s="142"/>
      <c r="AE490" s="203">
        <f t="shared" si="40"/>
        <v>0</v>
      </c>
      <c r="AF490" s="150">
        <f t="shared" si="41"/>
        <v>0</v>
      </c>
      <c r="AG490" s="331"/>
      <c r="AJ490" s="185"/>
      <c r="AK490" s="616"/>
      <c r="AL490" s="186">
        <f t="shared" si="37"/>
        <v>0</v>
      </c>
      <c r="AM490" s="186">
        <f t="shared" si="38"/>
        <v>0</v>
      </c>
      <c r="AN490" s="186">
        <f t="shared" si="39"/>
        <v>0</v>
      </c>
      <c r="AO490" s="615"/>
    </row>
    <row r="491" spans="1:41" ht="20.100000000000001" customHeight="1">
      <c r="A491" s="183">
        <v>487</v>
      </c>
      <c r="B491" s="342"/>
      <c r="C491" s="342"/>
      <c r="D491" s="142"/>
      <c r="E491" s="142"/>
      <c r="F491" s="142"/>
      <c r="G491" s="142"/>
      <c r="H491" s="142"/>
      <c r="I491" s="142"/>
      <c r="J491" s="143"/>
      <c r="K491" s="142"/>
      <c r="L491" s="142"/>
      <c r="M491" s="144"/>
      <c r="N491" s="145"/>
      <c r="O491" s="142"/>
      <c r="P491" s="147"/>
      <c r="Q491" s="147"/>
      <c r="R491" s="147"/>
      <c r="S491" s="147"/>
      <c r="T491" s="147"/>
      <c r="U491" s="147"/>
      <c r="V491" s="147"/>
      <c r="W491" s="147"/>
      <c r="X491" s="147"/>
      <c r="Y491" s="147"/>
      <c r="Z491" s="147"/>
      <c r="AA491" s="147"/>
      <c r="AB491" s="147"/>
      <c r="AC491" s="148"/>
      <c r="AD491" s="142"/>
      <c r="AE491" s="203">
        <f t="shared" si="40"/>
        <v>0</v>
      </c>
      <c r="AF491" s="150">
        <f t="shared" si="41"/>
        <v>0</v>
      </c>
      <c r="AG491" s="331"/>
      <c r="AJ491" s="185"/>
      <c r="AK491" s="616"/>
      <c r="AL491" s="186">
        <f t="shared" si="37"/>
        <v>0</v>
      </c>
      <c r="AM491" s="186">
        <f t="shared" si="38"/>
        <v>0</v>
      </c>
      <c r="AN491" s="186">
        <f t="shared" si="39"/>
        <v>0</v>
      </c>
      <c r="AO491" s="615"/>
    </row>
    <row r="492" spans="1:41" ht="20.100000000000001" customHeight="1">
      <c r="A492" s="183">
        <v>488</v>
      </c>
      <c r="B492" s="342"/>
      <c r="C492" s="342"/>
      <c r="D492" s="142"/>
      <c r="E492" s="142"/>
      <c r="F492" s="142"/>
      <c r="G492" s="142"/>
      <c r="H492" s="142"/>
      <c r="I492" s="142"/>
      <c r="J492" s="143"/>
      <c r="K492" s="142"/>
      <c r="L492" s="142"/>
      <c r="M492" s="144"/>
      <c r="N492" s="145"/>
      <c r="O492" s="142"/>
      <c r="P492" s="147"/>
      <c r="Q492" s="147"/>
      <c r="R492" s="147"/>
      <c r="S492" s="147"/>
      <c r="T492" s="147"/>
      <c r="U492" s="147"/>
      <c r="V492" s="147"/>
      <c r="W492" s="147"/>
      <c r="X492" s="147"/>
      <c r="Y492" s="147"/>
      <c r="Z492" s="147"/>
      <c r="AA492" s="147"/>
      <c r="AB492" s="147"/>
      <c r="AC492" s="148"/>
      <c r="AD492" s="142"/>
      <c r="AE492" s="203">
        <f t="shared" si="40"/>
        <v>0</v>
      </c>
      <c r="AF492" s="150">
        <f t="shared" si="41"/>
        <v>0</v>
      </c>
      <c r="AG492" s="331"/>
      <c r="AJ492" s="185"/>
      <c r="AK492" s="616"/>
      <c r="AL492" s="186">
        <f t="shared" si="37"/>
        <v>0</v>
      </c>
      <c r="AM492" s="186">
        <f t="shared" si="38"/>
        <v>0</v>
      </c>
      <c r="AN492" s="186">
        <f t="shared" si="39"/>
        <v>0</v>
      </c>
      <c r="AO492" s="615"/>
    </row>
    <row r="493" spans="1:41" ht="20.100000000000001" customHeight="1">
      <c r="A493" s="183">
        <v>489</v>
      </c>
      <c r="B493" s="342"/>
      <c r="C493" s="342"/>
      <c r="D493" s="142"/>
      <c r="E493" s="142"/>
      <c r="F493" s="142"/>
      <c r="G493" s="142"/>
      <c r="H493" s="142"/>
      <c r="I493" s="142"/>
      <c r="J493" s="143"/>
      <c r="K493" s="142"/>
      <c r="L493" s="142"/>
      <c r="M493" s="144"/>
      <c r="N493" s="145"/>
      <c r="O493" s="142"/>
      <c r="P493" s="147"/>
      <c r="Q493" s="147"/>
      <c r="R493" s="147"/>
      <c r="S493" s="147"/>
      <c r="T493" s="147"/>
      <c r="U493" s="147"/>
      <c r="V493" s="147"/>
      <c r="W493" s="147"/>
      <c r="X493" s="147"/>
      <c r="Y493" s="147"/>
      <c r="Z493" s="147"/>
      <c r="AA493" s="147"/>
      <c r="AB493" s="147"/>
      <c r="AC493" s="148"/>
      <c r="AD493" s="142"/>
      <c r="AE493" s="203">
        <f t="shared" si="40"/>
        <v>0</v>
      </c>
      <c r="AF493" s="150">
        <f t="shared" si="41"/>
        <v>0</v>
      </c>
      <c r="AG493" s="331"/>
      <c r="AJ493" s="185"/>
      <c r="AK493" s="616"/>
      <c r="AL493" s="186">
        <f t="shared" si="37"/>
        <v>0</v>
      </c>
      <c r="AM493" s="186">
        <f t="shared" si="38"/>
        <v>0</v>
      </c>
      <c r="AN493" s="186">
        <f t="shared" si="39"/>
        <v>0</v>
      </c>
      <c r="AO493" s="615"/>
    </row>
    <row r="494" spans="1:41" ht="20.100000000000001" customHeight="1">
      <c r="A494" s="183">
        <v>490</v>
      </c>
      <c r="B494" s="342"/>
      <c r="C494" s="342"/>
      <c r="D494" s="142"/>
      <c r="E494" s="142"/>
      <c r="F494" s="142"/>
      <c r="G494" s="142"/>
      <c r="H494" s="142"/>
      <c r="I494" s="142"/>
      <c r="J494" s="143"/>
      <c r="K494" s="142"/>
      <c r="L494" s="142"/>
      <c r="M494" s="144"/>
      <c r="N494" s="145"/>
      <c r="O494" s="142"/>
      <c r="P494" s="147"/>
      <c r="Q494" s="147"/>
      <c r="R494" s="147"/>
      <c r="S494" s="147"/>
      <c r="T494" s="147"/>
      <c r="U494" s="147"/>
      <c r="V494" s="147"/>
      <c r="W494" s="147"/>
      <c r="X494" s="147"/>
      <c r="Y494" s="147"/>
      <c r="Z494" s="147"/>
      <c r="AA494" s="147"/>
      <c r="AB494" s="147"/>
      <c r="AC494" s="148"/>
      <c r="AD494" s="142"/>
      <c r="AE494" s="203">
        <f t="shared" si="40"/>
        <v>0</v>
      </c>
      <c r="AF494" s="150">
        <f t="shared" si="41"/>
        <v>0</v>
      </c>
      <c r="AG494" s="331"/>
      <c r="AJ494" s="185"/>
      <c r="AK494" s="616"/>
      <c r="AL494" s="186">
        <f t="shared" si="37"/>
        <v>0</v>
      </c>
      <c r="AM494" s="186">
        <f t="shared" si="38"/>
        <v>0</v>
      </c>
      <c r="AN494" s="186">
        <f t="shared" si="39"/>
        <v>0</v>
      </c>
      <c r="AO494" s="615"/>
    </row>
    <row r="495" spans="1:41" ht="20.100000000000001" customHeight="1">
      <c r="A495" s="183">
        <v>491</v>
      </c>
      <c r="B495" s="342"/>
      <c r="C495" s="342"/>
      <c r="D495" s="142"/>
      <c r="E495" s="142"/>
      <c r="F495" s="142"/>
      <c r="G495" s="142"/>
      <c r="H495" s="142"/>
      <c r="I495" s="142"/>
      <c r="J495" s="143"/>
      <c r="K495" s="142"/>
      <c r="L495" s="142"/>
      <c r="M495" s="144"/>
      <c r="N495" s="145"/>
      <c r="O495" s="142"/>
      <c r="P495" s="147"/>
      <c r="Q495" s="147"/>
      <c r="R495" s="147"/>
      <c r="S495" s="147"/>
      <c r="T495" s="147"/>
      <c r="U495" s="147"/>
      <c r="V495" s="147"/>
      <c r="W495" s="147"/>
      <c r="X495" s="147"/>
      <c r="Y495" s="147"/>
      <c r="Z495" s="147"/>
      <c r="AA495" s="147"/>
      <c r="AB495" s="147"/>
      <c r="AC495" s="148"/>
      <c r="AD495" s="142"/>
      <c r="AE495" s="203">
        <f t="shared" si="40"/>
        <v>0</v>
      </c>
      <c r="AF495" s="150">
        <f t="shared" si="41"/>
        <v>0</v>
      </c>
      <c r="AG495" s="331"/>
      <c r="AJ495" s="185"/>
      <c r="AK495" s="616"/>
      <c r="AL495" s="186">
        <f t="shared" si="37"/>
        <v>0</v>
      </c>
      <c r="AM495" s="186">
        <f t="shared" si="38"/>
        <v>0</v>
      </c>
      <c r="AN495" s="186">
        <f t="shared" si="39"/>
        <v>0</v>
      </c>
      <c r="AO495" s="615"/>
    </row>
    <row r="496" spans="1:41" ht="20.100000000000001" customHeight="1">
      <c r="A496" s="183">
        <v>492</v>
      </c>
      <c r="B496" s="342"/>
      <c r="C496" s="342"/>
      <c r="D496" s="142"/>
      <c r="E496" s="142"/>
      <c r="F496" s="142"/>
      <c r="G496" s="142"/>
      <c r="H496" s="142"/>
      <c r="I496" s="142"/>
      <c r="J496" s="143"/>
      <c r="K496" s="142"/>
      <c r="L496" s="142"/>
      <c r="M496" s="144"/>
      <c r="N496" s="145"/>
      <c r="O496" s="142"/>
      <c r="P496" s="147"/>
      <c r="Q496" s="147"/>
      <c r="R496" s="147"/>
      <c r="S496" s="147"/>
      <c r="T496" s="147"/>
      <c r="U496" s="147"/>
      <c r="V496" s="147"/>
      <c r="W496" s="147"/>
      <c r="X496" s="147"/>
      <c r="Y496" s="147"/>
      <c r="Z496" s="147"/>
      <c r="AA496" s="147"/>
      <c r="AB496" s="147"/>
      <c r="AC496" s="148"/>
      <c r="AD496" s="142"/>
      <c r="AE496" s="203">
        <f t="shared" si="40"/>
        <v>0</v>
      </c>
      <c r="AF496" s="150">
        <f t="shared" si="41"/>
        <v>0</v>
      </c>
      <c r="AG496" s="331"/>
      <c r="AJ496" s="185"/>
      <c r="AK496" s="616"/>
      <c r="AL496" s="186">
        <f t="shared" si="37"/>
        <v>0</v>
      </c>
      <c r="AM496" s="186">
        <f t="shared" si="38"/>
        <v>0</v>
      </c>
      <c r="AN496" s="186">
        <f t="shared" si="39"/>
        <v>0</v>
      </c>
      <c r="AO496" s="615"/>
    </row>
    <row r="497" spans="1:41" ht="20.100000000000001" customHeight="1">
      <c r="A497" s="183">
        <v>493</v>
      </c>
      <c r="B497" s="342"/>
      <c r="C497" s="342"/>
      <c r="D497" s="142"/>
      <c r="E497" s="142"/>
      <c r="F497" s="142"/>
      <c r="G497" s="142"/>
      <c r="H497" s="142"/>
      <c r="I497" s="142"/>
      <c r="J497" s="143"/>
      <c r="K497" s="142"/>
      <c r="L497" s="142"/>
      <c r="M497" s="144"/>
      <c r="N497" s="145"/>
      <c r="O497" s="142"/>
      <c r="P497" s="147"/>
      <c r="Q497" s="147"/>
      <c r="R497" s="147"/>
      <c r="S497" s="147"/>
      <c r="T497" s="147"/>
      <c r="U497" s="147"/>
      <c r="V497" s="147"/>
      <c r="W497" s="147"/>
      <c r="X497" s="147"/>
      <c r="Y497" s="147"/>
      <c r="Z497" s="147"/>
      <c r="AA497" s="147"/>
      <c r="AB497" s="147"/>
      <c r="AC497" s="148"/>
      <c r="AD497" s="142"/>
      <c r="AE497" s="203">
        <f t="shared" si="40"/>
        <v>0</v>
      </c>
      <c r="AF497" s="150">
        <f t="shared" si="41"/>
        <v>0</v>
      </c>
      <c r="AG497" s="331"/>
      <c r="AJ497" s="185"/>
      <c r="AK497" s="616"/>
      <c r="AL497" s="186">
        <f t="shared" si="37"/>
        <v>0</v>
      </c>
      <c r="AM497" s="186">
        <f t="shared" si="38"/>
        <v>0</v>
      </c>
      <c r="AN497" s="186">
        <f t="shared" si="39"/>
        <v>0</v>
      </c>
      <c r="AO497" s="615"/>
    </row>
    <row r="498" spans="1:41" ht="20.100000000000001" customHeight="1">
      <c r="A498" s="183">
        <v>494</v>
      </c>
      <c r="B498" s="342"/>
      <c r="C498" s="342"/>
      <c r="D498" s="142"/>
      <c r="E498" s="142"/>
      <c r="F498" s="142"/>
      <c r="G498" s="142"/>
      <c r="H498" s="142"/>
      <c r="I498" s="142"/>
      <c r="J498" s="143"/>
      <c r="K498" s="142"/>
      <c r="L498" s="142"/>
      <c r="M498" s="144"/>
      <c r="N498" s="145"/>
      <c r="O498" s="142"/>
      <c r="P498" s="147"/>
      <c r="Q498" s="147"/>
      <c r="R498" s="147"/>
      <c r="S498" s="147"/>
      <c r="T498" s="147"/>
      <c r="U498" s="147"/>
      <c r="V498" s="147"/>
      <c r="W498" s="147"/>
      <c r="X498" s="147"/>
      <c r="Y498" s="147"/>
      <c r="Z498" s="147"/>
      <c r="AA498" s="147"/>
      <c r="AB498" s="147"/>
      <c r="AC498" s="148"/>
      <c r="AD498" s="142"/>
      <c r="AE498" s="203">
        <f t="shared" si="40"/>
        <v>0</v>
      </c>
      <c r="AF498" s="150">
        <f t="shared" si="41"/>
        <v>0</v>
      </c>
      <c r="AG498" s="331"/>
      <c r="AJ498" s="185"/>
      <c r="AK498" s="616"/>
      <c r="AL498" s="186">
        <f t="shared" si="37"/>
        <v>0</v>
      </c>
      <c r="AM498" s="186">
        <f t="shared" si="38"/>
        <v>0</v>
      </c>
      <c r="AN498" s="186">
        <f t="shared" si="39"/>
        <v>0</v>
      </c>
      <c r="AO498" s="615"/>
    </row>
    <row r="499" spans="1:41" ht="20.100000000000001" customHeight="1">
      <c r="A499" s="183">
        <v>495</v>
      </c>
      <c r="B499" s="342"/>
      <c r="C499" s="342"/>
      <c r="D499" s="142"/>
      <c r="E499" s="142"/>
      <c r="F499" s="142"/>
      <c r="G499" s="142"/>
      <c r="H499" s="142"/>
      <c r="I499" s="142"/>
      <c r="J499" s="143"/>
      <c r="K499" s="142"/>
      <c r="L499" s="142"/>
      <c r="M499" s="144"/>
      <c r="N499" s="145"/>
      <c r="O499" s="142"/>
      <c r="P499" s="147"/>
      <c r="Q499" s="147"/>
      <c r="R499" s="147"/>
      <c r="S499" s="147"/>
      <c r="T499" s="147"/>
      <c r="U499" s="147"/>
      <c r="V499" s="147"/>
      <c r="W499" s="147"/>
      <c r="X499" s="147"/>
      <c r="Y499" s="147"/>
      <c r="Z499" s="147"/>
      <c r="AA499" s="147"/>
      <c r="AB499" s="147"/>
      <c r="AC499" s="148"/>
      <c r="AD499" s="142"/>
      <c r="AE499" s="203">
        <f t="shared" si="40"/>
        <v>0</v>
      </c>
      <c r="AF499" s="150">
        <f t="shared" si="41"/>
        <v>0</v>
      </c>
      <c r="AG499" s="331"/>
      <c r="AJ499" s="185"/>
      <c r="AK499" s="616"/>
      <c r="AL499" s="186">
        <f t="shared" si="37"/>
        <v>0</v>
      </c>
      <c r="AM499" s="186">
        <f t="shared" si="38"/>
        <v>0</v>
      </c>
      <c r="AN499" s="186">
        <f t="shared" si="39"/>
        <v>0</v>
      </c>
      <c r="AO499" s="615"/>
    </row>
    <row r="500" spans="1:41" ht="20.100000000000001" customHeight="1">
      <c r="A500" s="183">
        <v>496</v>
      </c>
      <c r="B500" s="342"/>
      <c r="C500" s="342"/>
      <c r="D500" s="142"/>
      <c r="E500" s="142"/>
      <c r="F500" s="142"/>
      <c r="G500" s="142"/>
      <c r="H500" s="142"/>
      <c r="I500" s="142"/>
      <c r="J500" s="143"/>
      <c r="K500" s="142"/>
      <c r="L500" s="142"/>
      <c r="M500" s="144"/>
      <c r="N500" s="145"/>
      <c r="O500" s="142"/>
      <c r="P500" s="147"/>
      <c r="Q500" s="147"/>
      <c r="R500" s="147"/>
      <c r="S500" s="147"/>
      <c r="T500" s="147"/>
      <c r="U500" s="147"/>
      <c r="V500" s="147"/>
      <c r="W500" s="147"/>
      <c r="X500" s="147"/>
      <c r="Y500" s="147"/>
      <c r="Z500" s="147"/>
      <c r="AA500" s="147"/>
      <c r="AB500" s="147"/>
      <c r="AC500" s="148"/>
      <c r="AD500" s="142"/>
      <c r="AE500" s="203">
        <f t="shared" si="40"/>
        <v>0</v>
      </c>
      <c r="AF500" s="150">
        <f t="shared" si="41"/>
        <v>0</v>
      </c>
      <c r="AG500" s="331"/>
      <c r="AJ500" s="185"/>
      <c r="AK500" s="616"/>
      <c r="AL500" s="186">
        <f t="shared" si="37"/>
        <v>0</v>
      </c>
      <c r="AM500" s="186">
        <f t="shared" si="38"/>
        <v>0</v>
      </c>
      <c r="AN500" s="186">
        <f t="shared" si="39"/>
        <v>0</v>
      </c>
      <c r="AO500" s="615"/>
    </row>
    <row r="501" spans="1:41" ht="20.100000000000001" customHeight="1">
      <c r="A501" s="183">
        <v>497</v>
      </c>
      <c r="B501" s="342"/>
      <c r="C501" s="342"/>
      <c r="D501" s="142"/>
      <c r="E501" s="142"/>
      <c r="F501" s="142"/>
      <c r="G501" s="142"/>
      <c r="H501" s="142"/>
      <c r="I501" s="142"/>
      <c r="J501" s="143"/>
      <c r="K501" s="142"/>
      <c r="L501" s="142"/>
      <c r="M501" s="144"/>
      <c r="N501" s="145"/>
      <c r="O501" s="142"/>
      <c r="P501" s="147"/>
      <c r="Q501" s="147"/>
      <c r="R501" s="147"/>
      <c r="S501" s="147"/>
      <c r="T501" s="147"/>
      <c r="U501" s="147"/>
      <c r="V501" s="147"/>
      <c r="W501" s="147"/>
      <c r="X501" s="147"/>
      <c r="Y501" s="147"/>
      <c r="Z501" s="147"/>
      <c r="AA501" s="147"/>
      <c r="AB501" s="147"/>
      <c r="AC501" s="148"/>
      <c r="AD501" s="142"/>
      <c r="AE501" s="203">
        <f t="shared" si="40"/>
        <v>0</v>
      </c>
      <c r="AF501" s="150">
        <f t="shared" si="41"/>
        <v>0</v>
      </c>
      <c r="AG501" s="331"/>
      <c r="AJ501" s="185"/>
      <c r="AK501" s="616"/>
      <c r="AL501" s="186">
        <f t="shared" si="37"/>
        <v>0</v>
      </c>
      <c r="AM501" s="186">
        <f t="shared" si="38"/>
        <v>0</v>
      </c>
      <c r="AN501" s="186">
        <f t="shared" si="39"/>
        <v>0</v>
      </c>
      <c r="AO501" s="615"/>
    </row>
    <row r="502" spans="1:41" ht="20.100000000000001" customHeight="1">
      <c r="A502" s="183">
        <v>498</v>
      </c>
      <c r="B502" s="342"/>
      <c r="C502" s="342"/>
      <c r="D502" s="142"/>
      <c r="E502" s="142"/>
      <c r="F502" s="142"/>
      <c r="G502" s="142"/>
      <c r="H502" s="142"/>
      <c r="I502" s="142"/>
      <c r="J502" s="143"/>
      <c r="K502" s="142"/>
      <c r="L502" s="142"/>
      <c r="M502" s="144"/>
      <c r="N502" s="145"/>
      <c r="O502" s="142"/>
      <c r="P502" s="147"/>
      <c r="Q502" s="147"/>
      <c r="R502" s="147"/>
      <c r="S502" s="147"/>
      <c r="T502" s="147"/>
      <c r="U502" s="147"/>
      <c r="V502" s="147"/>
      <c r="W502" s="147"/>
      <c r="X502" s="147"/>
      <c r="Y502" s="147"/>
      <c r="Z502" s="147"/>
      <c r="AA502" s="147"/>
      <c r="AB502" s="147"/>
      <c r="AC502" s="148"/>
      <c r="AD502" s="142"/>
      <c r="AE502" s="203">
        <f t="shared" si="40"/>
        <v>0</v>
      </c>
      <c r="AF502" s="150">
        <f t="shared" si="41"/>
        <v>0</v>
      </c>
      <c r="AG502" s="331"/>
      <c r="AJ502" s="185"/>
      <c r="AK502" s="616"/>
      <c r="AL502" s="186">
        <f t="shared" si="37"/>
        <v>0</v>
      </c>
      <c r="AM502" s="186">
        <f t="shared" si="38"/>
        <v>0</v>
      </c>
      <c r="AN502" s="186">
        <f t="shared" si="39"/>
        <v>0</v>
      </c>
      <c r="AO502" s="615"/>
    </row>
    <row r="503" spans="1:41" ht="20.100000000000001" customHeight="1">
      <c r="A503" s="183">
        <v>499</v>
      </c>
      <c r="B503" s="342"/>
      <c r="C503" s="342"/>
      <c r="D503" s="142"/>
      <c r="E503" s="142"/>
      <c r="F503" s="142"/>
      <c r="G503" s="142"/>
      <c r="H503" s="142"/>
      <c r="I503" s="142"/>
      <c r="J503" s="143"/>
      <c r="K503" s="142"/>
      <c r="L503" s="142"/>
      <c r="M503" s="144"/>
      <c r="N503" s="145"/>
      <c r="O503" s="142"/>
      <c r="P503" s="147"/>
      <c r="Q503" s="147"/>
      <c r="R503" s="147"/>
      <c r="S503" s="147"/>
      <c r="T503" s="147"/>
      <c r="U503" s="147"/>
      <c r="V503" s="147"/>
      <c r="W503" s="147"/>
      <c r="X503" s="147"/>
      <c r="Y503" s="147"/>
      <c r="Z503" s="147"/>
      <c r="AA503" s="147"/>
      <c r="AB503" s="147"/>
      <c r="AC503" s="148"/>
      <c r="AD503" s="142"/>
      <c r="AE503" s="203">
        <f t="shared" si="40"/>
        <v>0</v>
      </c>
      <c r="AF503" s="150">
        <f t="shared" si="41"/>
        <v>0</v>
      </c>
      <c r="AG503" s="331"/>
      <c r="AJ503" s="185"/>
      <c r="AK503" s="616"/>
      <c r="AL503" s="186">
        <f t="shared" si="37"/>
        <v>0</v>
      </c>
      <c r="AM503" s="186">
        <f t="shared" si="38"/>
        <v>0</v>
      </c>
      <c r="AN503" s="186">
        <f t="shared" si="39"/>
        <v>0</v>
      </c>
      <c r="AO503" s="615"/>
    </row>
    <row r="504" spans="1:41" ht="20.100000000000001" customHeight="1" thickBot="1">
      <c r="A504" s="188">
        <v>500</v>
      </c>
      <c r="B504" s="343"/>
      <c r="C504" s="343"/>
      <c r="D504" s="154"/>
      <c r="E504" s="154"/>
      <c r="F504" s="154"/>
      <c r="G504" s="154"/>
      <c r="H504" s="154"/>
      <c r="I504" s="154"/>
      <c r="J504" s="155"/>
      <c r="K504" s="154"/>
      <c r="L504" s="154"/>
      <c r="M504" s="156"/>
      <c r="N504" s="157"/>
      <c r="O504" s="154"/>
      <c r="P504" s="158"/>
      <c r="Q504" s="158"/>
      <c r="R504" s="158"/>
      <c r="S504" s="158"/>
      <c r="T504" s="158"/>
      <c r="U504" s="158"/>
      <c r="V504" s="158"/>
      <c r="W504" s="158"/>
      <c r="X504" s="158"/>
      <c r="Y504" s="158"/>
      <c r="Z504" s="158"/>
      <c r="AA504" s="158"/>
      <c r="AB504" s="158"/>
      <c r="AC504" s="159"/>
      <c r="AD504" s="154"/>
      <c r="AE504" s="204">
        <f t="shared" si="40"/>
        <v>0</v>
      </c>
      <c r="AF504" s="160">
        <f t="shared" si="41"/>
        <v>0</v>
      </c>
      <c r="AG504" s="331"/>
      <c r="AJ504" s="185"/>
      <c r="AK504" s="616"/>
      <c r="AL504" s="186">
        <f t="shared" si="37"/>
        <v>0</v>
      </c>
      <c r="AM504" s="186">
        <f t="shared" si="38"/>
        <v>0</v>
      </c>
      <c r="AN504" s="186">
        <f t="shared" si="39"/>
        <v>0</v>
      </c>
      <c r="AO504" s="615"/>
    </row>
    <row r="505" spans="1:41">
      <c r="A505" s="189"/>
      <c r="B505" s="189"/>
      <c r="C505" s="189"/>
      <c r="D505" s="189"/>
      <c r="E505" s="189"/>
      <c r="F505" s="189"/>
      <c r="G505" s="189"/>
      <c r="H505" s="189"/>
      <c r="I505" s="189"/>
      <c r="J505" s="190"/>
      <c r="K505" s="189"/>
      <c r="L505" s="189"/>
      <c r="M505" s="189"/>
      <c r="N505" s="189"/>
      <c r="O505" s="189"/>
      <c r="P505" s="191"/>
      <c r="Q505" s="191"/>
      <c r="R505" s="191"/>
      <c r="S505" s="191"/>
      <c r="T505" s="191"/>
      <c r="U505" s="191"/>
      <c r="V505" s="191"/>
      <c r="W505" s="191"/>
      <c r="X505" s="191"/>
      <c r="Y505" s="191"/>
      <c r="Z505" s="191"/>
      <c r="AA505" s="191"/>
      <c r="AB505" s="191"/>
      <c r="AC505" s="190"/>
      <c r="AD505" s="189"/>
      <c r="AE505" s="191"/>
      <c r="AF505" s="191"/>
      <c r="AG505" s="332"/>
    </row>
    <row r="506" spans="1:41">
      <c r="A506" s="189"/>
      <c r="B506" s="189"/>
      <c r="C506" s="189"/>
      <c r="D506" s="189"/>
      <c r="E506" s="189"/>
      <c r="F506" s="189"/>
      <c r="G506" s="189"/>
      <c r="H506" s="189"/>
      <c r="I506" s="189"/>
      <c r="J506" s="190"/>
      <c r="K506" s="189"/>
      <c r="L506" s="189"/>
      <c r="M506" s="189"/>
      <c r="N506" s="189"/>
      <c r="O506" s="189"/>
      <c r="P506" s="191"/>
      <c r="Q506" s="191"/>
      <c r="R506" s="191"/>
      <c r="S506" s="191"/>
      <c r="T506" s="191"/>
      <c r="U506" s="191"/>
      <c r="V506" s="191"/>
      <c r="W506" s="191"/>
      <c r="X506" s="191"/>
      <c r="Y506" s="191"/>
      <c r="Z506" s="191"/>
      <c r="AA506" s="191"/>
      <c r="AB506" s="191"/>
      <c r="AC506" s="190"/>
      <c r="AD506" s="189"/>
      <c r="AE506" s="191"/>
      <c r="AF506" s="191"/>
      <c r="AG506" s="332"/>
    </row>
    <row r="507" spans="1:41">
      <c r="A507" s="189"/>
      <c r="B507" s="189"/>
      <c r="C507" s="189"/>
      <c r="D507" s="189"/>
      <c r="E507" s="189"/>
      <c r="F507" s="189"/>
      <c r="G507" s="189"/>
      <c r="H507" s="189"/>
      <c r="I507" s="189"/>
      <c r="J507" s="190"/>
      <c r="K507" s="189"/>
      <c r="L507" s="189"/>
      <c r="M507" s="189"/>
      <c r="N507" s="189"/>
      <c r="O507" s="189"/>
      <c r="P507" s="191"/>
      <c r="Q507" s="191"/>
      <c r="R507" s="191"/>
      <c r="S507" s="191"/>
      <c r="T507" s="191"/>
      <c r="U507" s="191"/>
      <c r="V507" s="191"/>
      <c r="W507" s="191"/>
      <c r="X507" s="191"/>
      <c r="Y507" s="191"/>
      <c r="Z507" s="191"/>
      <c r="AA507" s="191"/>
      <c r="AB507" s="191"/>
      <c r="AC507" s="190"/>
      <c r="AD507" s="189"/>
      <c r="AE507" s="191"/>
      <c r="AF507" s="191"/>
      <c r="AG507" s="332"/>
    </row>
    <row r="508" spans="1:41">
      <c r="A508" s="189"/>
      <c r="B508" s="189"/>
      <c r="C508" s="189"/>
      <c r="D508" s="189"/>
      <c r="E508" s="189"/>
      <c r="F508" s="189"/>
      <c r="G508" s="189"/>
      <c r="H508" s="189"/>
      <c r="I508" s="189"/>
      <c r="J508" s="190"/>
      <c r="K508" s="189"/>
      <c r="L508" s="189"/>
      <c r="M508" s="189"/>
      <c r="N508" s="189"/>
      <c r="O508" s="189"/>
      <c r="P508" s="191"/>
      <c r="Q508" s="191"/>
      <c r="R508" s="191"/>
      <c r="S508" s="191"/>
      <c r="T508" s="191"/>
      <c r="U508" s="191"/>
      <c r="V508" s="191"/>
      <c r="W508" s="191"/>
      <c r="X508" s="191"/>
      <c r="Y508" s="191"/>
      <c r="Z508" s="191"/>
      <c r="AA508" s="191"/>
      <c r="AB508" s="191"/>
      <c r="AC508" s="190"/>
      <c r="AD508" s="189"/>
      <c r="AE508" s="191"/>
      <c r="AF508" s="191"/>
      <c r="AG508" s="332"/>
    </row>
    <row r="509" spans="1:41">
      <c r="A509" s="189"/>
      <c r="B509" s="189"/>
      <c r="C509" s="189"/>
      <c r="D509" s="189"/>
      <c r="E509" s="189"/>
      <c r="F509" s="189"/>
      <c r="G509" s="189"/>
      <c r="H509" s="189"/>
      <c r="I509" s="189"/>
      <c r="J509" s="190"/>
      <c r="K509" s="189"/>
      <c r="L509" s="189"/>
      <c r="M509" s="189"/>
      <c r="N509" s="189"/>
      <c r="O509" s="189"/>
      <c r="P509" s="191"/>
      <c r="Q509" s="191"/>
      <c r="R509" s="191"/>
      <c r="S509" s="191"/>
      <c r="T509" s="191"/>
      <c r="U509" s="191"/>
      <c r="V509" s="191"/>
      <c r="W509" s="191"/>
      <c r="X509" s="191"/>
      <c r="Y509" s="191"/>
      <c r="Z509" s="191"/>
      <c r="AA509" s="191"/>
      <c r="AB509" s="191"/>
      <c r="AC509" s="190"/>
      <c r="AD509" s="189"/>
      <c r="AE509" s="191"/>
      <c r="AF509" s="191"/>
      <c r="AG509" s="332"/>
    </row>
    <row r="510" spans="1:41">
      <c r="A510" s="189"/>
      <c r="B510" s="189"/>
      <c r="C510" s="189"/>
      <c r="D510" s="189"/>
      <c r="E510" s="189"/>
      <c r="F510" s="189"/>
      <c r="G510" s="189"/>
      <c r="H510" s="189"/>
      <c r="I510" s="189"/>
      <c r="J510" s="190"/>
      <c r="K510" s="189"/>
      <c r="L510" s="189"/>
      <c r="M510" s="189"/>
      <c r="N510" s="189"/>
      <c r="O510" s="189"/>
      <c r="P510" s="191"/>
      <c r="Q510" s="191"/>
      <c r="R510" s="191"/>
      <c r="S510" s="191"/>
      <c r="T510" s="191"/>
      <c r="U510" s="191"/>
      <c r="V510" s="191"/>
      <c r="W510" s="191"/>
      <c r="X510" s="191"/>
      <c r="Y510" s="191"/>
      <c r="Z510" s="191"/>
      <c r="AA510" s="191"/>
      <c r="AB510" s="191"/>
      <c r="AC510" s="190"/>
      <c r="AD510" s="189"/>
      <c r="AE510" s="191"/>
      <c r="AF510" s="191"/>
      <c r="AG510" s="332"/>
    </row>
    <row r="511" spans="1:41">
      <c r="A511" s="189"/>
      <c r="B511" s="189"/>
      <c r="C511" s="189"/>
      <c r="D511" s="189"/>
      <c r="E511" s="189"/>
      <c r="F511" s="189"/>
      <c r="G511" s="189"/>
      <c r="H511" s="189"/>
      <c r="I511" s="189"/>
      <c r="J511" s="190"/>
      <c r="K511" s="189"/>
      <c r="L511" s="189"/>
      <c r="M511" s="189"/>
      <c r="N511" s="189"/>
      <c r="O511" s="189"/>
      <c r="P511" s="191"/>
      <c r="Q511" s="191"/>
      <c r="R511" s="191"/>
      <c r="S511" s="191"/>
      <c r="T511" s="191"/>
      <c r="U511" s="191"/>
      <c r="V511" s="191"/>
      <c r="W511" s="191"/>
      <c r="X511" s="191"/>
      <c r="Y511" s="191"/>
      <c r="Z511" s="191"/>
      <c r="AA511" s="191"/>
      <c r="AB511" s="191"/>
      <c r="AC511" s="190"/>
      <c r="AD511" s="189"/>
      <c r="AE511" s="191"/>
      <c r="AF511" s="191"/>
      <c r="AG511" s="332"/>
    </row>
    <row r="512" spans="1:41">
      <c r="A512" s="189"/>
      <c r="B512" s="189"/>
      <c r="C512" s="189"/>
      <c r="D512" s="189"/>
      <c r="E512" s="189"/>
      <c r="F512" s="189"/>
      <c r="G512" s="189"/>
      <c r="H512" s="189"/>
      <c r="I512" s="189"/>
      <c r="J512" s="190"/>
      <c r="K512" s="189"/>
      <c r="L512" s="189"/>
      <c r="M512" s="189"/>
      <c r="N512" s="189"/>
      <c r="O512" s="189"/>
      <c r="P512" s="191"/>
      <c r="Q512" s="191"/>
      <c r="R512" s="191"/>
      <c r="S512" s="191"/>
      <c r="T512" s="191"/>
      <c r="U512" s="191"/>
      <c r="V512" s="191"/>
      <c r="W512" s="191"/>
      <c r="X512" s="191"/>
      <c r="Y512" s="191"/>
      <c r="Z512" s="191"/>
      <c r="AA512" s="191"/>
      <c r="AB512" s="191"/>
      <c r="AC512" s="190"/>
      <c r="AD512" s="189"/>
      <c r="AE512" s="191"/>
      <c r="AF512" s="191"/>
      <c r="AG512" s="332"/>
    </row>
    <row r="513" spans="1:33">
      <c r="A513" s="189"/>
      <c r="B513" s="189"/>
      <c r="C513" s="189"/>
      <c r="D513" s="189"/>
      <c r="E513" s="189"/>
      <c r="F513" s="189"/>
      <c r="G513" s="189"/>
      <c r="H513" s="189"/>
      <c r="I513" s="189"/>
      <c r="J513" s="190"/>
      <c r="K513" s="189"/>
      <c r="L513" s="189"/>
      <c r="M513" s="189"/>
      <c r="N513" s="189"/>
      <c r="O513" s="189"/>
      <c r="P513" s="191"/>
      <c r="Q513" s="191"/>
      <c r="R513" s="191"/>
      <c r="S513" s="191"/>
      <c r="T513" s="191"/>
      <c r="U513" s="191"/>
      <c r="V513" s="191"/>
      <c r="W513" s="191"/>
      <c r="X513" s="191"/>
      <c r="Y513" s="191"/>
      <c r="Z513" s="191"/>
      <c r="AA513" s="191"/>
      <c r="AB513" s="191"/>
      <c r="AC513" s="190"/>
      <c r="AD513" s="189"/>
      <c r="AE513" s="191"/>
      <c r="AF513" s="191"/>
      <c r="AG513" s="332"/>
    </row>
    <row r="514" spans="1:33">
      <c r="A514" s="189"/>
      <c r="B514" s="189"/>
      <c r="C514" s="189"/>
      <c r="D514" s="189"/>
      <c r="E514" s="189"/>
      <c r="F514" s="189"/>
      <c r="G514" s="189"/>
      <c r="H514" s="189"/>
      <c r="I514" s="189"/>
      <c r="J514" s="190"/>
      <c r="K514" s="189"/>
      <c r="L514" s="189"/>
      <c r="M514" s="189"/>
      <c r="N514" s="189"/>
      <c r="O514" s="189"/>
      <c r="P514" s="191"/>
      <c r="Q514" s="191"/>
      <c r="R514" s="191"/>
      <c r="S514" s="191"/>
      <c r="T514" s="191"/>
      <c r="U514" s="191"/>
      <c r="V514" s="191"/>
      <c r="W514" s="191"/>
      <c r="X514" s="191"/>
      <c r="Y514" s="191"/>
      <c r="Z514" s="191"/>
      <c r="AA514" s="191"/>
      <c r="AB514" s="191"/>
      <c r="AC514" s="190"/>
      <c r="AD514" s="189"/>
      <c r="AE514" s="191"/>
      <c r="AF514" s="191"/>
      <c r="AG514" s="332"/>
    </row>
    <row r="515" spans="1:33">
      <c r="A515" s="189"/>
      <c r="B515" s="189"/>
      <c r="C515" s="189"/>
      <c r="D515" s="189"/>
      <c r="E515" s="189"/>
      <c r="F515" s="189"/>
      <c r="G515" s="189"/>
      <c r="H515" s="189"/>
      <c r="I515" s="189"/>
      <c r="J515" s="190"/>
      <c r="K515" s="189"/>
      <c r="L515" s="189"/>
      <c r="M515" s="189"/>
      <c r="N515" s="189"/>
      <c r="O515" s="189"/>
      <c r="P515" s="191"/>
      <c r="Q515" s="191"/>
      <c r="R515" s="191"/>
      <c r="S515" s="191"/>
      <c r="T515" s="191"/>
      <c r="U515" s="191"/>
      <c r="V515" s="191"/>
      <c r="W515" s="191"/>
      <c r="X515" s="191"/>
      <c r="Y515" s="191"/>
      <c r="Z515" s="191"/>
      <c r="AA515" s="191"/>
      <c r="AB515" s="191"/>
      <c r="AC515" s="190"/>
      <c r="AD515" s="189"/>
      <c r="AE515" s="191"/>
      <c r="AF515" s="191"/>
      <c r="AG515" s="332"/>
    </row>
    <row r="516" spans="1:33">
      <c r="A516" s="189"/>
      <c r="B516" s="189"/>
      <c r="C516" s="189"/>
      <c r="D516" s="189"/>
      <c r="E516" s="189"/>
      <c r="F516" s="189"/>
      <c r="G516" s="189"/>
      <c r="H516" s="189"/>
      <c r="I516" s="189"/>
      <c r="J516" s="190"/>
      <c r="K516" s="189"/>
      <c r="L516" s="189"/>
      <c r="M516" s="189"/>
      <c r="N516" s="189"/>
      <c r="O516" s="189"/>
      <c r="P516" s="191"/>
      <c r="Q516" s="191"/>
      <c r="R516" s="191"/>
      <c r="S516" s="191"/>
      <c r="T516" s="191"/>
      <c r="U516" s="191"/>
      <c r="V516" s="191"/>
      <c r="W516" s="191"/>
      <c r="X516" s="191"/>
      <c r="Y516" s="191"/>
      <c r="Z516" s="191"/>
      <c r="AA516" s="191"/>
      <c r="AB516" s="191"/>
      <c r="AC516" s="190"/>
      <c r="AD516" s="189"/>
      <c r="AE516" s="191"/>
      <c r="AF516" s="191"/>
      <c r="AG516" s="332"/>
    </row>
    <row r="517" spans="1:33">
      <c r="A517" s="189"/>
      <c r="B517" s="189"/>
      <c r="C517" s="189"/>
      <c r="D517" s="189"/>
      <c r="E517" s="189"/>
      <c r="F517" s="189"/>
      <c r="G517" s="189"/>
      <c r="H517" s="189"/>
      <c r="I517" s="189"/>
      <c r="J517" s="190"/>
      <c r="K517" s="189"/>
      <c r="L517" s="189"/>
      <c r="M517" s="189"/>
      <c r="N517" s="189"/>
      <c r="O517" s="189"/>
      <c r="P517" s="191"/>
      <c r="Q517" s="191"/>
      <c r="R517" s="191"/>
      <c r="S517" s="191"/>
      <c r="T517" s="191"/>
      <c r="U517" s="191"/>
      <c r="V517" s="191"/>
      <c r="W517" s="191"/>
      <c r="X517" s="191"/>
      <c r="Y517" s="191"/>
      <c r="Z517" s="191"/>
      <c r="AA517" s="191"/>
      <c r="AB517" s="191"/>
      <c r="AC517" s="190"/>
      <c r="AD517" s="189"/>
      <c r="AE517" s="191"/>
      <c r="AF517" s="191"/>
      <c r="AG517" s="332"/>
    </row>
    <row r="518" spans="1:33">
      <c r="A518" s="189"/>
      <c r="B518" s="189"/>
      <c r="C518" s="189"/>
      <c r="D518" s="189"/>
      <c r="E518" s="189"/>
      <c r="F518" s="189"/>
      <c r="G518" s="189"/>
      <c r="H518" s="189"/>
      <c r="I518" s="189"/>
      <c r="J518" s="190"/>
      <c r="K518" s="189"/>
      <c r="L518" s="189"/>
      <c r="M518" s="189"/>
      <c r="N518" s="189"/>
      <c r="O518" s="189"/>
      <c r="P518" s="191"/>
      <c r="Q518" s="191"/>
      <c r="R518" s="191"/>
      <c r="S518" s="191"/>
      <c r="T518" s="191"/>
      <c r="U518" s="191"/>
      <c r="V518" s="191"/>
      <c r="W518" s="191"/>
      <c r="X518" s="191"/>
      <c r="Y518" s="191"/>
      <c r="Z518" s="191"/>
      <c r="AA518" s="191"/>
      <c r="AB518" s="191"/>
      <c r="AC518" s="190"/>
      <c r="AD518" s="189"/>
      <c r="AE518" s="191"/>
      <c r="AF518" s="191"/>
      <c r="AG518" s="332"/>
    </row>
    <row r="519" spans="1:33">
      <c r="A519" s="189"/>
      <c r="B519" s="189"/>
      <c r="C519" s="189"/>
      <c r="D519" s="189"/>
      <c r="E519" s="189"/>
      <c r="F519" s="189"/>
      <c r="G519" s="189"/>
      <c r="H519" s="189"/>
      <c r="I519" s="189"/>
      <c r="J519" s="190"/>
      <c r="K519" s="189"/>
      <c r="L519" s="189"/>
      <c r="M519" s="189"/>
      <c r="N519" s="189"/>
      <c r="O519" s="189"/>
      <c r="P519" s="191"/>
      <c r="Q519" s="191"/>
      <c r="R519" s="191"/>
      <c r="S519" s="191"/>
      <c r="T519" s="191"/>
      <c r="U519" s="191"/>
      <c r="V519" s="191"/>
      <c r="W519" s="191"/>
      <c r="X519" s="191"/>
      <c r="Y519" s="191"/>
      <c r="Z519" s="191"/>
      <c r="AA519" s="191"/>
      <c r="AB519" s="191"/>
      <c r="AC519" s="190"/>
      <c r="AD519" s="189"/>
      <c r="AE519" s="191"/>
      <c r="AF519" s="191"/>
      <c r="AG519" s="332"/>
    </row>
    <row r="520" spans="1:33">
      <c r="A520" s="189"/>
      <c r="B520" s="189"/>
      <c r="C520" s="189"/>
      <c r="D520" s="189"/>
      <c r="E520" s="189"/>
      <c r="F520" s="189"/>
      <c r="G520" s="189"/>
      <c r="H520" s="189"/>
      <c r="I520" s="189"/>
      <c r="J520" s="190"/>
      <c r="K520" s="189"/>
      <c r="L520" s="189"/>
      <c r="M520" s="189"/>
      <c r="N520" s="189"/>
      <c r="O520" s="189"/>
      <c r="P520" s="191"/>
      <c r="Q520" s="191"/>
      <c r="R520" s="191"/>
      <c r="S520" s="191"/>
      <c r="T520" s="191"/>
      <c r="U520" s="191"/>
      <c r="V520" s="191"/>
      <c r="W520" s="191"/>
      <c r="X520" s="191"/>
      <c r="Y520" s="191"/>
      <c r="Z520" s="191"/>
      <c r="AA520" s="191"/>
      <c r="AB520" s="191"/>
      <c r="AC520" s="190"/>
      <c r="AD520" s="189"/>
      <c r="AE520" s="191"/>
      <c r="AF520" s="191"/>
      <c r="AG520" s="332"/>
    </row>
    <row r="521" spans="1:33">
      <c r="A521" s="189"/>
      <c r="B521" s="189"/>
      <c r="C521" s="189"/>
      <c r="D521" s="189"/>
      <c r="E521" s="189"/>
      <c r="F521" s="189"/>
      <c r="G521" s="189"/>
      <c r="H521" s="189"/>
      <c r="I521" s="189"/>
      <c r="J521" s="190"/>
      <c r="K521" s="189"/>
      <c r="L521" s="189"/>
      <c r="M521" s="189"/>
      <c r="N521" s="189"/>
      <c r="O521" s="189"/>
      <c r="P521" s="191"/>
      <c r="Q521" s="191"/>
      <c r="R521" s="191"/>
      <c r="S521" s="191"/>
      <c r="T521" s="191"/>
      <c r="U521" s="191"/>
      <c r="V521" s="191"/>
      <c r="W521" s="191"/>
      <c r="X521" s="191"/>
      <c r="Y521" s="191"/>
      <c r="Z521" s="191"/>
      <c r="AA521" s="191"/>
      <c r="AB521" s="191"/>
      <c r="AC521" s="190"/>
      <c r="AD521" s="189"/>
      <c r="AE521" s="191"/>
      <c r="AF521" s="191"/>
      <c r="AG521" s="332"/>
    </row>
    <row r="522" spans="1:33">
      <c r="A522" s="189"/>
      <c r="B522" s="189"/>
      <c r="C522" s="189"/>
      <c r="D522" s="189"/>
      <c r="E522" s="189"/>
      <c r="F522" s="189"/>
      <c r="G522" s="189"/>
      <c r="H522" s="189"/>
      <c r="I522" s="189"/>
      <c r="J522" s="190"/>
      <c r="K522" s="189"/>
      <c r="L522" s="189"/>
      <c r="M522" s="189"/>
      <c r="N522" s="189"/>
      <c r="O522" s="189"/>
      <c r="P522" s="191"/>
      <c r="Q522" s="191"/>
      <c r="R522" s="191"/>
      <c r="S522" s="191"/>
      <c r="T522" s="191"/>
      <c r="U522" s="191"/>
      <c r="V522" s="191"/>
      <c r="W522" s="191"/>
      <c r="X522" s="191"/>
      <c r="Y522" s="191"/>
      <c r="Z522" s="191"/>
      <c r="AA522" s="191"/>
      <c r="AB522" s="191"/>
      <c r="AC522" s="190"/>
      <c r="AD522" s="189"/>
      <c r="AE522" s="191"/>
      <c r="AF522" s="191"/>
      <c r="AG522" s="332"/>
    </row>
    <row r="523" spans="1:33">
      <c r="A523" s="189"/>
      <c r="B523" s="189"/>
      <c r="C523" s="189"/>
      <c r="D523" s="189"/>
      <c r="E523" s="189"/>
      <c r="F523" s="189"/>
      <c r="G523" s="189"/>
      <c r="H523" s="189"/>
      <c r="I523" s="189"/>
      <c r="J523" s="190"/>
      <c r="K523" s="189"/>
      <c r="L523" s="189"/>
      <c r="M523" s="189"/>
      <c r="N523" s="189"/>
      <c r="O523" s="189"/>
      <c r="P523" s="191"/>
      <c r="Q523" s="191"/>
      <c r="R523" s="191"/>
      <c r="S523" s="191"/>
      <c r="T523" s="191"/>
      <c r="U523" s="191"/>
      <c r="V523" s="191"/>
      <c r="W523" s="191"/>
      <c r="X523" s="191"/>
      <c r="Y523" s="191"/>
      <c r="Z523" s="191"/>
      <c r="AA523" s="191"/>
      <c r="AB523" s="191"/>
      <c r="AC523" s="190"/>
      <c r="AD523" s="189"/>
      <c r="AE523" s="191"/>
      <c r="AF523" s="191"/>
      <c r="AG523" s="332"/>
    </row>
    <row r="524" spans="1:33">
      <c r="A524" s="189"/>
      <c r="B524" s="189"/>
      <c r="C524" s="189"/>
      <c r="D524" s="189"/>
      <c r="E524" s="189"/>
      <c r="F524" s="189"/>
      <c r="G524" s="189"/>
      <c r="H524" s="189"/>
      <c r="I524" s="189"/>
      <c r="J524" s="190"/>
      <c r="K524" s="189"/>
      <c r="L524" s="189"/>
      <c r="M524" s="189"/>
      <c r="N524" s="189"/>
      <c r="O524" s="189"/>
      <c r="P524" s="191"/>
      <c r="Q524" s="191"/>
      <c r="R524" s="191"/>
      <c r="S524" s="191"/>
      <c r="T524" s="191"/>
      <c r="U524" s="191"/>
      <c r="V524" s="191"/>
      <c r="W524" s="191"/>
      <c r="X524" s="191"/>
      <c r="Y524" s="191"/>
      <c r="Z524" s="191"/>
      <c r="AA524" s="191"/>
      <c r="AB524" s="191"/>
      <c r="AC524" s="190"/>
      <c r="AD524" s="189"/>
      <c r="AE524" s="191"/>
      <c r="AF524" s="191"/>
      <c r="AG524" s="332"/>
    </row>
    <row r="525" spans="1:33">
      <c r="A525" s="189"/>
      <c r="B525" s="189"/>
      <c r="C525" s="189"/>
      <c r="D525" s="189"/>
      <c r="E525" s="189"/>
      <c r="F525" s="189"/>
      <c r="G525" s="189"/>
      <c r="H525" s="189"/>
      <c r="I525" s="189"/>
      <c r="J525" s="190"/>
      <c r="K525" s="189"/>
      <c r="L525" s="189"/>
      <c r="M525" s="189"/>
      <c r="N525" s="189"/>
      <c r="O525" s="189"/>
      <c r="P525" s="191"/>
      <c r="Q525" s="191"/>
      <c r="R525" s="191"/>
      <c r="S525" s="191"/>
      <c r="T525" s="191"/>
      <c r="U525" s="191"/>
      <c r="V525" s="191"/>
      <c r="W525" s="191"/>
      <c r="X525" s="191"/>
      <c r="Y525" s="191"/>
      <c r="Z525" s="191"/>
      <c r="AA525" s="191"/>
      <c r="AB525" s="191"/>
      <c r="AC525" s="190"/>
      <c r="AD525" s="189"/>
      <c r="AE525" s="191"/>
      <c r="AF525" s="191"/>
      <c r="AG525" s="332"/>
    </row>
    <row r="526" spans="1:33">
      <c r="A526" s="189"/>
      <c r="B526" s="189"/>
      <c r="C526" s="189"/>
      <c r="D526" s="189"/>
      <c r="E526" s="189"/>
      <c r="F526" s="189"/>
      <c r="G526" s="189"/>
      <c r="H526" s="189"/>
      <c r="I526" s="189"/>
      <c r="J526" s="190"/>
      <c r="K526" s="189"/>
      <c r="L526" s="189"/>
      <c r="M526" s="189"/>
      <c r="N526" s="189"/>
      <c r="O526" s="189"/>
      <c r="P526" s="191"/>
      <c r="Q526" s="191"/>
      <c r="R526" s="191"/>
      <c r="S526" s="191"/>
      <c r="T526" s="191"/>
      <c r="U526" s="191"/>
      <c r="V526" s="191"/>
      <c r="W526" s="191"/>
      <c r="X526" s="191"/>
      <c r="Y526" s="191"/>
      <c r="Z526" s="191"/>
      <c r="AA526" s="191"/>
      <c r="AB526" s="191"/>
      <c r="AC526" s="190"/>
      <c r="AD526" s="189"/>
      <c r="AE526" s="191"/>
      <c r="AF526" s="191"/>
      <c r="AG526" s="332"/>
    </row>
    <row r="527" spans="1:33">
      <c r="A527" s="189"/>
      <c r="B527" s="189"/>
      <c r="C527" s="189"/>
      <c r="D527" s="189"/>
      <c r="E527" s="189"/>
      <c r="F527" s="189"/>
      <c r="G527" s="189"/>
      <c r="H527" s="189"/>
      <c r="I527" s="189"/>
      <c r="J527" s="190"/>
      <c r="K527" s="189"/>
      <c r="L527" s="189"/>
      <c r="M527" s="189"/>
      <c r="N527" s="189"/>
      <c r="O527" s="189"/>
      <c r="P527" s="191"/>
      <c r="Q527" s="191"/>
      <c r="R527" s="191"/>
      <c r="S527" s="191"/>
      <c r="T527" s="191"/>
      <c r="U527" s="191"/>
      <c r="V527" s="191"/>
      <c r="W527" s="191"/>
      <c r="X527" s="191"/>
      <c r="Y527" s="191"/>
      <c r="Z527" s="191"/>
      <c r="AA527" s="191"/>
      <c r="AB527" s="191"/>
      <c r="AC527" s="190"/>
      <c r="AD527" s="189"/>
      <c r="AE527" s="191"/>
      <c r="AF527" s="191"/>
      <c r="AG527" s="332"/>
    </row>
    <row r="528" spans="1:33">
      <c r="A528" s="189"/>
      <c r="B528" s="189"/>
      <c r="C528" s="189"/>
      <c r="D528" s="189"/>
      <c r="E528" s="189"/>
      <c r="F528" s="189"/>
      <c r="G528" s="189"/>
      <c r="H528" s="189"/>
      <c r="I528" s="189"/>
      <c r="J528" s="190"/>
      <c r="K528" s="189"/>
      <c r="L528" s="189"/>
      <c r="M528" s="189"/>
      <c r="N528" s="189"/>
      <c r="O528" s="189"/>
      <c r="P528" s="191"/>
      <c r="Q528" s="191"/>
      <c r="R528" s="191"/>
      <c r="S528" s="191"/>
      <c r="T528" s="191"/>
      <c r="U528" s="191"/>
      <c r="V528" s="191"/>
      <c r="W528" s="191"/>
      <c r="X528" s="191"/>
      <c r="Y528" s="191"/>
      <c r="Z528" s="191"/>
      <c r="AA528" s="191"/>
      <c r="AB528" s="191"/>
      <c r="AC528" s="190"/>
      <c r="AD528" s="189"/>
      <c r="AE528" s="191"/>
      <c r="AF528" s="191"/>
      <c r="AG528" s="332"/>
    </row>
    <row r="529" spans="1:33">
      <c r="A529" s="189"/>
      <c r="B529" s="189"/>
      <c r="C529" s="189"/>
      <c r="D529" s="189"/>
      <c r="E529" s="189"/>
      <c r="F529" s="189"/>
      <c r="G529" s="189"/>
      <c r="H529" s="189"/>
      <c r="I529" s="189"/>
      <c r="J529" s="190"/>
      <c r="K529" s="189"/>
      <c r="L529" s="189"/>
      <c r="M529" s="189"/>
      <c r="N529" s="189"/>
      <c r="O529" s="189"/>
      <c r="P529" s="191"/>
      <c r="Q529" s="191"/>
      <c r="R529" s="191"/>
      <c r="S529" s="191"/>
      <c r="T529" s="191"/>
      <c r="U529" s="191"/>
      <c r="V529" s="191"/>
      <c r="W529" s="191"/>
      <c r="X529" s="191"/>
      <c r="Y529" s="191"/>
      <c r="Z529" s="191"/>
      <c r="AA529" s="191"/>
      <c r="AB529" s="191"/>
      <c r="AC529" s="190"/>
      <c r="AD529" s="189"/>
      <c r="AE529" s="191"/>
      <c r="AF529" s="191"/>
      <c r="AG529" s="332"/>
    </row>
    <row r="530" spans="1:33">
      <c r="A530" s="192"/>
      <c r="B530" s="192"/>
      <c r="C530" s="192"/>
      <c r="D530" s="193"/>
      <c r="E530" s="193"/>
      <c r="F530" s="193" t="s">
        <v>58</v>
      </c>
      <c r="G530" s="193" t="s">
        <v>58</v>
      </c>
      <c r="H530" s="193"/>
      <c r="I530" s="193"/>
      <c r="J530" s="194"/>
      <c r="K530" s="193" t="s">
        <v>58</v>
      </c>
      <c r="L530" s="193"/>
      <c r="M530" s="193"/>
      <c r="N530" s="193"/>
      <c r="O530" s="193" t="s">
        <v>58</v>
      </c>
      <c r="P530" s="195"/>
      <c r="Q530" s="195"/>
      <c r="R530" s="193" t="s">
        <v>58</v>
      </c>
      <c r="S530" s="195"/>
      <c r="T530" s="195"/>
      <c r="U530" s="195"/>
      <c r="V530" s="193" t="s">
        <v>58</v>
      </c>
      <c r="W530" s="195"/>
      <c r="X530" s="196"/>
      <c r="Y530" s="196"/>
      <c r="Z530" s="196"/>
      <c r="AA530" s="196"/>
      <c r="AB530" s="196"/>
      <c r="AC530" s="197"/>
      <c r="AD530" s="192"/>
      <c r="AE530" s="196"/>
      <c r="AF530" s="196"/>
      <c r="AG530" s="332"/>
    </row>
    <row r="531" spans="1:33">
      <c r="A531" s="189"/>
      <c r="B531" s="189"/>
      <c r="C531" s="189"/>
      <c r="D531" s="189"/>
      <c r="E531" s="189"/>
      <c r="F531" s="189"/>
      <c r="G531" s="189"/>
      <c r="H531" s="189"/>
      <c r="I531" s="189"/>
      <c r="J531" s="190"/>
      <c r="K531" s="189"/>
      <c r="L531" s="189"/>
      <c r="M531" s="189"/>
      <c r="N531" s="189"/>
      <c r="O531" s="189"/>
      <c r="P531" s="191"/>
      <c r="Q531" s="191"/>
      <c r="R531" s="191"/>
      <c r="S531" s="191"/>
      <c r="T531" s="191"/>
      <c r="U531" s="191"/>
      <c r="V531" s="191"/>
      <c r="W531" s="191"/>
      <c r="X531" s="191"/>
      <c r="Y531" s="191"/>
      <c r="Z531" s="191"/>
      <c r="AA531" s="191"/>
      <c r="AB531" s="191"/>
      <c r="AC531" s="190"/>
      <c r="AD531" s="189"/>
      <c r="AE531" s="191"/>
      <c r="AF531" s="191"/>
      <c r="AG531" s="332"/>
    </row>
  </sheetData>
  <sheetProtection password="C64F" sheet="1" objects="1" scenarios="1"/>
  <customSheetViews>
    <customSheetView guid="{F9818F9F-DE50-43FC-AFD6-D3C9755B3A9E}" scale="75" showGridLines="0" showRuler="0">
      <selection activeCell="P19" sqref="P19"/>
      <pageMargins left="0.5" right="0.5" top="0.55000000000000004" bottom="0.5" header="0.44999999999999996" footer="0.4"/>
      <pageSetup scale="45" fitToHeight="9" orientation="landscape" horizontalDpi="4294967293" verticalDpi="4294967293" r:id="rId1"/>
      <headerFooter alignWithMargins="0">
        <oddHeader>&amp;LConfidential&amp;RPrinted on &amp;D</oddHeader>
        <oddFooter>&amp;L&amp;F&amp;R&amp;A</oddFooter>
      </headerFooter>
    </customSheetView>
    <customSheetView guid="{38447832-84AC-42AB-940D-2A240A7EA71A}" scale="75" showGridLines="0" showRuler="0">
      <selection activeCell="P19" sqref="P19"/>
      <pageMargins left="0.5" right="0.5" top="0.55000000000000004" bottom="0.5" header="0.44999999999999996" footer="0.4"/>
      <pageSetup scale="45" fitToHeight="9" orientation="landscape" horizontalDpi="4294967293" verticalDpi="4294967293" r:id="rId2"/>
      <headerFooter alignWithMargins="0">
        <oddHeader>&amp;LConfidential&amp;RPrinted on &amp;D</oddHeader>
        <oddFooter>&amp;L&amp;F&amp;R&amp;A</oddFooter>
      </headerFooter>
    </customSheetView>
    <customSheetView guid="{739C0C6D-D9C1-4FE2-A122-5222B7DEEC0B}" scale="75" showGridLines="0" showRuler="0">
      <selection activeCell="F14" sqref="F14"/>
      <pageMargins left="0.5" right="0.5" top="0.55000000000000004" bottom="0.5" header="0.44999999999999996" footer="0.4"/>
      <pageSetup scale="45" fitToHeight="9" orientation="landscape" horizontalDpi="4294967293" verticalDpi="4294967293" r:id="rId3"/>
      <headerFooter alignWithMargins="0">
        <oddHeader>&amp;LConfidential&amp;RPrinted on &amp;D</oddHeader>
        <oddFooter>&amp;L&amp;F&amp;R&amp;A</oddFooter>
      </headerFooter>
    </customSheetView>
    <customSheetView guid="{31055AFF-C7E7-4D78-B3AB-1E44F1005FFE}" scale="75" showGridLines="0" showRuler="0">
      <selection activeCell="P19" sqref="P19"/>
      <pageMargins left="0.5" right="0.5" top="0.55000000000000004" bottom="0.5" header="0.44999999999999996" footer="0.4"/>
      <pageSetup scale="45" fitToHeight="9" orientation="landscape" horizontalDpi="4294967293" verticalDpi="4294967293" r:id="rId4"/>
      <headerFooter alignWithMargins="0">
        <oddHeader>&amp;LConfidential&amp;RPrinted on &amp;D</oddHeader>
        <oddFooter>&amp;L&amp;F&amp;R&amp;A</oddFooter>
      </headerFooter>
    </customSheetView>
    <customSheetView guid="{8159EB39-F45B-44D7-9261-B36679F489B9}" scale="75" showGridLines="0" showRuler="0">
      <selection activeCell="P19" sqref="P19"/>
      <pageMargins left="0.5" right="0.5" top="0.55000000000000004" bottom="0.5" header="0.44999999999999996" footer="0.4"/>
      <pageSetup scale="45" fitToHeight="9" orientation="landscape" horizontalDpi="4294967293" verticalDpi="4294967293" r:id="rId5"/>
      <headerFooter alignWithMargins="0">
        <oddHeader>&amp;LConfidential&amp;RPrinted on &amp;D</oddHeader>
        <oddFooter>&amp;L&amp;F&amp;R&amp;A</oddFooter>
      </headerFooter>
    </customSheetView>
    <customSheetView guid="{1F4807E2-CAE9-4221-B9EA-8400589536CE}" scale="75" showGridLines="0" showRowCol="0" showRuler="0">
      <selection activeCell="H4" sqref="H4"/>
      <pageMargins left="0.5" right="0.5" top="0.55000000000000004" bottom="0.5" header="0.44999999999999996" footer="0.4"/>
      <pageSetup scale="45" fitToHeight="9" orientation="landscape" horizontalDpi="4294967293" verticalDpi="4294967293" r:id="rId6"/>
      <headerFooter alignWithMargins="0">
        <oddHeader>&amp;LConfidential&amp;RPrinted on &amp;D</oddHeader>
        <oddFooter>&amp;L&amp;F&amp;R&amp;A</oddFooter>
      </headerFooter>
    </customSheetView>
    <customSheetView guid="{C0CA957F-6D6F-4276-8EA2-FADEEFC219DE}" scale="85" showGridLines="0" fitToPage="1" hiddenRows="1" showRuler="0">
      <pane xSplit="1" ySplit="4" topLeftCell="B5" activePane="bottomRight" state="frozen"/>
      <selection pane="bottomRight" activeCell="B5" sqref="B5"/>
      <pageMargins left="0.5" right="0.5" top="0.55000000000000004" bottom="0.5" header="0.44999999999999996" footer="0.4"/>
      <pageSetup paperSize="5" scale="53" fitToHeight="11" orientation="landscape" horizontalDpi="4294967295" verticalDpi="4294967293" r:id="rId7"/>
      <headerFooter alignWithMargins="0">
        <oddHeader>&amp;LConfidential&amp;RPrinted on &amp;D</oddHeader>
        <oddFooter>&amp;L&amp;F&amp;R&amp;A</oddFooter>
      </headerFooter>
    </customSheetView>
  </customSheetViews>
  <mergeCells count="2">
    <mergeCell ref="K2:N2"/>
    <mergeCell ref="AL3:AN3"/>
  </mergeCells>
  <phoneticPr fontId="13" type="noConversion"/>
  <conditionalFormatting sqref="AO5:AO504">
    <cfRule type="cellIs" dxfId="13" priority="1" stopIfTrue="1" operator="equal">
      <formula>"x"</formula>
    </cfRule>
  </conditionalFormatting>
  <dataValidations xWindow="780" yWindow="253" count="7">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M504">
      <formula1>LstBank</formula1>
    </dataValidation>
    <dataValidation type="list" errorStyle="information" allowBlank="1" showInputMessage="1" showErrorMessage="1" errorTitle="Do you need to update the list?" error="Ensure the Master List is up to date on the Customize Sheet." promptTitle="Desk Manager" prompt="Put the name of the Desk Manager assigned to this deal." sqref="D5:D504">
      <formula1>LstDM</formula1>
    </dataValidation>
    <dataValidation type="list" errorStyle="information" allowBlank="1" showInputMessage="1" showErrorMessage="1" errorTitle="Do you need to update the list?" error="Ensure the Master List is up to date on the Customize Sheet." promptTitle="Business Manager" prompt="Put the name of the Business Manager assigned to this deal." sqref="E5:E504">
      <formula1>LstBM</formula1>
    </dataValidation>
    <dataValidation type="list" errorStyle="information" allowBlank="1" showInputMessage="1" showErrorMessage="1" errorTitle="Do you need to update the list?" error="Ensure the Master List is up to date on the Customize Sheet." promptTitle="Split Deals - Sales-2" prompt="If this is a SPLIT DEAL, put the name of the 2nd Sales professional assigned to this deal." sqref="H5:H504">
      <formula1>lstSales</formula1>
    </dataValidation>
    <dataValidation type="list" errorStyle="information" allowBlank="1" showInputMessage="1" showErrorMessage="1" errorTitle="Do you need to update the list?" error="Ensure the Master List is up to date on the Customize Sheet." promptTitle="Group by customized Deal Types" prompt="You can assign a Deal Type (see Master List) - use this to Group Deals into categories.  (For Example: New, Used, Fleet, Retail, Lease, Employee, Internet, Wholesale, BhPh, etc.)" sqref="I5:I504">
      <formula1>LstDealType</formula1>
    </dataValidation>
    <dataValidation type="list" errorStyle="information" allowBlank="1" showInputMessage="1" showErrorMessage="1" errorTitle="Do you need to update the list?" error="Must use TOS, TOD, Phone or NoTO." promptTitle="TurnOver Type" prompt="Type of TO for this deal - TOS, TOD, Phone, or NoTO." sqref="F5:F504">
      <formula1>LstTO</formula1>
    </dataValidation>
    <dataValidation type="list" errorStyle="information" allowBlank="1" showInputMessage="1" showErrorMessage="1" errorTitle="Do you need to update the list?" error="Ensure the Master List is up to date on the Customize Sheet." promptTitle="Sales-1" prompt="Put the name of the Sales professional assigned to this deal." sqref="G5:G504">
      <formula1>lstSales</formula1>
    </dataValidation>
  </dataValidations>
  <pageMargins left="0.5" right="0.5" top="0.55000000000000004" bottom="0.5" header="0.44999999999999996" footer="0.4"/>
  <pageSetup paperSize="5" scale="56" fitToHeight="11" orientation="landscape" horizontalDpi="4294967295" verticalDpi="4294967293" r:id="rId8"/>
  <headerFooter alignWithMargins="0">
    <oddHeader>&amp;LConfidential&amp;RPrinted on &amp;D</oddHeader>
    <oddFooter>&amp;L&amp;F&amp;R&amp;A</oddFooter>
  </headerFooter>
  <drawing r:id="rId9"/>
  <legacyDrawing r:id="rId1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3"/>
    <pageSetUpPr fitToPage="1"/>
  </sheetPr>
  <dimension ref="A1:AO531"/>
  <sheetViews>
    <sheetView showGridLines="0" zoomScale="85" workbookViewId="0">
      <selection activeCell="E5" sqref="E5"/>
    </sheetView>
  </sheetViews>
  <sheetFormatPr defaultRowHeight="10.5"/>
  <cols>
    <col min="1" max="1" width="4.140625" style="170" customWidth="1"/>
    <col min="2" max="2" width="12.42578125" style="170" customWidth="1"/>
    <col min="3" max="3" width="11.5703125" style="170" customWidth="1"/>
    <col min="4" max="5" width="5.7109375" style="170" customWidth="1"/>
    <col min="6" max="6" width="4.85546875" style="170" customWidth="1"/>
    <col min="7" max="8" width="8.7109375" style="170" customWidth="1"/>
    <col min="9" max="9" width="5.7109375" style="170" customWidth="1"/>
    <col min="10" max="10" width="6.7109375" style="198" customWidth="1"/>
    <col min="11" max="11" width="18.7109375" style="170" customWidth="1"/>
    <col min="12" max="12" width="12" style="170" customWidth="1"/>
    <col min="13" max="13" width="10" style="170" customWidth="1"/>
    <col min="14" max="14" width="3.7109375" style="170" customWidth="1"/>
    <col min="15" max="15" width="10.7109375" style="170" customWidth="1"/>
    <col min="16" max="28" width="11.7109375" style="199" customWidth="1"/>
    <col min="29" max="29" width="6.7109375" style="198" customWidth="1"/>
    <col min="30" max="30" width="46" style="170" customWidth="1"/>
    <col min="31" max="32" width="14.28515625" style="199" customWidth="1"/>
    <col min="33" max="33" width="14.28515625" style="333" customWidth="1"/>
    <col min="34" max="36" width="9.140625" style="170"/>
    <col min="37" max="39" width="9.5703125" style="170" customWidth="1"/>
    <col min="40" max="40" width="13.5703125" style="170" customWidth="1"/>
    <col min="41" max="41" width="3.28515625" style="170" customWidth="1"/>
    <col min="42" max="16384" width="9.140625" style="170"/>
  </cols>
  <sheetData>
    <row r="1" spans="1:41" ht="24.75" customHeight="1" thickBot="1">
      <c r="A1" s="161"/>
      <c r="B1" s="162"/>
      <c r="C1" s="162"/>
      <c r="D1" s="162"/>
      <c r="E1" s="162"/>
      <c r="F1" s="140"/>
      <c r="G1" s="140"/>
      <c r="H1" s="163"/>
      <c r="I1" s="162"/>
      <c r="J1" s="162"/>
      <c r="K1" s="164"/>
      <c r="L1" s="165"/>
      <c r="M1" s="166"/>
      <c r="N1" s="166"/>
      <c r="O1" s="200" t="str">
        <f>Customize!C35</f>
        <v>Master Log</v>
      </c>
      <c r="P1" s="167"/>
      <c r="Q1" s="167"/>
      <c r="R1" s="167"/>
      <c r="S1" s="167"/>
      <c r="T1" s="167"/>
      <c r="U1" s="167"/>
      <c r="V1" s="167"/>
      <c r="W1" s="167"/>
      <c r="X1" s="167"/>
      <c r="Y1" s="167"/>
      <c r="Z1" s="167"/>
      <c r="AA1" s="167"/>
      <c r="AB1" s="167"/>
      <c r="AC1" s="167"/>
      <c r="AD1" s="168" t="str">
        <f>Customize!$C$36</f>
        <v>Month 2011</v>
      </c>
      <c r="AE1" s="167"/>
      <c r="AF1" s="169"/>
      <c r="AG1" s="327"/>
    </row>
    <row r="2" spans="1:41" ht="24.75" customHeight="1" thickBot="1">
      <c r="A2" s="171"/>
      <c r="B2" s="172"/>
      <c r="C2" s="172"/>
      <c r="D2" s="172"/>
      <c r="E2" s="172"/>
      <c r="F2" s="172"/>
      <c r="G2" s="172"/>
      <c r="H2" s="172"/>
      <c r="I2" s="172"/>
      <c r="J2" s="172"/>
      <c r="K2" s="661" t="str">
        <f>Customize!C37</f>
        <v>Manager Name</v>
      </c>
      <c r="L2" s="661" t="s">
        <v>0</v>
      </c>
      <c r="M2" s="661"/>
      <c r="N2" s="661"/>
      <c r="O2" s="173"/>
      <c r="P2" s="174">
        <f t="shared" ref="P2:Y2" si="0">SUM(P5:P504)</f>
        <v>0</v>
      </c>
      <c r="Q2" s="175">
        <f t="shared" si="0"/>
        <v>0</v>
      </c>
      <c r="R2" s="175">
        <f t="shared" si="0"/>
        <v>0</v>
      </c>
      <c r="S2" s="175">
        <f t="shared" si="0"/>
        <v>0</v>
      </c>
      <c r="T2" s="175">
        <f t="shared" si="0"/>
        <v>0</v>
      </c>
      <c r="U2" s="175">
        <f t="shared" si="0"/>
        <v>0</v>
      </c>
      <c r="V2" s="175">
        <f t="shared" si="0"/>
        <v>0</v>
      </c>
      <c r="W2" s="175">
        <f t="shared" si="0"/>
        <v>0</v>
      </c>
      <c r="X2" s="175">
        <f t="shared" si="0"/>
        <v>0</v>
      </c>
      <c r="Y2" s="175">
        <f t="shared" si="0"/>
        <v>0</v>
      </c>
      <c r="Z2" s="175">
        <f>SUM(Z5:Z504)</f>
        <v>0</v>
      </c>
      <c r="AA2" s="175">
        <f>SUM(AA5:AA504)</f>
        <v>0</v>
      </c>
      <c r="AB2" s="176">
        <f>ABS(SUM(AB5:AB504))</f>
        <v>0</v>
      </c>
      <c r="AC2" s="177"/>
      <c r="AD2" s="178" t="s">
        <v>1</v>
      </c>
      <c r="AE2" s="202">
        <f>SUM(AE5:AE504)</f>
        <v>0</v>
      </c>
      <c r="AF2" s="179">
        <f>SUM(AF5:AF504)</f>
        <v>0</v>
      </c>
      <c r="AG2" s="328"/>
      <c r="AH2" s="348"/>
      <c r="AI2" s="349" t="s">
        <v>178</v>
      </c>
      <c r="AJ2" s="350"/>
      <c r="AK2" s="347" t="s">
        <v>174</v>
      </c>
      <c r="AL2" s="336">
        <f>SUM(AL5:AL504)</f>
        <v>0</v>
      </c>
      <c r="AM2" s="336">
        <f>SUM(AM5:AM504)</f>
        <v>0</v>
      </c>
      <c r="AN2" s="337">
        <f>SUM(AN5:AN504)</f>
        <v>0</v>
      </c>
    </row>
    <row r="3" spans="1:41" s="182" customFormat="1" ht="19.5" customHeight="1" thickBot="1">
      <c r="A3" s="171"/>
      <c r="B3" s="563">
        <f>SUM(B5:B504)</f>
        <v>0</v>
      </c>
      <c r="C3" s="563">
        <f>SUM(C5:C504)</f>
        <v>0</v>
      </c>
      <c r="D3" s="172"/>
      <c r="E3" s="172"/>
      <c r="F3" s="172"/>
      <c r="G3" s="172"/>
      <c r="H3" s="172"/>
      <c r="I3" s="172"/>
      <c r="J3" s="172"/>
      <c r="K3" s="141" t="s">
        <v>331</v>
      </c>
      <c r="L3" s="177"/>
      <c r="M3" s="201" t="str">
        <f>Customize!$C$36</f>
        <v>Month 2011</v>
      </c>
      <c r="N3" s="181"/>
      <c r="O3" s="180"/>
      <c r="P3" s="564">
        <f t="shared" ref="P3:Y3" si="1">COUNT(P5:P504)</f>
        <v>0</v>
      </c>
      <c r="Q3" s="565">
        <f t="shared" si="1"/>
        <v>0</v>
      </c>
      <c r="R3" s="565">
        <f t="shared" si="1"/>
        <v>0</v>
      </c>
      <c r="S3" s="565">
        <f t="shared" si="1"/>
        <v>0</v>
      </c>
      <c r="T3" s="565">
        <f t="shared" si="1"/>
        <v>0</v>
      </c>
      <c r="U3" s="565">
        <f t="shared" si="1"/>
        <v>0</v>
      </c>
      <c r="V3" s="565">
        <f t="shared" si="1"/>
        <v>0</v>
      </c>
      <c r="W3" s="565">
        <f t="shared" si="1"/>
        <v>0</v>
      </c>
      <c r="X3" s="565">
        <f t="shared" si="1"/>
        <v>0</v>
      </c>
      <c r="Y3" s="565">
        <f t="shared" si="1"/>
        <v>0</v>
      </c>
      <c r="Z3" s="565">
        <f>COUNT(Z5:Z504)</f>
        <v>0</v>
      </c>
      <c r="AA3" s="565">
        <f>COUNT(AA5:AA504)</f>
        <v>0</v>
      </c>
      <c r="AB3" s="566">
        <f>COUNT(AB5:AB504)</f>
        <v>0</v>
      </c>
      <c r="AC3" s="177"/>
      <c r="AD3" s="181"/>
      <c r="AE3" s="177"/>
      <c r="AF3" s="567"/>
      <c r="AG3" s="329"/>
      <c r="AH3" s="351" t="s">
        <v>176</v>
      </c>
      <c r="AI3" s="352" t="s">
        <v>173</v>
      </c>
      <c r="AJ3" s="353" t="s">
        <v>177</v>
      </c>
      <c r="AK3" s="346" t="s">
        <v>175</v>
      </c>
      <c r="AL3" s="662">
        <f>SUM(AL2:AN2)</f>
        <v>0</v>
      </c>
      <c r="AM3" s="662"/>
      <c r="AN3" s="663"/>
    </row>
    <row r="4" spans="1:41" ht="42.75" customHeight="1" thickBot="1">
      <c r="A4" s="568"/>
      <c r="B4" s="569" t="s">
        <v>148</v>
      </c>
      <c r="C4" s="569" t="s">
        <v>171</v>
      </c>
      <c r="D4" s="569" t="s">
        <v>56</v>
      </c>
      <c r="E4" s="569" t="s">
        <v>55</v>
      </c>
      <c r="F4" s="570" t="s">
        <v>261</v>
      </c>
      <c r="G4" s="570" t="s">
        <v>68</v>
      </c>
      <c r="H4" s="570" t="s">
        <v>67</v>
      </c>
      <c r="I4" s="569" t="s">
        <v>57</v>
      </c>
      <c r="J4" s="571" t="s">
        <v>2</v>
      </c>
      <c r="K4" s="569" t="s">
        <v>3</v>
      </c>
      <c r="L4" s="569" t="s">
        <v>4</v>
      </c>
      <c r="M4" s="570" t="s">
        <v>5</v>
      </c>
      <c r="N4" s="572" t="s">
        <v>12</v>
      </c>
      <c r="O4" s="573" t="s">
        <v>150</v>
      </c>
      <c r="P4" s="574" t="s">
        <v>80</v>
      </c>
      <c r="Q4" s="575" t="str">
        <f>Customize!$B$6</f>
        <v>VSA</v>
      </c>
      <c r="R4" s="575" t="str">
        <f>Customize!$B$7</f>
        <v>ENV</v>
      </c>
      <c r="S4" s="575" t="str">
        <f>Customize!$B$8</f>
        <v>T&amp;W</v>
      </c>
      <c r="T4" s="575" t="str">
        <f>Customize!$B$9</f>
        <v>Other2</v>
      </c>
      <c r="U4" s="575" t="str">
        <f>Customize!$B$10</f>
        <v>Other3</v>
      </c>
      <c r="V4" s="575" t="str">
        <f>Customize!$B$11</f>
        <v>Other4</v>
      </c>
      <c r="W4" s="576" t="str">
        <f>Customize!$B$12</f>
        <v>Other5</v>
      </c>
      <c r="X4" s="576" t="str">
        <f>Customize!$B$13</f>
        <v>Other6</v>
      </c>
      <c r="Y4" s="576" t="str">
        <f>Customize!$B$14</f>
        <v>Other7</v>
      </c>
      <c r="Z4" s="575" t="str">
        <f>Customize!$B$15</f>
        <v>GAP</v>
      </c>
      <c r="AA4" s="575" t="str">
        <f>Customize!$B$16</f>
        <v>AH</v>
      </c>
      <c r="AB4" s="577" t="str">
        <f>Customize!$B$17</f>
        <v>CL</v>
      </c>
      <c r="AC4" s="578" t="s">
        <v>16</v>
      </c>
      <c r="AD4" s="570" t="s">
        <v>7</v>
      </c>
      <c r="AE4" s="575" t="s">
        <v>149</v>
      </c>
      <c r="AF4" s="577" t="s">
        <v>172</v>
      </c>
      <c r="AG4" s="330"/>
      <c r="AH4" s="611">
        <v>1.2500000000000001E-2</v>
      </c>
      <c r="AI4" s="612">
        <v>2.5000000000000001E-3</v>
      </c>
      <c r="AJ4" s="613">
        <v>0.12</v>
      </c>
      <c r="AK4" s="354" t="s">
        <v>78</v>
      </c>
      <c r="AL4" s="334" t="s">
        <v>167</v>
      </c>
      <c r="AM4" s="334" t="s">
        <v>173</v>
      </c>
      <c r="AN4" s="335" t="s">
        <v>168</v>
      </c>
      <c r="AO4" s="284" t="s">
        <v>79</v>
      </c>
    </row>
    <row r="5" spans="1:41" s="184" customFormat="1" ht="20.100000000000001" customHeight="1">
      <c r="A5" s="183">
        <v>1</v>
      </c>
      <c r="B5" s="342"/>
      <c r="C5" s="342"/>
      <c r="D5" s="142"/>
      <c r="E5" s="142" t="s">
        <v>368</v>
      </c>
      <c r="F5" s="142"/>
      <c r="G5" s="142"/>
      <c r="H5" s="142"/>
      <c r="I5" s="142"/>
      <c r="J5" s="143"/>
      <c r="K5" s="144"/>
      <c r="L5" s="142"/>
      <c r="M5" s="144"/>
      <c r="N5" s="145"/>
      <c r="O5" s="142"/>
      <c r="P5" s="146"/>
      <c r="Q5" s="147"/>
      <c r="R5" s="146"/>
      <c r="S5" s="146"/>
      <c r="T5" s="147"/>
      <c r="U5" s="146"/>
      <c r="V5" s="146"/>
      <c r="W5" s="147"/>
      <c r="X5" s="146"/>
      <c r="Y5" s="146"/>
      <c r="Z5" s="147"/>
      <c r="AA5" s="146"/>
      <c r="AB5" s="146"/>
      <c r="AC5" s="148"/>
      <c r="AD5" s="149"/>
      <c r="AE5" s="203">
        <f>SUM(P5:AB5)</f>
        <v>0</v>
      </c>
      <c r="AF5" s="150">
        <f>SUM(AE5+B5+C5)</f>
        <v>0</v>
      </c>
      <c r="AG5" s="331"/>
      <c r="AJ5" s="185"/>
      <c r="AK5" s="614"/>
      <c r="AL5" s="186">
        <f>SUM(AH$4*B5)</f>
        <v>0</v>
      </c>
      <c r="AM5" s="186">
        <f>SUM(AI$4*C5)</f>
        <v>0</v>
      </c>
      <c r="AN5" s="186">
        <f>SUM((AE5*AJ$4)+AK5)</f>
        <v>0</v>
      </c>
      <c r="AO5" s="615"/>
    </row>
    <row r="6" spans="1:41" ht="20.100000000000001" customHeight="1">
      <c r="A6" s="183">
        <v>2</v>
      </c>
      <c r="B6" s="342"/>
      <c r="C6" s="342"/>
      <c r="D6" s="142"/>
      <c r="E6" s="142"/>
      <c r="F6" s="142"/>
      <c r="G6" s="142"/>
      <c r="H6" s="142"/>
      <c r="I6" s="142"/>
      <c r="J6" s="143"/>
      <c r="K6" s="144"/>
      <c r="L6" s="142"/>
      <c r="M6" s="144"/>
      <c r="N6" s="145"/>
      <c r="O6" s="142"/>
      <c r="P6" s="146"/>
      <c r="Q6" s="147"/>
      <c r="R6" s="146"/>
      <c r="S6" s="146"/>
      <c r="T6" s="147"/>
      <c r="U6" s="146"/>
      <c r="V6" s="146"/>
      <c r="W6" s="147"/>
      <c r="X6" s="146"/>
      <c r="Y6" s="146"/>
      <c r="Z6" s="147"/>
      <c r="AA6" s="146"/>
      <c r="AB6" s="146"/>
      <c r="AC6" s="148"/>
      <c r="AD6" s="149"/>
      <c r="AE6" s="203">
        <f>SUM(P6:AB6)</f>
        <v>0</v>
      </c>
      <c r="AF6" s="150">
        <f>SUM(AE6+B6+C6)</f>
        <v>0</v>
      </c>
      <c r="AG6" s="331"/>
      <c r="AJ6" s="185"/>
      <c r="AK6" s="616"/>
      <c r="AL6" s="186">
        <f t="shared" ref="AL6:AL69" si="2">SUM(AH$4*B6)</f>
        <v>0</v>
      </c>
      <c r="AM6" s="186">
        <f t="shared" ref="AM6:AM69" si="3">SUM(AI$4*C6)</f>
        <v>0</v>
      </c>
      <c r="AN6" s="186">
        <f t="shared" ref="AN6:AN69" si="4">SUM((AE6*AJ$4)+AK6)</f>
        <v>0</v>
      </c>
      <c r="AO6" s="615"/>
    </row>
    <row r="7" spans="1:41" ht="20.100000000000001" customHeight="1">
      <c r="A7" s="183">
        <v>3</v>
      </c>
      <c r="B7" s="342"/>
      <c r="C7" s="342"/>
      <c r="D7" s="142"/>
      <c r="E7" s="142"/>
      <c r="F7" s="142"/>
      <c r="G7" s="142"/>
      <c r="H7" s="142"/>
      <c r="I7" s="142"/>
      <c r="J7" s="143"/>
      <c r="K7" s="144"/>
      <c r="L7" s="142"/>
      <c r="M7" s="144"/>
      <c r="N7" s="145"/>
      <c r="O7" s="142"/>
      <c r="P7" s="146"/>
      <c r="Q7" s="147"/>
      <c r="R7" s="146"/>
      <c r="S7" s="146"/>
      <c r="T7" s="147"/>
      <c r="U7" s="146"/>
      <c r="V7" s="146"/>
      <c r="W7" s="147"/>
      <c r="X7" s="146"/>
      <c r="Y7" s="146"/>
      <c r="Z7" s="147"/>
      <c r="AA7" s="146"/>
      <c r="AB7" s="146"/>
      <c r="AC7" s="148"/>
      <c r="AD7" s="149"/>
      <c r="AE7" s="203">
        <f t="shared" ref="AE7:AE70" si="5">SUM(P7:AB7)</f>
        <v>0</v>
      </c>
      <c r="AF7" s="150">
        <f t="shared" ref="AF7:AF70" si="6">SUM(AE7+B7+C7)</f>
        <v>0</v>
      </c>
      <c r="AG7" s="331"/>
      <c r="AJ7" s="185"/>
      <c r="AK7" s="616"/>
      <c r="AL7" s="186">
        <f t="shared" si="2"/>
        <v>0</v>
      </c>
      <c r="AM7" s="186">
        <f t="shared" si="3"/>
        <v>0</v>
      </c>
      <c r="AN7" s="186">
        <f t="shared" si="4"/>
        <v>0</v>
      </c>
      <c r="AO7" s="615"/>
    </row>
    <row r="8" spans="1:41" ht="20.100000000000001" customHeight="1">
      <c r="A8" s="183">
        <v>4</v>
      </c>
      <c r="B8" s="342"/>
      <c r="C8" s="342"/>
      <c r="D8" s="142"/>
      <c r="E8" s="142"/>
      <c r="F8" s="142"/>
      <c r="G8" s="142"/>
      <c r="H8" s="142"/>
      <c r="I8" s="142"/>
      <c r="J8" s="143"/>
      <c r="K8" s="144"/>
      <c r="L8" s="142"/>
      <c r="M8" s="144"/>
      <c r="N8" s="145"/>
      <c r="O8" s="142"/>
      <c r="P8" s="146"/>
      <c r="Q8" s="147"/>
      <c r="R8" s="146"/>
      <c r="S8" s="146"/>
      <c r="T8" s="147"/>
      <c r="U8" s="146"/>
      <c r="V8" s="146"/>
      <c r="W8" s="147"/>
      <c r="X8" s="146"/>
      <c r="Y8" s="146"/>
      <c r="Z8" s="147"/>
      <c r="AA8" s="146"/>
      <c r="AB8" s="146"/>
      <c r="AC8" s="148"/>
      <c r="AD8" s="149"/>
      <c r="AE8" s="203">
        <f t="shared" si="5"/>
        <v>0</v>
      </c>
      <c r="AF8" s="150">
        <f t="shared" si="6"/>
        <v>0</v>
      </c>
      <c r="AG8" s="331"/>
      <c r="AJ8" s="185"/>
      <c r="AK8" s="616"/>
      <c r="AL8" s="186">
        <f t="shared" si="2"/>
        <v>0</v>
      </c>
      <c r="AM8" s="186">
        <f t="shared" si="3"/>
        <v>0</v>
      </c>
      <c r="AN8" s="186">
        <f t="shared" si="4"/>
        <v>0</v>
      </c>
      <c r="AO8" s="615"/>
    </row>
    <row r="9" spans="1:41" ht="20.100000000000001" customHeight="1">
      <c r="A9" s="183">
        <v>5</v>
      </c>
      <c r="B9" s="342"/>
      <c r="C9" s="342"/>
      <c r="D9" s="142"/>
      <c r="E9" s="142"/>
      <c r="F9" s="142"/>
      <c r="G9" s="142"/>
      <c r="H9" s="142"/>
      <c r="I9" s="142"/>
      <c r="J9" s="143"/>
      <c r="K9" s="144"/>
      <c r="L9" s="142"/>
      <c r="M9" s="144"/>
      <c r="N9" s="145"/>
      <c r="O9" s="142"/>
      <c r="P9" s="146"/>
      <c r="Q9" s="147"/>
      <c r="R9" s="146"/>
      <c r="S9" s="146"/>
      <c r="T9" s="147"/>
      <c r="U9" s="146"/>
      <c r="V9" s="146"/>
      <c r="W9" s="147"/>
      <c r="X9" s="146"/>
      <c r="Y9" s="146"/>
      <c r="Z9" s="147"/>
      <c r="AA9" s="146"/>
      <c r="AB9" s="146"/>
      <c r="AC9" s="148"/>
      <c r="AD9" s="149"/>
      <c r="AE9" s="203">
        <f t="shared" si="5"/>
        <v>0</v>
      </c>
      <c r="AF9" s="150">
        <f t="shared" si="6"/>
        <v>0</v>
      </c>
      <c r="AG9" s="331"/>
      <c r="AJ9" s="185"/>
      <c r="AK9" s="616"/>
      <c r="AL9" s="186">
        <f t="shared" si="2"/>
        <v>0</v>
      </c>
      <c r="AM9" s="186">
        <f t="shared" si="3"/>
        <v>0</v>
      </c>
      <c r="AN9" s="186">
        <f t="shared" si="4"/>
        <v>0</v>
      </c>
      <c r="AO9" s="615"/>
    </row>
    <row r="10" spans="1:41" ht="20.100000000000001" customHeight="1">
      <c r="A10" s="183">
        <v>6</v>
      </c>
      <c r="B10" s="342"/>
      <c r="C10" s="342"/>
      <c r="D10" s="142"/>
      <c r="E10" s="142"/>
      <c r="F10" s="142"/>
      <c r="G10" s="142"/>
      <c r="H10" s="142"/>
      <c r="I10" s="142"/>
      <c r="J10" s="143"/>
      <c r="K10" s="144"/>
      <c r="L10" s="142"/>
      <c r="M10" s="144"/>
      <c r="N10" s="145"/>
      <c r="O10" s="142"/>
      <c r="P10" s="146"/>
      <c r="Q10" s="147"/>
      <c r="R10" s="146"/>
      <c r="S10" s="146"/>
      <c r="T10" s="147"/>
      <c r="U10" s="146"/>
      <c r="V10" s="146"/>
      <c r="W10" s="147"/>
      <c r="X10" s="146"/>
      <c r="Y10" s="146"/>
      <c r="Z10" s="147"/>
      <c r="AA10" s="146"/>
      <c r="AB10" s="146"/>
      <c r="AC10" s="148"/>
      <c r="AD10" s="149"/>
      <c r="AE10" s="203">
        <f t="shared" si="5"/>
        <v>0</v>
      </c>
      <c r="AF10" s="150">
        <f t="shared" si="6"/>
        <v>0</v>
      </c>
      <c r="AG10" s="331"/>
      <c r="AJ10" s="185"/>
      <c r="AK10" s="616"/>
      <c r="AL10" s="186">
        <f t="shared" si="2"/>
        <v>0</v>
      </c>
      <c r="AM10" s="186">
        <f t="shared" si="3"/>
        <v>0</v>
      </c>
      <c r="AN10" s="186">
        <f t="shared" si="4"/>
        <v>0</v>
      </c>
      <c r="AO10" s="615"/>
    </row>
    <row r="11" spans="1:41" ht="20.100000000000001" customHeight="1">
      <c r="A11" s="183">
        <v>7</v>
      </c>
      <c r="B11" s="342"/>
      <c r="C11" s="342"/>
      <c r="D11" s="142"/>
      <c r="E11" s="142"/>
      <c r="F11" s="142"/>
      <c r="G11" s="142"/>
      <c r="H11" s="142"/>
      <c r="I11" s="142"/>
      <c r="J11" s="143"/>
      <c r="K11" s="144"/>
      <c r="L11" s="142"/>
      <c r="M11" s="144"/>
      <c r="N11" s="145"/>
      <c r="O11" s="142"/>
      <c r="P11" s="146"/>
      <c r="Q11" s="147"/>
      <c r="R11" s="146"/>
      <c r="S11" s="146"/>
      <c r="T11" s="147"/>
      <c r="U11" s="146"/>
      <c r="V11" s="146"/>
      <c r="W11" s="147"/>
      <c r="X11" s="146"/>
      <c r="Y11" s="146"/>
      <c r="Z11" s="147"/>
      <c r="AA11" s="146"/>
      <c r="AB11" s="146"/>
      <c r="AC11" s="148"/>
      <c r="AD11" s="149"/>
      <c r="AE11" s="203">
        <f t="shared" si="5"/>
        <v>0</v>
      </c>
      <c r="AF11" s="150">
        <f t="shared" si="6"/>
        <v>0</v>
      </c>
      <c r="AG11" s="331"/>
      <c r="AJ11" s="185"/>
      <c r="AK11" s="616"/>
      <c r="AL11" s="186">
        <f t="shared" si="2"/>
        <v>0</v>
      </c>
      <c r="AM11" s="186">
        <f t="shared" si="3"/>
        <v>0</v>
      </c>
      <c r="AN11" s="186">
        <f t="shared" si="4"/>
        <v>0</v>
      </c>
      <c r="AO11" s="615"/>
    </row>
    <row r="12" spans="1:41" ht="20.100000000000001" customHeight="1">
      <c r="A12" s="183">
        <v>8</v>
      </c>
      <c r="B12" s="342"/>
      <c r="C12" s="342"/>
      <c r="D12" s="142"/>
      <c r="E12" s="142"/>
      <c r="F12" s="142"/>
      <c r="G12" s="142"/>
      <c r="H12" s="142"/>
      <c r="I12" s="142"/>
      <c r="J12" s="143"/>
      <c r="K12" s="144"/>
      <c r="L12" s="142"/>
      <c r="M12" s="144"/>
      <c r="N12" s="145"/>
      <c r="O12" s="142"/>
      <c r="P12" s="146"/>
      <c r="Q12" s="147"/>
      <c r="R12" s="146"/>
      <c r="S12" s="146"/>
      <c r="T12" s="147"/>
      <c r="U12" s="146"/>
      <c r="V12" s="146"/>
      <c r="W12" s="147"/>
      <c r="X12" s="146"/>
      <c r="Y12" s="146"/>
      <c r="Z12" s="147"/>
      <c r="AA12" s="146"/>
      <c r="AB12" s="146"/>
      <c r="AC12" s="148"/>
      <c r="AD12" s="149"/>
      <c r="AE12" s="203">
        <f t="shared" si="5"/>
        <v>0</v>
      </c>
      <c r="AF12" s="150">
        <f t="shared" si="6"/>
        <v>0</v>
      </c>
      <c r="AG12" s="331"/>
      <c r="AJ12" s="185"/>
      <c r="AK12" s="616"/>
      <c r="AL12" s="186">
        <f t="shared" si="2"/>
        <v>0</v>
      </c>
      <c r="AM12" s="186">
        <f t="shared" si="3"/>
        <v>0</v>
      </c>
      <c r="AN12" s="186">
        <f t="shared" si="4"/>
        <v>0</v>
      </c>
      <c r="AO12" s="615"/>
    </row>
    <row r="13" spans="1:41" ht="20.100000000000001" customHeight="1">
      <c r="A13" s="183">
        <v>9</v>
      </c>
      <c r="B13" s="342"/>
      <c r="C13" s="342"/>
      <c r="D13" s="142"/>
      <c r="E13" s="142"/>
      <c r="F13" s="142"/>
      <c r="G13" s="142"/>
      <c r="H13" s="142"/>
      <c r="I13" s="142"/>
      <c r="J13" s="143"/>
      <c r="K13" s="144"/>
      <c r="L13" s="142"/>
      <c r="M13" s="144"/>
      <c r="N13" s="145"/>
      <c r="O13" s="142"/>
      <c r="P13" s="146"/>
      <c r="Q13" s="147"/>
      <c r="R13" s="146"/>
      <c r="S13" s="146"/>
      <c r="T13" s="147"/>
      <c r="U13" s="146"/>
      <c r="V13" s="146"/>
      <c r="W13" s="147"/>
      <c r="X13" s="146"/>
      <c r="Y13" s="146"/>
      <c r="Z13" s="147"/>
      <c r="AA13" s="146"/>
      <c r="AB13" s="146"/>
      <c r="AC13" s="148"/>
      <c r="AD13" s="149"/>
      <c r="AE13" s="203">
        <f t="shared" si="5"/>
        <v>0</v>
      </c>
      <c r="AF13" s="150">
        <f t="shared" si="6"/>
        <v>0</v>
      </c>
      <c r="AG13" s="331"/>
      <c r="AJ13" s="185"/>
      <c r="AK13" s="616"/>
      <c r="AL13" s="186">
        <f t="shared" si="2"/>
        <v>0</v>
      </c>
      <c r="AM13" s="186">
        <f t="shared" si="3"/>
        <v>0</v>
      </c>
      <c r="AN13" s="186">
        <f t="shared" si="4"/>
        <v>0</v>
      </c>
      <c r="AO13" s="615"/>
    </row>
    <row r="14" spans="1:41" ht="20.100000000000001" customHeight="1">
      <c r="A14" s="183">
        <v>10</v>
      </c>
      <c r="B14" s="342"/>
      <c r="C14" s="342"/>
      <c r="D14" s="142"/>
      <c r="E14" s="142"/>
      <c r="F14" s="142"/>
      <c r="G14" s="142"/>
      <c r="H14" s="142"/>
      <c r="I14" s="142"/>
      <c r="J14" s="143"/>
      <c r="K14" s="144"/>
      <c r="L14" s="142"/>
      <c r="M14" s="144"/>
      <c r="N14" s="145"/>
      <c r="O14" s="142"/>
      <c r="P14" s="146"/>
      <c r="Q14" s="147"/>
      <c r="R14" s="146"/>
      <c r="S14" s="146"/>
      <c r="T14" s="147"/>
      <c r="U14" s="146"/>
      <c r="V14" s="146"/>
      <c r="W14" s="147"/>
      <c r="X14" s="146"/>
      <c r="Y14" s="146"/>
      <c r="Z14" s="147"/>
      <c r="AA14" s="146"/>
      <c r="AB14" s="146"/>
      <c r="AC14" s="148"/>
      <c r="AD14" s="149"/>
      <c r="AE14" s="203">
        <f t="shared" si="5"/>
        <v>0</v>
      </c>
      <c r="AF14" s="150">
        <f t="shared" si="6"/>
        <v>0</v>
      </c>
      <c r="AG14" s="331"/>
      <c r="AJ14" s="185"/>
      <c r="AK14" s="616"/>
      <c r="AL14" s="186">
        <f t="shared" si="2"/>
        <v>0</v>
      </c>
      <c r="AM14" s="186">
        <f t="shared" si="3"/>
        <v>0</v>
      </c>
      <c r="AN14" s="186">
        <f t="shared" si="4"/>
        <v>0</v>
      </c>
      <c r="AO14" s="615"/>
    </row>
    <row r="15" spans="1:41" ht="20.100000000000001" customHeight="1">
      <c r="A15" s="183">
        <v>11</v>
      </c>
      <c r="B15" s="342"/>
      <c r="C15" s="342"/>
      <c r="D15" s="142"/>
      <c r="E15" s="142"/>
      <c r="F15" s="142"/>
      <c r="G15" s="142"/>
      <c r="H15" s="142"/>
      <c r="I15" s="142"/>
      <c r="J15" s="143"/>
      <c r="K15" s="144"/>
      <c r="L15" s="142"/>
      <c r="M15" s="144"/>
      <c r="N15" s="145"/>
      <c r="O15" s="142"/>
      <c r="P15" s="146"/>
      <c r="Q15" s="147"/>
      <c r="R15" s="146"/>
      <c r="S15" s="146"/>
      <c r="T15" s="147"/>
      <c r="U15" s="146"/>
      <c r="V15" s="146"/>
      <c r="W15" s="147"/>
      <c r="X15" s="146"/>
      <c r="Y15" s="146"/>
      <c r="Z15" s="147"/>
      <c r="AA15" s="146"/>
      <c r="AB15" s="146"/>
      <c r="AC15" s="148"/>
      <c r="AD15" s="149"/>
      <c r="AE15" s="203">
        <f t="shared" si="5"/>
        <v>0</v>
      </c>
      <c r="AF15" s="150">
        <f t="shared" si="6"/>
        <v>0</v>
      </c>
      <c r="AG15" s="331"/>
      <c r="AJ15" s="185"/>
      <c r="AK15" s="616"/>
      <c r="AL15" s="186">
        <f t="shared" si="2"/>
        <v>0</v>
      </c>
      <c r="AM15" s="186">
        <f t="shared" si="3"/>
        <v>0</v>
      </c>
      <c r="AN15" s="186">
        <f t="shared" si="4"/>
        <v>0</v>
      </c>
      <c r="AO15" s="615"/>
    </row>
    <row r="16" spans="1:41" ht="20.100000000000001" customHeight="1">
      <c r="A16" s="183">
        <v>12</v>
      </c>
      <c r="B16" s="342"/>
      <c r="C16" s="342"/>
      <c r="D16" s="142"/>
      <c r="E16" s="142"/>
      <c r="F16" s="142"/>
      <c r="G16" s="142"/>
      <c r="H16" s="142"/>
      <c r="I16" s="142"/>
      <c r="J16" s="143"/>
      <c r="K16" s="144"/>
      <c r="L16" s="142"/>
      <c r="M16" s="144"/>
      <c r="N16" s="145"/>
      <c r="O16" s="142"/>
      <c r="P16" s="146"/>
      <c r="Q16" s="147"/>
      <c r="R16" s="146"/>
      <c r="S16" s="146"/>
      <c r="T16" s="147"/>
      <c r="U16" s="146"/>
      <c r="V16" s="146"/>
      <c r="W16" s="147"/>
      <c r="X16" s="146"/>
      <c r="Y16" s="146"/>
      <c r="Z16" s="147"/>
      <c r="AA16" s="146"/>
      <c r="AB16" s="146"/>
      <c r="AC16" s="148"/>
      <c r="AD16" s="149"/>
      <c r="AE16" s="203">
        <f t="shared" si="5"/>
        <v>0</v>
      </c>
      <c r="AF16" s="150">
        <f t="shared" si="6"/>
        <v>0</v>
      </c>
      <c r="AG16" s="331"/>
      <c r="AJ16" s="185"/>
      <c r="AK16" s="616"/>
      <c r="AL16" s="186">
        <f t="shared" si="2"/>
        <v>0</v>
      </c>
      <c r="AM16" s="186">
        <f t="shared" si="3"/>
        <v>0</v>
      </c>
      <c r="AN16" s="186">
        <f t="shared" si="4"/>
        <v>0</v>
      </c>
      <c r="AO16" s="615"/>
    </row>
    <row r="17" spans="1:41" ht="20.100000000000001" customHeight="1">
      <c r="A17" s="183">
        <v>13</v>
      </c>
      <c r="B17" s="342"/>
      <c r="C17" s="342"/>
      <c r="D17" s="142"/>
      <c r="E17" s="142"/>
      <c r="F17" s="142"/>
      <c r="G17" s="142"/>
      <c r="H17" s="142"/>
      <c r="I17" s="142"/>
      <c r="J17" s="143"/>
      <c r="K17" s="144"/>
      <c r="L17" s="142"/>
      <c r="M17" s="144"/>
      <c r="N17" s="145"/>
      <c r="O17" s="142"/>
      <c r="P17" s="146"/>
      <c r="Q17" s="147"/>
      <c r="R17" s="146"/>
      <c r="S17" s="146"/>
      <c r="T17" s="146"/>
      <c r="U17" s="146"/>
      <c r="V17" s="146"/>
      <c r="W17" s="146"/>
      <c r="X17" s="146"/>
      <c r="Y17" s="146"/>
      <c r="Z17" s="146"/>
      <c r="AA17" s="147"/>
      <c r="AB17" s="147"/>
      <c r="AC17" s="148"/>
      <c r="AD17" s="149"/>
      <c r="AE17" s="203">
        <f t="shared" si="5"/>
        <v>0</v>
      </c>
      <c r="AF17" s="150">
        <f t="shared" si="6"/>
        <v>0</v>
      </c>
      <c r="AG17" s="331"/>
      <c r="AJ17" s="185"/>
      <c r="AK17" s="616"/>
      <c r="AL17" s="186">
        <f t="shared" si="2"/>
        <v>0</v>
      </c>
      <c r="AM17" s="186">
        <f t="shared" si="3"/>
        <v>0</v>
      </c>
      <c r="AN17" s="186">
        <f t="shared" si="4"/>
        <v>0</v>
      </c>
      <c r="AO17" s="615"/>
    </row>
    <row r="18" spans="1:41" ht="20.100000000000001" customHeight="1">
      <c r="A18" s="183">
        <v>14</v>
      </c>
      <c r="B18" s="342"/>
      <c r="C18" s="342"/>
      <c r="D18" s="142"/>
      <c r="E18" s="142"/>
      <c r="F18" s="142"/>
      <c r="G18" s="142"/>
      <c r="H18" s="142"/>
      <c r="I18" s="142"/>
      <c r="J18" s="143"/>
      <c r="K18" s="144"/>
      <c r="L18" s="142"/>
      <c r="M18" s="144"/>
      <c r="N18" s="145"/>
      <c r="O18" s="142"/>
      <c r="P18" s="146"/>
      <c r="Q18" s="147"/>
      <c r="R18" s="146"/>
      <c r="S18" s="146"/>
      <c r="T18" s="146"/>
      <c r="U18" s="146"/>
      <c r="V18" s="146"/>
      <c r="W18" s="146"/>
      <c r="X18" s="146"/>
      <c r="Y18" s="146"/>
      <c r="Z18" s="146"/>
      <c r="AA18" s="147"/>
      <c r="AB18" s="147"/>
      <c r="AC18" s="148"/>
      <c r="AD18" s="149"/>
      <c r="AE18" s="203">
        <f t="shared" si="5"/>
        <v>0</v>
      </c>
      <c r="AF18" s="150">
        <f t="shared" si="6"/>
        <v>0</v>
      </c>
      <c r="AG18" s="331"/>
      <c r="AJ18" s="185"/>
      <c r="AK18" s="616"/>
      <c r="AL18" s="186">
        <f t="shared" si="2"/>
        <v>0</v>
      </c>
      <c r="AM18" s="186">
        <f t="shared" si="3"/>
        <v>0</v>
      </c>
      <c r="AN18" s="186">
        <f t="shared" si="4"/>
        <v>0</v>
      </c>
      <c r="AO18" s="615"/>
    </row>
    <row r="19" spans="1:41" ht="20.100000000000001" customHeight="1">
      <c r="A19" s="183">
        <v>15</v>
      </c>
      <c r="B19" s="342"/>
      <c r="C19" s="342"/>
      <c r="D19" s="142"/>
      <c r="E19" s="142"/>
      <c r="F19" s="142"/>
      <c r="G19" s="142"/>
      <c r="H19" s="142"/>
      <c r="I19" s="142"/>
      <c r="J19" s="143"/>
      <c r="K19" s="144"/>
      <c r="L19" s="142"/>
      <c r="M19" s="144"/>
      <c r="N19" s="145"/>
      <c r="O19" s="142"/>
      <c r="P19" s="146"/>
      <c r="Q19" s="147"/>
      <c r="R19" s="146"/>
      <c r="S19" s="146"/>
      <c r="T19" s="146"/>
      <c r="U19" s="146"/>
      <c r="V19" s="146"/>
      <c r="W19" s="146"/>
      <c r="X19" s="146"/>
      <c r="Y19" s="146"/>
      <c r="Z19" s="146"/>
      <c r="AA19" s="147"/>
      <c r="AB19" s="147"/>
      <c r="AC19" s="148"/>
      <c r="AD19" s="149"/>
      <c r="AE19" s="203">
        <f t="shared" si="5"/>
        <v>0</v>
      </c>
      <c r="AF19" s="150">
        <f t="shared" si="6"/>
        <v>0</v>
      </c>
      <c r="AG19" s="331"/>
      <c r="AJ19" s="185"/>
      <c r="AK19" s="616"/>
      <c r="AL19" s="186">
        <f t="shared" si="2"/>
        <v>0</v>
      </c>
      <c r="AM19" s="186">
        <f t="shared" si="3"/>
        <v>0</v>
      </c>
      <c r="AN19" s="186">
        <f t="shared" si="4"/>
        <v>0</v>
      </c>
      <c r="AO19" s="615"/>
    </row>
    <row r="20" spans="1:41" ht="20.100000000000001" customHeight="1">
      <c r="A20" s="183">
        <v>16</v>
      </c>
      <c r="B20" s="342"/>
      <c r="C20" s="342"/>
      <c r="D20" s="142"/>
      <c r="E20" s="142"/>
      <c r="F20" s="142"/>
      <c r="G20" s="142"/>
      <c r="H20" s="142"/>
      <c r="I20" s="142"/>
      <c r="J20" s="143"/>
      <c r="K20" s="144"/>
      <c r="L20" s="142"/>
      <c r="M20" s="144"/>
      <c r="N20" s="145"/>
      <c r="O20" s="142"/>
      <c r="P20" s="146"/>
      <c r="Q20" s="147"/>
      <c r="R20" s="146"/>
      <c r="S20" s="146"/>
      <c r="T20" s="146"/>
      <c r="U20" s="146"/>
      <c r="V20" s="146"/>
      <c r="W20" s="146"/>
      <c r="X20" s="146"/>
      <c r="Y20" s="146"/>
      <c r="Z20" s="146"/>
      <c r="AA20" s="147"/>
      <c r="AB20" s="147"/>
      <c r="AC20" s="148"/>
      <c r="AD20" s="149"/>
      <c r="AE20" s="203">
        <f t="shared" si="5"/>
        <v>0</v>
      </c>
      <c r="AF20" s="150">
        <f t="shared" si="6"/>
        <v>0</v>
      </c>
      <c r="AG20" s="331"/>
      <c r="AJ20" s="185"/>
      <c r="AK20" s="616"/>
      <c r="AL20" s="186">
        <f t="shared" si="2"/>
        <v>0</v>
      </c>
      <c r="AM20" s="186">
        <f t="shared" si="3"/>
        <v>0</v>
      </c>
      <c r="AN20" s="186">
        <f t="shared" si="4"/>
        <v>0</v>
      </c>
      <c r="AO20" s="615"/>
    </row>
    <row r="21" spans="1:41" ht="20.100000000000001" customHeight="1">
      <c r="A21" s="183">
        <v>17</v>
      </c>
      <c r="B21" s="342"/>
      <c r="C21" s="342"/>
      <c r="D21" s="142"/>
      <c r="E21" s="142"/>
      <c r="F21" s="142"/>
      <c r="G21" s="142"/>
      <c r="H21" s="142"/>
      <c r="I21" s="142"/>
      <c r="J21" s="143"/>
      <c r="K21" s="144"/>
      <c r="L21" s="142"/>
      <c r="M21" s="144"/>
      <c r="N21" s="145"/>
      <c r="O21" s="142"/>
      <c r="P21" s="146"/>
      <c r="Q21" s="147"/>
      <c r="R21" s="146"/>
      <c r="S21" s="146"/>
      <c r="T21" s="146"/>
      <c r="U21" s="146"/>
      <c r="V21" s="146"/>
      <c r="W21" s="146"/>
      <c r="X21" s="146"/>
      <c r="Y21" s="146"/>
      <c r="Z21" s="146"/>
      <c r="AA21" s="147"/>
      <c r="AB21" s="147"/>
      <c r="AC21" s="148"/>
      <c r="AD21" s="149"/>
      <c r="AE21" s="203">
        <f t="shared" si="5"/>
        <v>0</v>
      </c>
      <c r="AF21" s="150">
        <f t="shared" si="6"/>
        <v>0</v>
      </c>
      <c r="AG21" s="331"/>
      <c r="AJ21" s="185"/>
      <c r="AK21" s="616"/>
      <c r="AL21" s="186">
        <f t="shared" si="2"/>
        <v>0</v>
      </c>
      <c r="AM21" s="186">
        <f t="shared" si="3"/>
        <v>0</v>
      </c>
      <c r="AN21" s="186">
        <f t="shared" si="4"/>
        <v>0</v>
      </c>
      <c r="AO21" s="615"/>
    </row>
    <row r="22" spans="1:41" ht="20.100000000000001" customHeight="1">
      <c r="A22" s="183">
        <v>18</v>
      </c>
      <c r="B22" s="342"/>
      <c r="C22" s="342"/>
      <c r="D22" s="142"/>
      <c r="E22" s="142"/>
      <c r="F22" s="142"/>
      <c r="G22" s="142"/>
      <c r="H22" s="142"/>
      <c r="I22" s="142"/>
      <c r="J22" s="143"/>
      <c r="K22" s="144"/>
      <c r="L22" s="142"/>
      <c r="M22" s="144"/>
      <c r="N22" s="145"/>
      <c r="O22" s="142"/>
      <c r="P22" s="146"/>
      <c r="Q22" s="147"/>
      <c r="R22" s="146"/>
      <c r="S22" s="146"/>
      <c r="T22" s="146"/>
      <c r="U22" s="146"/>
      <c r="V22" s="146"/>
      <c r="W22" s="146"/>
      <c r="X22" s="146"/>
      <c r="Y22" s="146"/>
      <c r="Z22" s="146"/>
      <c r="AA22" s="147"/>
      <c r="AB22" s="147"/>
      <c r="AC22" s="148"/>
      <c r="AD22" s="149"/>
      <c r="AE22" s="203">
        <f t="shared" si="5"/>
        <v>0</v>
      </c>
      <c r="AF22" s="150">
        <f t="shared" si="6"/>
        <v>0</v>
      </c>
      <c r="AG22" s="331"/>
      <c r="AJ22" s="185"/>
      <c r="AK22" s="616"/>
      <c r="AL22" s="186">
        <f t="shared" si="2"/>
        <v>0</v>
      </c>
      <c r="AM22" s="186">
        <f t="shared" si="3"/>
        <v>0</v>
      </c>
      <c r="AN22" s="186">
        <f t="shared" si="4"/>
        <v>0</v>
      </c>
      <c r="AO22" s="615"/>
    </row>
    <row r="23" spans="1:41" ht="20.100000000000001" customHeight="1">
      <c r="A23" s="183">
        <v>19</v>
      </c>
      <c r="B23" s="342"/>
      <c r="C23" s="342"/>
      <c r="D23" s="142"/>
      <c r="E23" s="142"/>
      <c r="F23" s="142"/>
      <c r="G23" s="142"/>
      <c r="H23" s="142"/>
      <c r="I23" s="142"/>
      <c r="J23" s="143"/>
      <c r="K23" s="144"/>
      <c r="L23" s="144"/>
      <c r="M23" s="144"/>
      <c r="N23" s="145"/>
      <c r="O23" s="144"/>
      <c r="P23" s="146"/>
      <c r="Q23" s="146"/>
      <c r="R23" s="146"/>
      <c r="S23" s="146"/>
      <c r="T23" s="146"/>
      <c r="U23" s="146"/>
      <c r="V23" s="146"/>
      <c r="W23" s="146"/>
      <c r="X23" s="146"/>
      <c r="Y23" s="146"/>
      <c r="Z23" s="146"/>
      <c r="AA23" s="147"/>
      <c r="AB23" s="147"/>
      <c r="AC23" s="148"/>
      <c r="AD23" s="142"/>
      <c r="AE23" s="203">
        <f t="shared" si="5"/>
        <v>0</v>
      </c>
      <c r="AF23" s="150">
        <f t="shared" si="6"/>
        <v>0</v>
      </c>
      <c r="AG23" s="331"/>
      <c r="AJ23" s="185"/>
      <c r="AK23" s="616"/>
      <c r="AL23" s="186">
        <f t="shared" si="2"/>
        <v>0</v>
      </c>
      <c r="AM23" s="186">
        <f t="shared" si="3"/>
        <v>0</v>
      </c>
      <c r="AN23" s="186">
        <f t="shared" si="4"/>
        <v>0</v>
      </c>
      <c r="AO23" s="615"/>
    </row>
    <row r="24" spans="1:41" ht="20.100000000000001" customHeight="1">
      <c r="A24" s="183">
        <v>20</v>
      </c>
      <c r="B24" s="342"/>
      <c r="C24" s="342"/>
      <c r="D24" s="142"/>
      <c r="E24" s="142"/>
      <c r="F24" s="142"/>
      <c r="G24" s="142"/>
      <c r="H24" s="142"/>
      <c r="I24" s="142"/>
      <c r="J24" s="143"/>
      <c r="K24" s="151"/>
      <c r="L24" s="151"/>
      <c r="M24" s="144"/>
      <c r="N24" s="145"/>
      <c r="O24" s="151"/>
      <c r="P24" s="152"/>
      <c r="Q24" s="152"/>
      <c r="R24" s="152"/>
      <c r="S24" s="152"/>
      <c r="T24" s="152"/>
      <c r="U24" s="152"/>
      <c r="V24" s="152"/>
      <c r="W24" s="152"/>
      <c r="X24" s="152"/>
      <c r="Y24" s="152"/>
      <c r="Z24" s="146"/>
      <c r="AA24" s="147"/>
      <c r="AB24" s="147"/>
      <c r="AC24" s="148"/>
      <c r="AD24" s="142"/>
      <c r="AE24" s="203">
        <f t="shared" si="5"/>
        <v>0</v>
      </c>
      <c r="AF24" s="150">
        <f t="shared" si="6"/>
        <v>0</v>
      </c>
      <c r="AG24" s="331"/>
      <c r="AJ24" s="185"/>
      <c r="AK24" s="616"/>
      <c r="AL24" s="186">
        <f t="shared" si="2"/>
        <v>0</v>
      </c>
      <c r="AM24" s="186">
        <f t="shared" si="3"/>
        <v>0</v>
      </c>
      <c r="AN24" s="186">
        <f t="shared" si="4"/>
        <v>0</v>
      </c>
      <c r="AO24" s="615"/>
    </row>
    <row r="25" spans="1:41" ht="20.100000000000001" customHeight="1">
      <c r="A25" s="183">
        <v>21</v>
      </c>
      <c r="B25" s="342"/>
      <c r="C25" s="342"/>
      <c r="D25" s="142"/>
      <c r="E25" s="142"/>
      <c r="F25" s="142"/>
      <c r="G25" s="142"/>
      <c r="H25" s="142"/>
      <c r="I25" s="142"/>
      <c r="J25" s="143"/>
      <c r="K25" s="142"/>
      <c r="L25" s="142"/>
      <c r="M25" s="144"/>
      <c r="N25" s="145"/>
      <c r="O25" s="142"/>
      <c r="P25" s="147"/>
      <c r="Q25" s="147"/>
      <c r="R25" s="147"/>
      <c r="S25" s="147"/>
      <c r="T25" s="147"/>
      <c r="U25" s="147"/>
      <c r="V25" s="147"/>
      <c r="W25" s="147"/>
      <c r="X25" s="147"/>
      <c r="Y25" s="147"/>
      <c r="Z25" s="147"/>
      <c r="AA25" s="147"/>
      <c r="AB25" s="147"/>
      <c r="AC25" s="148"/>
      <c r="AD25" s="142"/>
      <c r="AE25" s="203">
        <f t="shared" si="5"/>
        <v>0</v>
      </c>
      <c r="AF25" s="150">
        <f t="shared" si="6"/>
        <v>0</v>
      </c>
      <c r="AG25" s="331"/>
      <c r="AJ25" s="185"/>
      <c r="AK25" s="616"/>
      <c r="AL25" s="186">
        <f t="shared" si="2"/>
        <v>0</v>
      </c>
      <c r="AM25" s="186">
        <f t="shared" si="3"/>
        <v>0</v>
      </c>
      <c r="AN25" s="186">
        <f t="shared" si="4"/>
        <v>0</v>
      </c>
      <c r="AO25" s="615"/>
    </row>
    <row r="26" spans="1:41" ht="20.100000000000001" customHeight="1">
      <c r="A26" s="183">
        <v>22</v>
      </c>
      <c r="B26" s="342"/>
      <c r="C26" s="342"/>
      <c r="D26" s="142"/>
      <c r="E26" s="142"/>
      <c r="F26" s="142"/>
      <c r="G26" s="142"/>
      <c r="H26" s="142"/>
      <c r="I26" s="142"/>
      <c r="J26" s="143"/>
      <c r="K26" s="142"/>
      <c r="L26" s="142"/>
      <c r="M26" s="144"/>
      <c r="N26" s="145"/>
      <c r="O26" s="142"/>
      <c r="P26" s="147"/>
      <c r="Q26" s="147"/>
      <c r="R26" s="147"/>
      <c r="S26" s="147"/>
      <c r="T26" s="147"/>
      <c r="U26" s="147"/>
      <c r="V26" s="147"/>
      <c r="W26" s="147"/>
      <c r="X26" s="147"/>
      <c r="Y26" s="147"/>
      <c r="Z26" s="147"/>
      <c r="AA26" s="147"/>
      <c r="AB26" s="147"/>
      <c r="AC26" s="148"/>
      <c r="AD26" s="142"/>
      <c r="AE26" s="203">
        <f t="shared" si="5"/>
        <v>0</v>
      </c>
      <c r="AF26" s="150">
        <f t="shared" si="6"/>
        <v>0</v>
      </c>
      <c r="AG26" s="331"/>
      <c r="AJ26" s="185"/>
      <c r="AK26" s="616"/>
      <c r="AL26" s="186">
        <f t="shared" si="2"/>
        <v>0</v>
      </c>
      <c r="AM26" s="186">
        <f t="shared" si="3"/>
        <v>0</v>
      </c>
      <c r="AN26" s="186">
        <f t="shared" si="4"/>
        <v>0</v>
      </c>
      <c r="AO26" s="615"/>
    </row>
    <row r="27" spans="1:41" ht="20.100000000000001" customHeight="1">
      <c r="A27" s="183">
        <v>23</v>
      </c>
      <c r="B27" s="342"/>
      <c r="C27" s="342"/>
      <c r="D27" s="142"/>
      <c r="E27" s="142"/>
      <c r="F27" s="142"/>
      <c r="G27" s="142"/>
      <c r="H27" s="142"/>
      <c r="I27" s="142"/>
      <c r="J27" s="143"/>
      <c r="K27" s="142"/>
      <c r="L27" s="142"/>
      <c r="M27" s="144"/>
      <c r="N27" s="145"/>
      <c r="O27" s="142"/>
      <c r="P27" s="147"/>
      <c r="Q27" s="147"/>
      <c r="R27" s="147"/>
      <c r="S27" s="147"/>
      <c r="T27" s="147"/>
      <c r="U27" s="147"/>
      <c r="V27" s="147"/>
      <c r="W27" s="147"/>
      <c r="X27" s="147"/>
      <c r="Y27" s="147"/>
      <c r="Z27" s="147"/>
      <c r="AA27" s="147"/>
      <c r="AB27" s="147"/>
      <c r="AC27" s="148"/>
      <c r="AD27" s="142"/>
      <c r="AE27" s="203">
        <f t="shared" si="5"/>
        <v>0</v>
      </c>
      <c r="AF27" s="150">
        <f t="shared" si="6"/>
        <v>0</v>
      </c>
      <c r="AG27" s="331"/>
      <c r="AJ27" s="185"/>
      <c r="AK27" s="616"/>
      <c r="AL27" s="186">
        <f t="shared" si="2"/>
        <v>0</v>
      </c>
      <c r="AM27" s="186">
        <f t="shared" si="3"/>
        <v>0</v>
      </c>
      <c r="AN27" s="186">
        <f t="shared" si="4"/>
        <v>0</v>
      </c>
      <c r="AO27" s="615"/>
    </row>
    <row r="28" spans="1:41" ht="20.100000000000001" customHeight="1">
      <c r="A28" s="183">
        <v>24</v>
      </c>
      <c r="B28" s="342"/>
      <c r="C28" s="342"/>
      <c r="D28" s="142"/>
      <c r="E28" s="142"/>
      <c r="F28" s="142"/>
      <c r="G28" s="142"/>
      <c r="H28" s="142"/>
      <c r="I28" s="142"/>
      <c r="J28" s="143"/>
      <c r="K28" s="142"/>
      <c r="L28" s="142"/>
      <c r="M28" s="144"/>
      <c r="N28" s="145"/>
      <c r="O28" s="142"/>
      <c r="P28" s="147"/>
      <c r="Q28" s="147"/>
      <c r="R28" s="147"/>
      <c r="S28" s="147"/>
      <c r="T28" s="147"/>
      <c r="U28" s="147"/>
      <c r="V28" s="147"/>
      <c r="W28" s="147"/>
      <c r="X28" s="147"/>
      <c r="Y28" s="147"/>
      <c r="Z28" s="147"/>
      <c r="AA28" s="147"/>
      <c r="AB28" s="147"/>
      <c r="AC28" s="148"/>
      <c r="AD28" s="142"/>
      <c r="AE28" s="203">
        <f t="shared" si="5"/>
        <v>0</v>
      </c>
      <c r="AF28" s="150">
        <f t="shared" si="6"/>
        <v>0</v>
      </c>
      <c r="AG28" s="331"/>
      <c r="AJ28" s="185"/>
      <c r="AK28" s="616"/>
      <c r="AL28" s="186">
        <f t="shared" si="2"/>
        <v>0</v>
      </c>
      <c r="AM28" s="186">
        <f t="shared" si="3"/>
        <v>0</v>
      </c>
      <c r="AN28" s="186">
        <f t="shared" si="4"/>
        <v>0</v>
      </c>
      <c r="AO28" s="615"/>
    </row>
    <row r="29" spans="1:41" ht="20.100000000000001" customHeight="1">
      <c r="A29" s="183">
        <v>25</v>
      </c>
      <c r="B29" s="342"/>
      <c r="C29" s="342"/>
      <c r="D29" s="142"/>
      <c r="E29" s="142"/>
      <c r="F29" s="142"/>
      <c r="G29" s="142"/>
      <c r="H29" s="142"/>
      <c r="I29" s="142"/>
      <c r="J29" s="143"/>
      <c r="K29" s="142"/>
      <c r="L29" s="142"/>
      <c r="M29" s="144"/>
      <c r="N29" s="145"/>
      <c r="O29" s="142"/>
      <c r="P29" s="147"/>
      <c r="Q29" s="147"/>
      <c r="R29" s="147"/>
      <c r="S29" s="147"/>
      <c r="T29" s="147"/>
      <c r="U29" s="147"/>
      <c r="V29" s="147"/>
      <c r="W29" s="147"/>
      <c r="X29" s="147"/>
      <c r="Y29" s="147"/>
      <c r="Z29" s="147"/>
      <c r="AA29" s="147"/>
      <c r="AB29" s="147"/>
      <c r="AC29" s="148"/>
      <c r="AD29" s="142"/>
      <c r="AE29" s="203">
        <f t="shared" si="5"/>
        <v>0</v>
      </c>
      <c r="AF29" s="150">
        <f t="shared" si="6"/>
        <v>0</v>
      </c>
      <c r="AG29" s="331"/>
      <c r="AJ29" s="185"/>
      <c r="AK29" s="616"/>
      <c r="AL29" s="186">
        <f t="shared" si="2"/>
        <v>0</v>
      </c>
      <c r="AM29" s="186">
        <f t="shared" si="3"/>
        <v>0</v>
      </c>
      <c r="AN29" s="186">
        <f t="shared" si="4"/>
        <v>0</v>
      </c>
      <c r="AO29" s="615"/>
    </row>
    <row r="30" spans="1:41" ht="20.100000000000001" customHeight="1">
      <c r="A30" s="183">
        <v>26</v>
      </c>
      <c r="B30" s="342"/>
      <c r="C30" s="342"/>
      <c r="D30" s="142"/>
      <c r="E30" s="142"/>
      <c r="F30" s="142"/>
      <c r="G30" s="142"/>
      <c r="H30" s="142"/>
      <c r="I30" s="142"/>
      <c r="J30" s="143"/>
      <c r="K30" s="142"/>
      <c r="L30" s="142"/>
      <c r="M30" s="144"/>
      <c r="N30" s="153"/>
      <c r="O30" s="142"/>
      <c r="P30" s="147"/>
      <c r="Q30" s="147"/>
      <c r="R30" s="147"/>
      <c r="S30" s="147"/>
      <c r="T30" s="147"/>
      <c r="U30" s="147"/>
      <c r="V30" s="147"/>
      <c r="W30" s="147"/>
      <c r="X30" s="147"/>
      <c r="Y30" s="147"/>
      <c r="Z30" s="147"/>
      <c r="AA30" s="147"/>
      <c r="AB30" s="147"/>
      <c r="AC30" s="148"/>
      <c r="AD30" s="142"/>
      <c r="AE30" s="203">
        <f t="shared" si="5"/>
        <v>0</v>
      </c>
      <c r="AF30" s="150">
        <f t="shared" si="6"/>
        <v>0</v>
      </c>
      <c r="AG30" s="331"/>
      <c r="AJ30" s="185"/>
      <c r="AK30" s="616"/>
      <c r="AL30" s="186">
        <f t="shared" si="2"/>
        <v>0</v>
      </c>
      <c r="AM30" s="186">
        <f t="shared" si="3"/>
        <v>0</v>
      </c>
      <c r="AN30" s="186">
        <f t="shared" si="4"/>
        <v>0</v>
      </c>
      <c r="AO30" s="615"/>
    </row>
    <row r="31" spans="1:41" ht="20.100000000000001" customHeight="1">
      <c r="A31" s="183">
        <v>27</v>
      </c>
      <c r="B31" s="342"/>
      <c r="C31" s="342"/>
      <c r="D31" s="142"/>
      <c r="E31" s="142"/>
      <c r="F31" s="142"/>
      <c r="G31" s="142"/>
      <c r="H31" s="142"/>
      <c r="I31" s="142"/>
      <c r="J31" s="143"/>
      <c r="K31" s="142"/>
      <c r="L31" s="142"/>
      <c r="M31" s="144"/>
      <c r="N31" s="145"/>
      <c r="O31" s="142"/>
      <c r="P31" s="147"/>
      <c r="Q31" s="147"/>
      <c r="R31" s="147"/>
      <c r="S31" s="147"/>
      <c r="T31" s="147"/>
      <c r="U31" s="147"/>
      <c r="V31" s="147"/>
      <c r="W31" s="147"/>
      <c r="X31" s="147"/>
      <c r="Y31" s="147"/>
      <c r="Z31" s="147"/>
      <c r="AA31" s="147"/>
      <c r="AB31" s="147"/>
      <c r="AC31" s="148"/>
      <c r="AD31" s="142"/>
      <c r="AE31" s="203">
        <f t="shared" si="5"/>
        <v>0</v>
      </c>
      <c r="AF31" s="150">
        <f t="shared" si="6"/>
        <v>0</v>
      </c>
      <c r="AG31" s="331"/>
      <c r="AJ31" s="185"/>
      <c r="AK31" s="616"/>
      <c r="AL31" s="186">
        <f t="shared" si="2"/>
        <v>0</v>
      </c>
      <c r="AM31" s="186">
        <f t="shared" si="3"/>
        <v>0</v>
      </c>
      <c r="AN31" s="186">
        <f t="shared" si="4"/>
        <v>0</v>
      </c>
      <c r="AO31" s="615"/>
    </row>
    <row r="32" spans="1:41" ht="20.100000000000001" customHeight="1">
      <c r="A32" s="183">
        <v>28</v>
      </c>
      <c r="B32" s="342"/>
      <c r="C32" s="342"/>
      <c r="D32" s="142"/>
      <c r="E32" s="142"/>
      <c r="F32" s="142"/>
      <c r="G32" s="142"/>
      <c r="H32" s="142"/>
      <c r="I32" s="142"/>
      <c r="J32" s="143"/>
      <c r="K32" s="142"/>
      <c r="L32" s="142"/>
      <c r="M32" s="144"/>
      <c r="N32" s="145"/>
      <c r="O32" s="142"/>
      <c r="P32" s="147"/>
      <c r="Q32" s="147"/>
      <c r="R32" s="147"/>
      <c r="S32" s="147"/>
      <c r="T32" s="147"/>
      <c r="U32" s="147"/>
      <c r="V32" s="147"/>
      <c r="W32" s="147"/>
      <c r="X32" s="147"/>
      <c r="Y32" s="147"/>
      <c r="Z32" s="147"/>
      <c r="AA32" s="147"/>
      <c r="AB32" s="147"/>
      <c r="AC32" s="148"/>
      <c r="AD32" s="142"/>
      <c r="AE32" s="203">
        <f t="shared" si="5"/>
        <v>0</v>
      </c>
      <c r="AF32" s="150">
        <f t="shared" si="6"/>
        <v>0</v>
      </c>
      <c r="AG32" s="331"/>
      <c r="AJ32" s="185"/>
      <c r="AK32" s="616"/>
      <c r="AL32" s="186">
        <f t="shared" si="2"/>
        <v>0</v>
      </c>
      <c r="AM32" s="186">
        <f t="shared" si="3"/>
        <v>0</v>
      </c>
      <c r="AN32" s="186">
        <f t="shared" si="4"/>
        <v>0</v>
      </c>
      <c r="AO32" s="615"/>
    </row>
    <row r="33" spans="1:41" ht="20.100000000000001" customHeight="1">
      <c r="A33" s="183">
        <v>29</v>
      </c>
      <c r="B33" s="342"/>
      <c r="C33" s="342"/>
      <c r="D33" s="142"/>
      <c r="E33" s="142"/>
      <c r="F33" s="142"/>
      <c r="G33" s="142"/>
      <c r="H33" s="142"/>
      <c r="I33" s="142"/>
      <c r="J33" s="143"/>
      <c r="K33" s="142"/>
      <c r="L33" s="142"/>
      <c r="M33" s="144"/>
      <c r="N33" s="145"/>
      <c r="O33" s="142"/>
      <c r="P33" s="147"/>
      <c r="Q33" s="147"/>
      <c r="R33" s="147"/>
      <c r="S33" s="147"/>
      <c r="T33" s="147"/>
      <c r="U33" s="147"/>
      <c r="V33" s="147"/>
      <c r="W33" s="147"/>
      <c r="X33" s="147"/>
      <c r="Y33" s="147"/>
      <c r="Z33" s="147"/>
      <c r="AA33" s="147"/>
      <c r="AB33" s="147"/>
      <c r="AC33" s="148"/>
      <c r="AD33" s="142"/>
      <c r="AE33" s="203">
        <f t="shared" si="5"/>
        <v>0</v>
      </c>
      <c r="AF33" s="150">
        <f t="shared" si="6"/>
        <v>0</v>
      </c>
      <c r="AG33" s="331"/>
      <c r="AJ33" s="185"/>
      <c r="AK33" s="616"/>
      <c r="AL33" s="186">
        <f t="shared" si="2"/>
        <v>0</v>
      </c>
      <c r="AM33" s="186">
        <f t="shared" si="3"/>
        <v>0</v>
      </c>
      <c r="AN33" s="186">
        <f t="shared" si="4"/>
        <v>0</v>
      </c>
      <c r="AO33" s="615"/>
    </row>
    <row r="34" spans="1:41" ht="20.100000000000001" customHeight="1">
      <c r="A34" s="183">
        <v>30</v>
      </c>
      <c r="B34" s="342"/>
      <c r="C34" s="342"/>
      <c r="D34" s="142"/>
      <c r="E34" s="142"/>
      <c r="F34" s="142"/>
      <c r="G34" s="142"/>
      <c r="H34" s="142"/>
      <c r="I34" s="142"/>
      <c r="J34" s="143"/>
      <c r="K34" s="142"/>
      <c r="L34" s="142"/>
      <c r="M34" s="144"/>
      <c r="N34" s="145"/>
      <c r="O34" s="142"/>
      <c r="P34" s="147"/>
      <c r="Q34" s="147"/>
      <c r="R34" s="147"/>
      <c r="S34" s="147"/>
      <c r="T34" s="147"/>
      <c r="U34" s="147"/>
      <c r="V34" s="147"/>
      <c r="W34" s="147"/>
      <c r="X34" s="147"/>
      <c r="Y34" s="147"/>
      <c r="Z34" s="147"/>
      <c r="AA34" s="147"/>
      <c r="AB34" s="147"/>
      <c r="AC34" s="148"/>
      <c r="AD34" s="142"/>
      <c r="AE34" s="203">
        <f t="shared" si="5"/>
        <v>0</v>
      </c>
      <c r="AF34" s="150">
        <f t="shared" si="6"/>
        <v>0</v>
      </c>
      <c r="AG34" s="331"/>
      <c r="AJ34" s="185"/>
      <c r="AK34" s="616"/>
      <c r="AL34" s="186">
        <f t="shared" si="2"/>
        <v>0</v>
      </c>
      <c r="AM34" s="186">
        <f t="shared" si="3"/>
        <v>0</v>
      </c>
      <c r="AN34" s="186">
        <f t="shared" si="4"/>
        <v>0</v>
      </c>
      <c r="AO34" s="615"/>
    </row>
    <row r="35" spans="1:41" ht="20.100000000000001" customHeight="1">
      <c r="A35" s="183">
        <v>31</v>
      </c>
      <c r="B35" s="342"/>
      <c r="C35" s="342"/>
      <c r="D35" s="142"/>
      <c r="E35" s="142"/>
      <c r="F35" s="142"/>
      <c r="G35" s="142"/>
      <c r="H35" s="142"/>
      <c r="I35" s="142"/>
      <c r="J35" s="143"/>
      <c r="K35" s="142"/>
      <c r="L35" s="142"/>
      <c r="M35" s="144"/>
      <c r="N35" s="145"/>
      <c r="O35" s="142"/>
      <c r="P35" s="147"/>
      <c r="Q35" s="147"/>
      <c r="R35" s="147"/>
      <c r="S35" s="147"/>
      <c r="T35" s="147"/>
      <c r="U35" s="147"/>
      <c r="V35" s="147"/>
      <c r="W35" s="147"/>
      <c r="X35" s="147"/>
      <c r="Y35" s="147"/>
      <c r="Z35" s="147"/>
      <c r="AA35" s="147"/>
      <c r="AB35" s="147"/>
      <c r="AC35" s="148"/>
      <c r="AD35" s="142"/>
      <c r="AE35" s="203">
        <f t="shared" si="5"/>
        <v>0</v>
      </c>
      <c r="AF35" s="150">
        <f t="shared" si="6"/>
        <v>0</v>
      </c>
      <c r="AG35" s="331"/>
      <c r="AJ35" s="185"/>
      <c r="AK35" s="616"/>
      <c r="AL35" s="186">
        <f t="shared" si="2"/>
        <v>0</v>
      </c>
      <c r="AM35" s="186">
        <f t="shared" si="3"/>
        <v>0</v>
      </c>
      <c r="AN35" s="186">
        <f t="shared" si="4"/>
        <v>0</v>
      </c>
      <c r="AO35" s="615"/>
    </row>
    <row r="36" spans="1:41" ht="20.100000000000001" customHeight="1">
      <c r="A36" s="183">
        <v>32</v>
      </c>
      <c r="B36" s="342"/>
      <c r="C36" s="342"/>
      <c r="D36" s="142"/>
      <c r="E36" s="142"/>
      <c r="F36" s="142"/>
      <c r="G36" s="142"/>
      <c r="H36" s="142"/>
      <c r="I36" s="142"/>
      <c r="J36" s="143"/>
      <c r="K36" s="142"/>
      <c r="L36" s="142"/>
      <c r="M36" s="144"/>
      <c r="N36" s="145"/>
      <c r="O36" s="142"/>
      <c r="P36" s="147"/>
      <c r="Q36" s="147"/>
      <c r="R36" s="147"/>
      <c r="S36" s="147"/>
      <c r="T36" s="147"/>
      <c r="U36" s="147"/>
      <c r="V36" s="147"/>
      <c r="W36" s="147"/>
      <c r="X36" s="147"/>
      <c r="Y36" s="147"/>
      <c r="Z36" s="147"/>
      <c r="AA36" s="147"/>
      <c r="AB36" s="147"/>
      <c r="AC36" s="148"/>
      <c r="AD36" s="142"/>
      <c r="AE36" s="203">
        <f t="shared" si="5"/>
        <v>0</v>
      </c>
      <c r="AF36" s="150">
        <f t="shared" si="6"/>
        <v>0</v>
      </c>
      <c r="AG36" s="331"/>
      <c r="AJ36" s="185"/>
      <c r="AK36" s="616"/>
      <c r="AL36" s="186">
        <f t="shared" si="2"/>
        <v>0</v>
      </c>
      <c r="AM36" s="186">
        <f t="shared" si="3"/>
        <v>0</v>
      </c>
      <c r="AN36" s="186">
        <f t="shared" si="4"/>
        <v>0</v>
      </c>
      <c r="AO36" s="615"/>
    </row>
    <row r="37" spans="1:41" ht="20.100000000000001" customHeight="1">
      <c r="A37" s="183">
        <v>33</v>
      </c>
      <c r="B37" s="342"/>
      <c r="C37" s="342"/>
      <c r="D37" s="142"/>
      <c r="E37" s="142"/>
      <c r="F37" s="142"/>
      <c r="G37" s="142"/>
      <c r="H37" s="142"/>
      <c r="I37" s="142"/>
      <c r="J37" s="143"/>
      <c r="K37" s="142"/>
      <c r="L37" s="142"/>
      <c r="M37" s="144"/>
      <c r="N37" s="145"/>
      <c r="O37" s="142"/>
      <c r="P37" s="147"/>
      <c r="Q37" s="147"/>
      <c r="R37" s="147"/>
      <c r="S37" s="147"/>
      <c r="T37" s="147"/>
      <c r="U37" s="147"/>
      <c r="V37" s="147"/>
      <c r="W37" s="147"/>
      <c r="X37" s="147"/>
      <c r="Y37" s="147"/>
      <c r="Z37" s="147"/>
      <c r="AA37" s="147"/>
      <c r="AB37" s="147"/>
      <c r="AC37" s="148"/>
      <c r="AD37" s="142"/>
      <c r="AE37" s="203">
        <f t="shared" si="5"/>
        <v>0</v>
      </c>
      <c r="AF37" s="150">
        <f t="shared" si="6"/>
        <v>0</v>
      </c>
      <c r="AG37" s="331"/>
      <c r="AJ37" s="185"/>
      <c r="AK37" s="616"/>
      <c r="AL37" s="186">
        <f t="shared" si="2"/>
        <v>0</v>
      </c>
      <c r="AM37" s="186">
        <f t="shared" si="3"/>
        <v>0</v>
      </c>
      <c r="AN37" s="186">
        <f t="shared" si="4"/>
        <v>0</v>
      </c>
      <c r="AO37" s="615"/>
    </row>
    <row r="38" spans="1:41" ht="20.100000000000001" customHeight="1">
      <c r="A38" s="183">
        <v>34</v>
      </c>
      <c r="B38" s="342"/>
      <c r="C38" s="342"/>
      <c r="D38" s="142"/>
      <c r="E38" s="142"/>
      <c r="F38" s="142"/>
      <c r="G38" s="142"/>
      <c r="H38" s="142"/>
      <c r="I38" s="142"/>
      <c r="J38" s="143"/>
      <c r="K38" s="142"/>
      <c r="L38" s="142"/>
      <c r="M38" s="144"/>
      <c r="N38" s="145"/>
      <c r="O38" s="142"/>
      <c r="P38" s="147"/>
      <c r="Q38" s="147"/>
      <c r="R38" s="147"/>
      <c r="S38" s="147"/>
      <c r="T38" s="147"/>
      <c r="U38" s="147"/>
      <c r="V38" s="147"/>
      <c r="W38" s="147"/>
      <c r="X38" s="147"/>
      <c r="Y38" s="147"/>
      <c r="Z38" s="147"/>
      <c r="AA38" s="147"/>
      <c r="AB38" s="147"/>
      <c r="AC38" s="148"/>
      <c r="AD38" s="142"/>
      <c r="AE38" s="203">
        <f t="shared" si="5"/>
        <v>0</v>
      </c>
      <c r="AF38" s="150">
        <f t="shared" si="6"/>
        <v>0</v>
      </c>
      <c r="AG38" s="331"/>
      <c r="AJ38" s="185"/>
      <c r="AK38" s="616"/>
      <c r="AL38" s="186">
        <f t="shared" si="2"/>
        <v>0</v>
      </c>
      <c r="AM38" s="186">
        <f t="shared" si="3"/>
        <v>0</v>
      </c>
      <c r="AN38" s="186">
        <f t="shared" si="4"/>
        <v>0</v>
      </c>
      <c r="AO38" s="615"/>
    </row>
    <row r="39" spans="1:41" ht="20.100000000000001" customHeight="1">
      <c r="A39" s="183">
        <v>35</v>
      </c>
      <c r="B39" s="342"/>
      <c r="C39" s="342"/>
      <c r="D39" s="142"/>
      <c r="E39" s="142"/>
      <c r="F39" s="142"/>
      <c r="G39" s="142"/>
      <c r="H39" s="142"/>
      <c r="I39" s="142"/>
      <c r="J39" s="143"/>
      <c r="K39" s="142"/>
      <c r="L39" s="142"/>
      <c r="M39" s="144"/>
      <c r="N39" s="145"/>
      <c r="O39" s="142"/>
      <c r="P39" s="147"/>
      <c r="Q39" s="147"/>
      <c r="R39" s="147"/>
      <c r="S39" s="147"/>
      <c r="T39" s="147"/>
      <c r="U39" s="147"/>
      <c r="V39" s="147"/>
      <c r="W39" s="147"/>
      <c r="X39" s="147"/>
      <c r="Y39" s="147"/>
      <c r="Z39" s="147"/>
      <c r="AA39" s="147"/>
      <c r="AB39" s="147"/>
      <c r="AC39" s="148"/>
      <c r="AD39" s="142"/>
      <c r="AE39" s="203">
        <f t="shared" si="5"/>
        <v>0</v>
      </c>
      <c r="AF39" s="150">
        <f t="shared" si="6"/>
        <v>0</v>
      </c>
      <c r="AG39" s="331"/>
      <c r="AJ39" s="185"/>
      <c r="AK39" s="616"/>
      <c r="AL39" s="186">
        <f t="shared" si="2"/>
        <v>0</v>
      </c>
      <c r="AM39" s="186">
        <f t="shared" si="3"/>
        <v>0</v>
      </c>
      <c r="AN39" s="186">
        <f t="shared" si="4"/>
        <v>0</v>
      </c>
      <c r="AO39" s="615"/>
    </row>
    <row r="40" spans="1:41" ht="20.100000000000001" customHeight="1">
      <c r="A40" s="183">
        <v>36</v>
      </c>
      <c r="B40" s="342"/>
      <c r="C40" s="342"/>
      <c r="D40" s="142"/>
      <c r="E40" s="142"/>
      <c r="F40" s="142"/>
      <c r="G40" s="142"/>
      <c r="H40" s="142"/>
      <c r="I40" s="142"/>
      <c r="J40" s="143"/>
      <c r="K40" s="142"/>
      <c r="L40" s="142"/>
      <c r="M40" s="144"/>
      <c r="N40" s="145"/>
      <c r="O40" s="142"/>
      <c r="P40" s="147"/>
      <c r="Q40" s="147"/>
      <c r="R40" s="147"/>
      <c r="S40" s="147"/>
      <c r="T40" s="147"/>
      <c r="U40" s="147"/>
      <c r="V40" s="147"/>
      <c r="W40" s="147"/>
      <c r="X40" s="147"/>
      <c r="Y40" s="147"/>
      <c r="Z40" s="147"/>
      <c r="AA40" s="147"/>
      <c r="AB40" s="147"/>
      <c r="AC40" s="148"/>
      <c r="AD40" s="142"/>
      <c r="AE40" s="203">
        <f t="shared" si="5"/>
        <v>0</v>
      </c>
      <c r="AF40" s="150">
        <f t="shared" si="6"/>
        <v>0</v>
      </c>
      <c r="AG40" s="331"/>
      <c r="AJ40" s="185"/>
      <c r="AK40" s="616"/>
      <c r="AL40" s="186">
        <f t="shared" si="2"/>
        <v>0</v>
      </c>
      <c r="AM40" s="186">
        <f t="shared" si="3"/>
        <v>0</v>
      </c>
      <c r="AN40" s="186">
        <f t="shared" si="4"/>
        <v>0</v>
      </c>
      <c r="AO40" s="615"/>
    </row>
    <row r="41" spans="1:41" ht="20.100000000000001" customHeight="1">
      <c r="A41" s="183">
        <v>37</v>
      </c>
      <c r="B41" s="342"/>
      <c r="C41" s="342"/>
      <c r="D41" s="142"/>
      <c r="E41" s="142"/>
      <c r="F41" s="142"/>
      <c r="G41" s="142"/>
      <c r="H41" s="142"/>
      <c r="I41" s="142"/>
      <c r="J41" s="143"/>
      <c r="K41" s="142"/>
      <c r="L41" s="142"/>
      <c r="M41" s="144"/>
      <c r="N41" s="145"/>
      <c r="O41" s="142"/>
      <c r="P41" s="147"/>
      <c r="Q41" s="147"/>
      <c r="R41" s="147"/>
      <c r="S41" s="147"/>
      <c r="T41" s="147"/>
      <c r="U41" s="147"/>
      <c r="V41" s="147"/>
      <c r="W41" s="147"/>
      <c r="X41" s="147"/>
      <c r="Y41" s="147"/>
      <c r="Z41" s="147"/>
      <c r="AA41" s="147"/>
      <c r="AB41" s="147"/>
      <c r="AC41" s="148"/>
      <c r="AD41" s="142"/>
      <c r="AE41" s="203">
        <f t="shared" si="5"/>
        <v>0</v>
      </c>
      <c r="AF41" s="150">
        <f t="shared" si="6"/>
        <v>0</v>
      </c>
      <c r="AG41" s="331"/>
      <c r="AJ41" s="185"/>
      <c r="AK41" s="616"/>
      <c r="AL41" s="186">
        <f t="shared" si="2"/>
        <v>0</v>
      </c>
      <c r="AM41" s="186">
        <f t="shared" si="3"/>
        <v>0</v>
      </c>
      <c r="AN41" s="186">
        <f t="shared" si="4"/>
        <v>0</v>
      </c>
      <c r="AO41" s="615"/>
    </row>
    <row r="42" spans="1:41" ht="20.100000000000001" customHeight="1">
      <c r="A42" s="183">
        <v>38</v>
      </c>
      <c r="B42" s="342"/>
      <c r="C42" s="342"/>
      <c r="D42" s="142"/>
      <c r="E42" s="142"/>
      <c r="F42" s="142"/>
      <c r="G42" s="142"/>
      <c r="H42" s="142"/>
      <c r="I42" s="142"/>
      <c r="J42" s="143"/>
      <c r="K42" s="142"/>
      <c r="L42" s="142"/>
      <c r="M42" s="144"/>
      <c r="N42" s="145"/>
      <c r="O42" s="142"/>
      <c r="P42" s="147"/>
      <c r="Q42" s="147"/>
      <c r="R42" s="147"/>
      <c r="S42" s="147"/>
      <c r="T42" s="147"/>
      <c r="U42" s="147"/>
      <c r="V42" s="147"/>
      <c r="W42" s="147"/>
      <c r="X42" s="147"/>
      <c r="Y42" s="147"/>
      <c r="Z42" s="147"/>
      <c r="AA42" s="147"/>
      <c r="AB42" s="147"/>
      <c r="AC42" s="148"/>
      <c r="AD42" s="142"/>
      <c r="AE42" s="203">
        <f t="shared" si="5"/>
        <v>0</v>
      </c>
      <c r="AF42" s="150">
        <f t="shared" si="6"/>
        <v>0</v>
      </c>
      <c r="AG42" s="331"/>
      <c r="AJ42" s="185"/>
      <c r="AK42" s="616"/>
      <c r="AL42" s="186">
        <f t="shared" si="2"/>
        <v>0</v>
      </c>
      <c r="AM42" s="186">
        <f t="shared" si="3"/>
        <v>0</v>
      </c>
      <c r="AN42" s="186">
        <f t="shared" si="4"/>
        <v>0</v>
      </c>
      <c r="AO42" s="615"/>
    </row>
    <row r="43" spans="1:41" ht="20.100000000000001" customHeight="1">
      <c r="A43" s="183">
        <v>39</v>
      </c>
      <c r="B43" s="342"/>
      <c r="C43" s="342"/>
      <c r="D43" s="142"/>
      <c r="E43" s="142"/>
      <c r="F43" s="142"/>
      <c r="G43" s="142"/>
      <c r="H43" s="142"/>
      <c r="I43" s="142"/>
      <c r="J43" s="143"/>
      <c r="K43" s="142"/>
      <c r="L43" s="142"/>
      <c r="M43" s="144"/>
      <c r="N43" s="145"/>
      <c r="O43" s="142"/>
      <c r="P43" s="147"/>
      <c r="Q43" s="147"/>
      <c r="R43" s="147"/>
      <c r="S43" s="147"/>
      <c r="T43" s="147"/>
      <c r="U43" s="147"/>
      <c r="V43" s="147"/>
      <c r="W43" s="147"/>
      <c r="X43" s="147"/>
      <c r="Y43" s="147"/>
      <c r="Z43" s="147"/>
      <c r="AA43" s="147"/>
      <c r="AB43" s="147"/>
      <c r="AC43" s="148"/>
      <c r="AD43" s="142"/>
      <c r="AE43" s="203">
        <f t="shared" si="5"/>
        <v>0</v>
      </c>
      <c r="AF43" s="150">
        <f t="shared" si="6"/>
        <v>0</v>
      </c>
      <c r="AG43" s="331"/>
      <c r="AJ43" s="185"/>
      <c r="AK43" s="616"/>
      <c r="AL43" s="186">
        <f t="shared" si="2"/>
        <v>0</v>
      </c>
      <c r="AM43" s="186">
        <f t="shared" si="3"/>
        <v>0</v>
      </c>
      <c r="AN43" s="186">
        <f t="shared" si="4"/>
        <v>0</v>
      </c>
      <c r="AO43" s="615"/>
    </row>
    <row r="44" spans="1:41" ht="20.100000000000001" customHeight="1">
      <c r="A44" s="183">
        <v>40</v>
      </c>
      <c r="B44" s="342"/>
      <c r="C44" s="342"/>
      <c r="D44" s="142"/>
      <c r="E44" s="142"/>
      <c r="F44" s="142"/>
      <c r="G44" s="142"/>
      <c r="H44" s="142"/>
      <c r="I44" s="142"/>
      <c r="J44" s="143"/>
      <c r="K44" s="142"/>
      <c r="L44" s="142"/>
      <c r="M44" s="144"/>
      <c r="N44" s="145"/>
      <c r="O44" s="142"/>
      <c r="P44" s="147"/>
      <c r="Q44" s="147"/>
      <c r="R44" s="147"/>
      <c r="S44" s="147"/>
      <c r="T44" s="147"/>
      <c r="U44" s="147"/>
      <c r="V44" s="147"/>
      <c r="W44" s="147"/>
      <c r="X44" s="147"/>
      <c r="Y44" s="147"/>
      <c r="Z44" s="147"/>
      <c r="AA44" s="147"/>
      <c r="AB44" s="147"/>
      <c r="AC44" s="148"/>
      <c r="AD44" s="142"/>
      <c r="AE44" s="203">
        <f t="shared" si="5"/>
        <v>0</v>
      </c>
      <c r="AF44" s="150">
        <f t="shared" si="6"/>
        <v>0</v>
      </c>
      <c r="AG44" s="331"/>
      <c r="AJ44" s="185"/>
      <c r="AK44" s="616"/>
      <c r="AL44" s="186">
        <f t="shared" si="2"/>
        <v>0</v>
      </c>
      <c r="AM44" s="186">
        <f t="shared" si="3"/>
        <v>0</v>
      </c>
      <c r="AN44" s="186">
        <f t="shared" si="4"/>
        <v>0</v>
      </c>
      <c r="AO44" s="615"/>
    </row>
    <row r="45" spans="1:41" ht="20.100000000000001" customHeight="1">
      <c r="A45" s="183">
        <v>41</v>
      </c>
      <c r="B45" s="342"/>
      <c r="C45" s="342"/>
      <c r="D45" s="142"/>
      <c r="E45" s="142"/>
      <c r="F45" s="142"/>
      <c r="G45" s="142"/>
      <c r="H45" s="142"/>
      <c r="I45" s="142"/>
      <c r="J45" s="143"/>
      <c r="K45" s="142"/>
      <c r="L45" s="142"/>
      <c r="M45" s="144"/>
      <c r="N45" s="145"/>
      <c r="O45" s="142"/>
      <c r="P45" s="147"/>
      <c r="Q45" s="147"/>
      <c r="R45" s="147"/>
      <c r="S45" s="147"/>
      <c r="T45" s="147"/>
      <c r="U45" s="147"/>
      <c r="V45" s="147"/>
      <c r="W45" s="147"/>
      <c r="X45" s="147"/>
      <c r="Y45" s="147"/>
      <c r="Z45" s="147"/>
      <c r="AA45" s="147"/>
      <c r="AB45" s="147"/>
      <c r="AC45" s="148"/>
      <c r="AD45" s="142"/>
      <c r="AE45" s="203">
        <f t="shared" si="5"/>
        <v>0</v>
      </c>
      <c r="AF45" s="150">
        <f t="shared" si="6"/>
        <v>0</v>
      </c>
      <c r="AG45" s="331"/>
      <c r="AJ45" s="185"/>
      <c r="AK45" s="616"/>
      <c r="AL45" s="186">
        <f t="shared" si="2"/>
        <v>0</v>
      </c>
      <c r="AM45" s="186">
        <f t="shared" si="3"/>
        <v>0</v>
      </c>
      <c r="AN45" s="186">
        <f t="shared" si="4"/>
        <v>0</v>
      </c>
      <c r="AO45" s="615"/>
    </row>
    <row r="46" spans="1:41" ht="20.100000000000001" customHeight="1">
      <c r="A46" s="183">
        <v>42</v>
      </c>
      <c r="B46" s="342"/>
      <c r="C46" s="342"/>
      <c r="D46" s="142"/>
      <c r="E46" s="142"/>
      <c r="F46" s="142"/>
      <c r="G46" s="142"/>
      <c r="H46" s="142"/>
      <c r="I46" s="142"/>
      <c r="J46" s="143"/>
      <c r="K46" s="142"/>
      <c r="L46" s="142"/>
      <c r="M46" s="144"/>
      <c r="N46" s="145"/>
      <c r="O46" s="142"/>
      <c r="P46" s="147"/>
      <c r="Q46" s="147"/>
      <c r="R46" s="147"/>
      <c r="S46" s="147"/>
      <c r="T46" s="147"/>
      <c r="U46" s="147"/>
      <c r="V46" s="147"/>
      <c r="W46" s="147"/>
      <c r="X46" s="147"/>
      <c r="Y46" s="147"/>
      <c r="Z46" s="147"/>
      <c r="AA46" s="147"/>
      <c r="AB46" s="147"/>
      <c r="AC46" s="148"/>
      <c r="AD46" s="142"/>
      <c r="AE46" s="203">
        <f t="shared" si="5"/>
        <v>0</v>
      </c>
      <c r="AF46" s="150">
        <f t="shared" si="6"/>
        <v>0</v>
      </c>
      <c r="AG46" s="331"/>
      <c r="AJ46" s="185"/>
      <c r="AK46" s="616"/>
      <c r="AL46" s="186">
        <f t="shared" si="2"/>
        <v>0</v>
      </c>
      <c r="AM46" s="186">
        <f t="shared" si="3"/>
        <v>0</v>
      </c>
      <c r="AN46" s="186">
        <f t="shared" si="4"/>
        <v>0</v>
      </c>
      <c r="AO46" s="615"/>
    </row>
    <row r="47" spans="1:41" ht="20.100000000000001" customHeight="1">
      <c r="A47" s="183">
        <v>43</v>
      </c>
      <c r="B47" s="342"/>
      <c r="C47" s="342"/>
      <c r="D47" s="142"/>
      <c r="E47" s="142"/>
      <c r="F47" s="142"/>
      <c r="G47" s="142"/>
      <c r="H47" s="142"/>
      <c r="I47" s="142"/>
      <c r="J47" s="143"/>
      <c r="K47" s="142"/>
      <c r="L47" s="142"/>
      <c r="M47" s="144"/>
      <c r="N47" s="145"/>
      <c r="O47" s="142"/>
      <c r="P47" s="147"/>
      <c r="Q47" s="147"/>
      <c r="R47" s="147"/>
      <c r="S47" s="147"/>
      <c r="T47" s="147"/>
      <c r="U47" s="147"/>
      <c r="V47" s="147"/>
      <c r="W47" s="147"/>
      <c r="X47" s="147"/>
      <c r="Y47" s="147"/>
      <c r="Z47" s="147"/>
      <c r="AA47" s="147"/>
      <c r="AB47" s="147"/>
      <c r="AC47" s="148"/>
      <c r="AD47" s="142"/>
      <c r="AE47" s="203">
        <f t="shared" si="5"/>
        <v>0</v>
      </c>
      <c r="AF47" s="150">
        <f t="shared" si="6"/>
        <v>0</v>
      </c>
      <c r="AG47" s="331"/>
      <c r="AJ47" s="185"/>
      <c r="AK47" s="616"/>
      <c r="AL47" s="186">
        <f t="shared" si="2"/>
        <v>0</v>
      </c>
      <c r="AM47" s="186">
        <f t="shared" si="3"/>
        <v>0</v>
      </c>
      <c r="AN47" s="186">
        <f t="shared" si="4"/>
        <v>0</v>
      </c>
      <c r="AO47" s="615"/>
    </row>
    <row r="48" spans="1:41" ht="20.100000000000001" customHeight="1">
      <c r="A48" s="183">
        <v>44</v>
      </c>
      <c r="B48" s="342"/>
      <c r="C48" s="342"/>
      <c r="D48" s="142"/>
      <c r="E48" s="142"/>
      <c r="F48" s="142"/>
      <c r="G48" s="142"/>
      <c r="H48" s="142"/>
      <c r="I48" s="142"/>
      <c r="J48" s="143"/>
      <c r="K48" s="142"/>
      <c r="L48" s="142"/>
      <c r="M48" s="144"/>
      <c r="N48" s="145"/>
      <c r="O48" s="142"/>
      <c r="P48" s="147"/>
      <c r="Q48" s="147"/>
      <c r="R48" s="147"/>
      <c r="S48" s="147"/>
      <c r="T48" s="147"/>
      <c r="U48" s="147"/>
      <c r="V48" s="147"/>
      <c r="W48" s="147"/>
      <c r="X48" s="147"/>
      <c r="Y48" s="147"/>
      <c r="Z48" s="147"/>
      <c r="AA48" s="147"/>
      <c r="AB48" s="147"/>
      <c r="AC48" s="148"/>
      <c r="AD48" s="142"/>
      <c r="AE48" s="203">
        <f t="shared" si="5"/>
        <v>0</v>
      </c>
      <c r="AF48" s="150">
        <f t="shared" si="6"/>
        <v>0</v>
      </c>
      <c r="AG48" s="331"/>
      <c r="AJ48" s="185"/>
      <c r="AK48" s="616"/>
      <c r="AL48" s="186">
        <f t="shared" si="2"/>
        <v>0</v>
      </c>
      <c r="AM48" s="186">
        <f t="shared" si="3"/>
        <v>0</v>
      </c>
      <c r="AN48" s="186">
        <f t="shared" si="4"/>
        <v>0</v>
      </c>
      <c r="AO48" s="615"/>
    </row>
    <row r="49" spans="1:41" ht="20.100000000000001" customHeight="1">
      <c r="A49" s="183">
        <v>45</v>
      </c>
      <c r="B49" s="342"/>
      <c r="C49" s="342"/>
      <c r="D49" s="142"/>
      <c r="E49" s="142"/>
      <c r="F49" s="142"/>
      <c r="G49" s="142"/>
      <c r="H49" s="142"/>
      <c r="I49" s="142"/>
      <c r="J49" s="143"/>
      <c r="K49" s="142"/>
      <c r="L49" s="142"/>
      <c r="M49" s="144"/>
      <c r="N49" s="145"/>
      <c r="O49" s="142"/>
      <c r="P49" s="147"/>
      <c r="Q49" s="147"/>
      <c r="R49" s="147"/>
      <c r="S49" s="147"/>
      <c r="T49" s="147"/>
      <c r="U49" s="147"/>
      <c r="V49" s="147"/>
      <c r="W49" s="147"/>
      <c r="X49" s="147"/>
      <c r="Y49" s="147"/>
      <c r="Z49" s="147"/>
      <c r="AA49" s="147"/>
      <c r="AB49" s="147"/>
      <c r="AC49" s="148"/>
      <c r="AD49" s="142"/>
      <c r="AE49" s="203">
        <f t="shared" si="5"/>
        <v>0</v>
      </c>
      <c r="AF49" s="150">
        <f t="shared" si="6"/>
        <v>0</v>
      </c>
      <c r="AG49" s="331"/>
      <c r="AJ49" s="185"/>
      <c r="AK49" s="616"/>
      <c r="AL49" s="186">
        <f t="shared" si="2"/>
        <v>0</v>
      </c>
      <c r="AM49" s="186">
        <f t="shared" si="3"/>
        <v>0</v>
      </c>
      <c r="AN49" s="186">
        <f t="shared" si="4"/>
        <v>0</v>
      </c>
      <c r="AO49" s="615"/>
    </row>
    <row r="50" spans="1:41" ht="20.100000000000001" customHeight="1">
      <c r="A50" s="183">
        <v>46</v>
      </c>
      <c r="B50" s="342"/>
      <c r="C50" s="342"/>
      <c r="D50" s="142"/>
      <c r="E50" s="142"/>
      <c r="F50" s="142"/>
      <c r="G50" s="142"/>
      <c r="H50" s="142"/>
      <c r="I50" s="142"/>
      <c r="J50" s="143"/>
      <c r="K50" s="142"/>
      <c r="L50" s="142"/>
      <c r="M50" s="144"/>
      <c r="N50" s="145"/>
      <c r="O50" s="142"/>
      <c r="P50" s="147"/>
      <c r="Q50" s="147"/>
      <c r="R50" s="147"/>
      <c r="S50" s="147"/>
      <c r="T50" s="147"/>
      <c r="U50" s="147"/>
      <c r="V50" s="147"/>
      <c r="W50" s="147"/>
      <c r="X50" s="147"/>
      <c r="Y50" s="147"/>
      <c r="Z50" s="147"/>
      <c r="AA50" s="147"/>
      <c r="AB50" s="147"/>
      <c r="AC50" s="148"/>
      <c r="AD50" s="142"/>
      <c r="AE50" s="203">
        <f t="shared" si="5"/>
        <v>0</v>
      </c>
      <c r="AF50" s="150">
        <f t="shared" si="6"/>
        <v>0</v>
      </c>
      <c r="AG50" s="331"/>
      <c r="AJ50" s="185"/>
      <c r="AK50" s="616"/>
      <c r="AL50" s="186">
        <f t="shared" si="2"/>
        <v>0</v>
      </c>
      <c r="AM50" s="186">
        <f t="shared" si="3"/>
        <v>0</v>
      </c>
      <c r="AN50" s="186">
        <f t="shared" si="4"/>
        <v>0</v>
      </c>
      <c r="AO50" s="615"/>
    </row>
    <row r="51" spans="1:41" ht="20.100000000000001" customHeight="1">
      <c r="A51" s="183">
        <v>47</v>
      </c>
      <c r="B51" s="342"/>
      <c r="C51" s="342"/>
      <c r="D51" s="142"/>
      <c r="E51" s="142"/>
      <c r="F51" s="142"/>
      <c r="G51" s="142"/>
      <c r="H51" s="142"/>
      <c r="I51" s="142"/>
      <c r="J51" s="143"/>
      <c r="K51" s="142"/>
      <c r="L51" s="142"/>
      <c r="M51" s="144"/>
      <c r="N51" s="145"/>
      <c r="O51" s="142"/>
      <c r="P51" s="147"/>
      <c r="Q51" s="147"/>
      <c r="R51" s="147"/>
      <c r="S51" s="147"/>
      <c r="T51" s="147"/>
      <c r="U51" s="147"/>
      <c r="V51" s="147"/>
      <c r="W51" s="147"/>
      <c r="X51" s="147"/>
      <c r="Y51" s="147"/>
      <c r="Z51" s="147"/>
      <c r="AA51" s="147"/>
      <c r="AB51" s="147"/>
      <c r="AC51" s="148"/>
      <c r="AD51" s="142"/>
      <c r="AE51" s="203">
        <f t="shared" si="5"/>
        <v>0</v>
      </c>
      <c r="AF51" s="150">
        <f t="shared" si="6"/>
        <v>0</v>
      </c>
      <c r="AG51" s="331"/>
      <c r="AJ51" s="185"/>
      <c r="AK51" s="616"/>
      <c r="AL51" s="186">
        <f t="shared" si="2"/>
        <v>0</v>
      </c>
      <c r="AM51" s="186">
        <f t="shared" si="3"/>
        <v>0</v>
      </c>
      <c r="AN51" s="186">
        <f t="shared" si="4"/>
        <v>0</v>
      </c>
      <c r="AO51" s="615"/>
    </row>
    <row r="52" spans="1:41" ht="20.100000000000001" customHeight="1">
      <c r="A52" s="183">
        <v>48</v>
      </c>
      <c r="B52" s="342"/>
      <c r="C52" s="342"/>
      <c r="D52" s="142"/>
      <c r="E52" s="142"/>
      <c r="F52" s="142"/>
      <c r="G52" s="142"/>
      <c r="H52" s="142"/>
      <c r="I52" s="142"/>
      <c r="J52" s="143"/>
      <c r="K52" s="142"/>
      <c r="L52" s="142"/>
      <c r="M52" s="144"/>
      <c r="N52" s="145"/>
      <c r="O52" s="142"/>
      <c r="P52" s="147"/>
      <c r="Q52" s="147"/>
      <c r="R52" s="147"/>
      <c r="S52" s="147"/>
      <c r="T52" s="147"/>
      <c r="U52" s="147"/>
      <c r="V52" s="147"/>
      <c r="W52" s="147"/>
      <c r="X52" s="147"/>
      <c r="Y52" s="147"/>
      <c r="Z52" s="147"/>
      <c r="AA52" s="147"/>
      <c r="AB52" s="147"/>
      <c r="AC52" s="148"/>
      <c r="AD52" s="142"/>
      <c r="AE52" s="203">
        <f t="shared" si="5"/>
        <v>0</v>
      </c>
      <c r="AF52" s="150">
        <f t="shared" si="6"/>
        <v>0</v>
      </c>
      <c r="AG52" s="331"/>
      <c r="AJ52" s="185"/>
      <c r="AK52" s="616"/>
      <c r="AL52" s="186">
        <f t="shared" si="2"/>
        <v>0</v>
      </c>
      <c r="AM52" s="186">
        <f t="shared" si="3"/>
        <v>0</v>
      </c>
      <c r="AN52" s="186">
        <f t="shared" si="4"/>
        <v>0</v>
      </c>
      <c r="AO52" s="615"/>
    </row>
    <row r="53" spans="1:41" ht="20.100000000000001" customHeight="1">
      <c r="A53" s="183">
        <v>49</v>
      </c>
      <c r="B53" s="342"/>
      <c r="C53" s="342"/>
      <c r="D53" s="142"/>
      <c r="E53" s="142"/>
      <c r="F53" s="142"/>
      <c r="G53" s="142"/>
      <c r="H53" s="142"/>
      <c r="I53" s="142"/>
      <c r="J53" s="143"/>
      <c r="K53" s="142"/>
      <c r="L53" s="142"/>
      <c r="M53" s="144"/>
      <c r="N53" s="145"/>
      <c r="O53" s="142"/>
      <c r="P53" s="147"/>
      <c r="Q53" s="147"/>
      <c r="R53" s="147"/>
      <c r="S53" s="147"/>
      <c r="T53" s="147"/>
      <c r="U53" s="147"/>
      <c r="V53" s="147"/>
      <c r="W53" s="147"/>
      <c r="X53" s="147"/>
      <c r="Y53" s="147"/>
      <c r="Z53" s="147"/>
      <c r="AA53" s="147"/>
      <c r="AB53" s="147"/>
      <c r="AC53" s="148"/>
      <c r="AD53" s="142"/>
      <c r="AE53" s="203">
        <f t="shared" si="5"/>
        <v>0</v>
      </c>
      <c r="AF53" s="150">
        <f t="shared" si="6"/>
        <v>0</v>
      </c>
      <c r="AG53" s="331"/>
      <c r="AJ53" s="185"/>
      <c r="AK53" s="616"/>
      <c r="AL53" s="186">
        <f t="shared" si="2"/>
        <v>0</v>
      </c>
      <c r="AM53" s="186">
        <f t="shared" si="3"/>
        <v>0</v>
      </c>
      <c r="AN53" s="186">
        <f t="shared" si="4"/>
        <v>0</v>
      </c>
      <c r="AO53" s="615"/>
    </row>
    <row r="54" spans="1:41" ht="20.100000000000001" customHeight="1">
      <c r="A54" s="183">
        <v>50</v>
      </c>
      <c r="B54" s="342"/>
      <c r="C54" s="342"/>
      <c r="D54" s="142"/>
      <c r="E54" s="142"/>
      <c r="F54" s="142"/>
      <c r="G54" s="142"/>
      <c r="H54" s="142"/>
      <c r="I54" s="142"/>
      <c r="J54" s="143"/>
      <c r="K54" s="142"/>
      <c r="L54" s="142"/>
      <c r="M54" s="144"/>
      <c r="N54" s="145"/>
      <c r="O54" s="142"/>
      <c r="P54" s="147"/>
      <c r="Q54" s="147"/>
      <c r="R54" s="147"/>
      <c r="S54" s="147"/>
      <c r="T54" s="147"/>
      <c r="U54" s="147"/>
      <c r="V54" s="147"/>
      <c r="W54" s="147"/>
      <c r="X54" s="147"/>
      <c r="Y54" s="147"/>
      <c r="Z54" s="147"/>
      <c r="AA54" s="147"/>
      <c r="AB54" s="147"/>
      <c r="AC54" s="148"/>
      <c r="AD54" s="142"/>
      <c r="AE54" s="203">
        <f t="shared" si="5"/>
        <v>0</v>
      </c>
      <c r="AF54" s="150">
        <f t="shared" si="6"/>
        <v>0</v>
      </c>
      <c r="AG54" s="331"/>
      <c r="AJ54" s="185"/>
      <c r="AK54" s="616"/>
      <c r="AL54" s="186">
        <f t="shared" si="2"/>
        <v>0</v>
      </c>
      <c r="AM54" s="186">
        <f t="shared" si="3"/>
        <v>0</v>
      </c>
      <c r="AN54" s="186">
        <f t="shared" si="4"/>
        <v>0</v>
      </c>
      <c r="AO54" s="615"/>
    </row>
    <row r="55" spans="1:41" ht="20.100000000000001" customHeight="1">
      <c r="A55" s="183">
        <v>51</v>
      </c>
      <c r="B55" s="342"/>
      <c r="C55" s="342"/>
      <c r="D55" s="142"/>
      <c r="E55" s="142"/>
      <c r="F55" s="142"/>
      <c r="G55" s="142"/>
      <c r="H55" s="142"/>
      <c r="I55" s="142"/>
      <c r="J55" s="143"/>
      <c r="K55" s="142"/>
      <c r="L55" s="142"/>
      <c r="M55" s="144"/>
      <c r="N55" s="145"/>
      <c r="O55" s="142"/>
      <c r="P55" s="147"/>
      <c r="Q55" s="147"/>
      <c r="R55" s="147"/>
      <c r="S55" s="147"/>
      <c r="T55" s="147"/>
      <c r="U55" s="147"/>
      <c r="V55" s="147"/>
      <c r="W55" s="147"/>
      <c r="X55" s="147"/>
      <c r="Y55" s="147"/>
      <c r="Z55" s="147"/>
      <c r="AA55" s="147"/>
      <c r="AB55" s="147"/>
      <c r="AC55" s="148"/>
      <c r="AD55" s="142"/>
      <c r="AE55" s="203">
        <f t="shared" si="5"/>
        <v>0</v>
      </c>
      <c r="AF55" s="150">
        <f t="shared" si="6"/>
        <v>0</v>
      </c>
      <c r="AG55" s="331"/>
      <c r="AJ55" s="185"/>
      <c r="AK55" s="616"/>
      <c r="AL55" s="186">
        <f t="shared" si="2"/>
        <v>0</v>
      </c>
      <c r="AM55" s="186">
        <f t="shared" si="3"/>
        <v>0</v>
      </c>
      <c r="AN55" s="186">
        <f t="shared" si="4"/>
        <v>0</v>
      </c>
      <c r="AO55" s="615"/>
    </row>
    <row r="56" spans="1:41" ht="20.100000000000001" customHeight="1">
      <c r="A56" s="183">
        <v>52</v>
      </c>
      <c r="B56" s="342"/>
      <c r="C56" s="342"/>
      <c r="D56" s="142"/>
      <c r="E56" s="142"/>
      <c r="F56" s="142"/>
      <c r="G56" s="142"/>
      <c r="H56" s="142"/>
      <c r="I56" s="142"/>
      <c r="J56" s="143"/>
      <c r="K56" s="142"/>
      <c r="L56" s="142"/>
      <c r="M56" s="144"/>
      <c r="N56" s="145"/>
      <c r="O56" s="142"/>
      <c r="P56" s="147"/>
      <c r="Q56" s="147"/>
      <c r="R56" s="147"/>
      <c r="S56" s="147"/>
      <c r="T56" s="147"/>
      <c r="U56" s="147"/>
      <c r="V56" s="147"/>
      <c r="W56" s="147"/>
      <c r="X56" s="147"/>
      <c r="Y56" s="147"/>
      <c r="Z56" s="147"/>
      <c r="AA56" s="147"/>
      <c r="AB56" s="147"/>
      <c r="AC56" s="148"/>
      <c r="AD56" s="142"/>
      <c r="AE56" s="203">
        <f t="shared" si="5"/>
        <v>0</v>
      </c>
      <c r="AF56" s="150">
        <f t="shared" si="6"/>
        <v>0</v>
      </c>
      <c r="AG56" s="331"/>
      <c r="AJ56" s="185"/>
      <c r="AK56" s="616"/>
      <c r="AL56" s="186">
        <f t="shared" si="2"/>
        <v>0</v>
      </c>
      <c r="AM56" s="186">
        <f t="shared" si="3"/>
        <v>0</v>
      </c>
      <c r="AN56" s="186">
        <f t="shared" si="4"/>
        <v>0</v>
      </c>
      <c r="AO56" s="615"/>
    </row>
    <row r="57" spans="1:41" ht="20.100000000000001" customHeight="1">
      <c r="A57" s="183">
        <v>53</v>
      </c>
      <c r="B57" s="342"/>
      <c r="C57" s="342"/>
      <c r="D57" s="142"/>
      <c r="E57" s="142"/>
      <c r="F57" s="142"/>
      <c r="G57" s="142"/>
      <c r="H57" s="142"/>
      <c r="I57" s="142"/>
      <c r="J57" s="143"/>
      <c r="K57" s="142"/>
      <c r="L57" s="142"/>
      <c r="M57" s="144"/>
      <c r="N57" s="145"/>
      <c r="O57" s="142"/>
      <c r="P57" s="147"/>
      <c r="Q57" s="147"/>
      <c r="R57" s="147"/>
      <c r="S57" s="147"/>
      <c r="T57" s="147"/>
      <c r="U57" s="147"/>
      <c r="V57" s="147"/>
      <c r="W57" s="147"/>
      <c r="X57" s="147"/>
      <c r="Y57" s="147"/>
      <c r="Z57" s="147"/>
      <c r="AA57" s="147"/>
      <c r="AB57" s="147"/>
      <c r="AC57" s="148"/>
      <c r="AD57" s="142"/>
      <c r="AE57" s="203">
        <f t="shared" si="5"/>
        <v>0</v>
      </c>
      <c r="AF57" s="150">
        <f t="shared" si="6"/>
        <v>0</v>
      </c>
      <c r="AG57" s="331"/>
      <c r="AJ57" s="185"/>
      <c r="AK57" s="616"/>
      <c r="AL57" s="186">
        <f t="shared" si="2"/>
        <v>0</v>
      </c>
      <c r="AM57" s="186">
        <f t="shared" si="3"/>
        <v>0</v>
      </c>
      <c r="AN57" s="186">
        <f t="shared" si="4"/>
        <v>0</v>
      </c>
      <c r="AO57" s="615"/>
    </row>
    <row r="58" spans="1:41" ht="20.100000000000001" customHeight="1">
      <c r="A58" s="183">
        <v>54</v>
      </c>
      <c r="B58" s="342"/>
      <c r="C58" s="342"/>
      <c r="D58" s="142"/>
      <c r="E58" s="142"/>
      <c r="F58" s="142"/>
      <c r="G58" s="142"/>
      <c r="H58" s="142"/>
      <c r="I58" s="142"/>
      <c r="J58" s="143"/>
      <c r="K58" s="142"/>
      <c r="L58" s="142"/>
      <c r="M58" s="144"/>
      <c r="N58" s="145"/>
      <c r="O58" s="142"/>
      <c r="P58" s="147"/>
      <c r="Q58" s="147"/>
      <c r="R58" s="147"/>
      <c r="S58" s="147"/>
      <c r="T58" s="147"/>
      <c r="U58" s="147"/>
      <c r="V58" s="147"/>
      <c r="W58" s="147"/>
      <c r="X58" s="147"/>
      <c r="Y58" s="147"/>
      <c r="Z58" s="147"/>
      <c r="AA58" s="147"/>
      <c r="AB58" s="147"/>
      <c r="AC58" s="148"/>
      <c r="AD58" s="142"/>
      <c r="AE58" s="203">
        <f t="shared" si="5"/>
        <v>0</v>
      </c>
      <c r="AF58" s="150">
        <f t="shared" si="6"/>
        <v>0</v>
      </c>
      <c r="AG58" s="331"/>
      <c r="AJ58" s="185"/>
      <c r="AK58" s="616"/>
      <c r="AL58" s="186">
        <f t="shared" si="2"/>
        <v>0</v>
      </c>
      <c r="AM58" s="186">
        <f t="shared" si="3"/>
        <v>0</v>
      </c>
      <c r="AN58" s="186">
        <f t="shared" si="4"/>
        <v>0</v>
      </c>
      <c r="AO58" s="615"/>
    </row>
    <row r="59" spans="1:41" ht="20.100000000000001" customHeight="1">
      <c r="A59" s="183">
        <v>55</v>
      </c>
      <c r="B59" s="342"/>
      <c r="C59" s="342"/>
      <c r="D59" s="142"/>
      <c r="E59" s="142"/>
      <c r="F59" s="142"/>
      <c r="G59" s="142"/>
      <c r="H59" s="142"/>
      <c r="I59" s="142"/>
      <c r="J59" s="143"/>
      <c r="K59" s="142"/>
      <c r="L59" s="142"/>
      <c r="M59" s="144"/>
      <c r="N59" s="145"/>
      <c r="O59" s="142"/>
      <c r="P59" s="147"/>
      <c r="Q59" s="147"/>
      <c r="R59" s="147"/>
      <c r="S59" s="147"/>
      <c r="T59" s="147"/>
      <c r="U59" s="147"/>
      <c r="V59" s="147"/>
      <c r="W59" s="147"/>
      <c r="X59" s="147"/>
      <c r="Y59" s="147"/>
      <c r="Z59" s="147"/>
      <c r="AA59" s="147"/>
      <c r="AB59" s="147"/>
      <c r="AC59" s="148"/>
      <c r="AD59" s="142"/>
      <c r="AE59" s="203">
        <f t="shared" si="5"/>
        <v>0</v>
      </c>
      <c r="AF59" s="150">
        <f t="shared" si="6"/>
        <v>0</v>
      </c>
      <c r="AG59" s="331"/>
      <c r="AJ59" s="185"/>
      <c r="AK59" s="616"/>
      <c r="AL59" s="186">
        <f t="shared" si="2"/>
        <v>0</v>
      </c>
      <c r="AM59" s="186">
        <f t="shared" si="3"/>
        <v>0</v>
      </c>
      <c r="AN59" s="186">
        <f t="shared" si="4"/>
        <v>0</v>
      </c>
      <c r="AO59" s="615"/>
    </row>
    <row r="60" spans="1:41" ht="20.100000000000001" customHeight="1">
      <c r="A60" s="183">
        <v>56</v>
      </c>
      <c r="B60" s="342"/>
      <c r="C60" s="342"/>
      <c r="D60" s="142"/>
      <c r="E60" s="142"/>
      <c r="F60" s="142"/>
      <c r="G60" s="142"/>
      <c r="H60" s="142"/>
      <c r="I60" s="142"/>
      <c r="J60" s="143"/>
      <c r="K60" s="142"/>
      <c r="L60" s="142"/>
      <c r="M60" s="144"/>
      <c r="N60" s="145"/>
      <c r="O60" s="142"/>
      <c r="P60" s="147"/>
      <c r="Q60" s="147"/>
      <c r="R60" s="147"/>
      <c r="S60" s="147"/>
      <c r="T60" s="147"/>
      <c r="U60" s="147"/>
      <c r="V60" s="147"/>
      <c r="W60" s="147"/>
      <c r="X60" s="147"/>
      <c r="Y60" s="147"/>
      <c r="Z60" s="147"/>
      <c r="AA60" s="147"/>
      <c r="AB60" s="147"/>
      <c r="AC60" s="148"/>
      <c r="AD60" s="142"/>
      <c r="AE60" s="203">
        <f t="shared" si="5"/>
        <v>0</v>
      </c>
      <c r="AF60" s="150">
        <f t="shared" si="6"/>
        <v>0</v>
      </c>
      <c r="AG60" s="331"/>
      <c r="AJ60" s="185"/>
      <c r="AK60" s="616"/>
      <c r="AL60" s="186">
        <f t="shared" si="2"/>
        <v>0</v>
      </c>
      <c r="AM60" s="186">
        <f t="shared" si="3"/>
        <v>0</v>
      </c>
      <c r="AN60" s="186">
        <f t="shared" si="4"/>
        <v>0</v>
      </c>
      <c r="AO60" s="615"/>
    </row>
    <row r="61" spans="1:41" ht="20.100000000000001" customHeight="1">
      <c r="A61" s="183">
        <v>57</v>
      </c>
      <c r="B61" s="342"/>
      <c r="C61" s="342"/>
      <c r="D61" s="142"/>
      <c r="E61" s="142"/>
      <c r="F61" s="142"/>
      <c r="G61" s="142"/>
      <c r="H61" s="142"/>
      <c r="I61" s="142"/>
      <c r="J61" s="143"/>
      <c r="K61" s="142"/>
      <c r="L61" s="142"/>
      <c r="M61" s="144"/>
      <c r="N61" s="145"/>
      <c r="O61" s="142"/>
      <c r="P61" s="147"/>
      <c r="Q61" s="147"/>
      <c r="R61" s="147"/>
      <c r="S61" s="147"/>
      <c r="T61" s="147"/>
      <c r="U61" s="147"/>
      <c r="V61" s="147"/>
      <c r="W61" s="147"/>
      <c r="X61" s="147"/>
      <c r="Y61" s="147"/>
      <c r="Z61" s="147"/>
      <c r="AA61" s="147"/>
      <c r="AB61" s="147"/>
      <c r="AC61" s="148"/>
      <c r="AD61" s="142"/>
      <c r="AE61" s="203">
        <f t="shared" si="5"/>
        <v>0</v>
      </c>
      <c r="AF61" s="150">
        <f t="shared" si="6"/>
        <v>0</v>
      </c>
      <c r="AG61" s="331"/>
      <c r="AJ61" s="185"/>
      <c r="AK61" s="616"/>
      <c r="AL61" s="186">
        <f t="shared" si="2"/>
        <v>0</v>
      </c>
      <c r="AM61" s="186">
        <f t="shared" si="3"/>
        <v>0</v>
      </c>
      <c r="AN61" s="186">
        <f t="shared" si="4"/>
        <v>0</v>
      </c>
      <c r="AO61" s="615"/>
    </row>
    <row r="62" spans="1:41" ht="20.100000000000001" customHeight="1">
      <c r="A62" s="183">
        <v>58</v>
      </c>
      <c r="B62" s="342"/>
      <c r="C62" s="342"/>
      <c r="D62" s="142"/>
      <c r="E62" s="142"/>
      <c r="F62" s="142"/>
      <c r="G62" s="142"/>
      <c r="H62" s="142"/>
      <c r="I62" s="142"/>
      <c r="J62" s="143"/>
      <c r="K62" s="142"/>
      <c r="L62" s="142"/>
      <c r="M62" s="144"/>
      <c r="N62" s="145"/>
      <c r="O62" s="142"/>
      <c r="P62" s="147"/>
      <c r="Q62" s="147"/>
      <c r="R62" s="147"/>
      <c r="S62" s="147"/>
      <c r="T62" s="147"/>
      <c r="U62" s="147"/>
      <c r="V62" s="147"/>
      <c r="W62" s="147"/>
      <c r="X62" s="147"/>
      <c r="Y62" s="147"/>
      <c r="Z62" s="147"/>
      <c r="AA62" s="147"/>
      <c r="AB62" s="147"/>
      <c r="AC62" s="148"/>
      <c r="AD62" s="142"/>
      <c r="AE62" s="203">
        <f t="shared" si="5"/>
        <v>0</v>
      </c>
      <c r="AF62" s="150">
        <f t="shared" si="6"/>
        <v>0</v>
      </c>
      <c r="AG62" s="331"/>
      <c r="AJ62" s="185"/>
      <c r="AK62" s="616"/>
      <c r="AL62" s="186">
        <f t="shared" si="2"/>
        <v>0</v>
      </c>
      <c r="AM62" s="186">
        <f t="shared" si="3"/>
        <v>0</v>
      </c>
      <c r="AN62" s="186">
        <f t="shared" si="4"/>
        <v>0</v>
      </c>
      <c r="AO62" s="615"/>
    </row>
    <row r="63" spans="1:41" ht="20.100000000000001" customHeight="1">
      <c r="A63" s="183">
        <v>59</v>
      </c>
      <c r="B63" s="342"/>
      <c r="C63" s="342"/>
      <c r="D63" s="142"/>
      <c r="E63" s="142"/>
      <c r="F63" s="142"/>
      <c r="G63" s="142"/>
      <c r="H63" s="142"/>
      <c r="I63" s="142"/>
      <c r="J63" s="143"/>
      <c r="K63" s="142"/>
      <c r="L63" s="142"/>
      <c r="M63" s="144"/>
      <c r="N63" s="145"/>
      <c r="O63" s="142"/>
      <c r="P63" s="147"/>
      <c r="Q63" s="147"/>
      <c r="R63" s="147"/>
      <c r="S63" s="147"/>
      <c r="T63" s="147"/>
      <c r="U63" s="147"/>
      <c r="V63" s="147"/>
      <c r="W63" s="147"/>
      <c r="X63" s="147"/>
      <c r="Y63" s="147"/>
      <c r="Z63" s="147"/>
      <c r="AA63" s="147"/>
      <c r="AB63" s="147"/>
      <c r="AC63" s="148"/>
      <c r="AD63" s="142"/>
      <c r="AE63" s="203">
        <f t="shared" si="5"/>
        <v>0</v>
      </c>
      <c r="AF63" s="150">
        <f t="shared" si="6"/>
        <v>0</v>
      </c>
      <c r="AG63" s="331"/>
      <c r="AJ63" s="185"/>
      <c r="AK63" s="616"/>
      <c r="AL63" s="186">
        <f t="shared" si="2"/>
        <v>0</v>
      </c>
      <c r="AM63" s="186">
        <f t="shared" si="3"/>
        <v>0</v>
      </c>
      <c r="AN63" s="186">
        <f t="shared" si="4"/>
        <v>0</v>
      </c>
      <c r="AO63" s="615"/>
    </row>
    <row r="64" spans="1:41" ht="20.100000000000001" customHeight="1">
      <c r="A64" s="183">
        <v>60</v>
      </c>
      <c r="B64" s="342"/>
      <c r="C64" s="342"/>
      <c r="D64" s="142"/>
      <c r="E64" s="142"/>
      <c r="F64" s="142"/>
      <c r="G64" s="142"/>
      <c r="H64" s="142"/>
      <c r="I64" s="142"/>
      <c r="J64" s="143"/>
      <c r="K64" s="142"/>
      <c r="L64" s="142"/>
      <c r="M64" s="144"/>
      <c r="N64" s="145"/>
      <c r="O64" s="142"/>
      <c r="P64" s="147"/>
      <c r="Q64" s="147"/>
      <c r="R64" s="147"/>
      <c r="S64" s="147"/>
      <c r="T64" s="147"/>
      <c r="U64" s="147"/>
      <c r="V64" s="147"/>
      <c r="W64" s="147"/>
      <c r="X64" s="147"/>
      <c r="Y64" s="147"/>
      <c r="Z64" s="147"/>
      <c r="AA64" s="147"/>
      <c r="AB64" s="147"/>
      <c r="AC64" s="148"/>
      <c r="AD64" s="142"/>
      <c r="AE64" s="203">
        <f t="shared" si="5"/>
        <v>0</v>
      </c>
      <c r="AF64" s="150">
        <f t="shared" si="6"/>
        <v>0</v>
      </c>
      <c r="AG64" s="331"/>
      <c r="AJ64" s="185"/>
      <c r="AK64" s="616"/>
      <c r="AL64" s="186">
        <f t="shared" si="2"/>
        <v>0</v>
      </c>
      <c r="AM64" s="186">
        <f t="shared" si="3"/>
        <v>0</v>
      </c>
      <c r="AN64" s="186">
        <f t="shared" si="4"/>
        <v>0</v>
      </c>
      <c r="AO64" s="615"/>
    </row>
    <row r="65" spans="1:41" ht="20.100000000000001" customHeight="1">
      <c r="A65" s="183">
        <v>61</v>
      </c>
      <c r="B65" s="342"/>
      <c r="C65" s="342"/>
      <c r="D65" s="142"/>
      <c r="E65" s="142"/>
      <c r="F65" s="142"/>
      <c r="G65" s="142"/>
      <c r="H65" s="142"/>
      <c r="I65" s="142"/>
      <c r="J65" s="143"/>
      <c r="K65" s="142"/>
      <c r="L65" s="142"/>
      <c r="M65" s="144"/>
      <c r="N65" s="145"/>
      <c r="O65" s="142"/>
      <c r="P65" s="147"/>
      <c r="Q65" s="147"/>
      <c r="R65" s="147"/>
      <c r="S65" s="147"/>
      <c r="T65" s="147"/>
      <c r="U65" s="147"/>
      <c r="V65" s="147"/>
      <c r="W65" s="147"/>
      <c r="X65" s="147"/>
      <c r="Y65" s="147"/>
      <c r="Z65" s="147"/>
      <c r="AA65" s="147"/>
      <c r="AB65" s="147"/>
      <c r="AC65" s="148"/>
      <c r="AD65" s="142"/>
      <c r="AE65" s="203">
        <f t="shared" si="5"/>
        <v>0</v>
      </c>
      <c r="AF65" s="150">
        <f t="shared" si="6"/>
        <v>0</v>
      </c>
      <c r="AG65" s="331"/>
      <c r="AJ65" s="185"/>
      <c r="AK65" s="616"/>
      <c r="AL65" s="186">
        <f t="shared" si="2"/>
        <v>0</v>
      </c>
      <c r="AM65" s="186">
        <f t="shared" si="3"/>
        <v>0</v>
      </c>
      <c r="AN65" s="186">
        <f t="shared" si="4"/>
        <v>0</v>
      </c>
      <c r="AO65" s="615"/>
    </row>
    <row r="66" spans="1:41" ht="20.100000000000001" customHeight="1">
      <c r="A66" s="183">
        <v>62</v>
      </c>
      <c r="B66" s="342"/>
      <c r="C66" s="342"/>
      <c r="D66" s="142"/>
      <c r="E66" s="142"/>
      <c r="F66" s="142"/>
      <c r="G66" s="142"/>
      <c r="H66" s="142"/>
      <c r="I66" s="142"/>
      <c r="J66" s="143"/>
      <c r="K66" s="142"/>
      <c r="L66" s="142"/>
      <c r="M66" s="144"/>
      <c r="N66" s="145"/>
      <c r="O66" s="142"/>
      <c r="P66" s="147"/>
      <c r="Q66" s="147"/>
      <c r="R66" s="147"/>
      <c r="S66" s="147"/>
      <c r="T66" s="147"/>
      <c r="U66" s="147"/>
      <c r="V66" s="147"/>
      <c r="W66" s="147"/>
      <c r="X66" s="147"/>
      <c r="Y66" s="147"/>
      <c r="Z66" s="147"/>
      <c r="AA66" s="147"/>
      <c r="AB66" s="147"/>
      <c r="AC66" s="148"/>
      <c r="AD66" s="142"/>
      <c r="AE66" s="203">
        <f t="shared" si="5"/>
        <v>0</v>
      </c>
      <c r="AF66" s="150">
        <f t="shared" si="6"/>
        <v>0</v>
      </c>
      <c r="AG66" s="331"/>
      <c r="AJ66" s="185"/>
      <c r="AK66" s="616"/>
      <c r="AL66" s="186">
        <f t="shared" si="2"/>
        <v>0</v>
      </c>
      <c r="AM66" s="186">
        <f t="shared" si="3"/>
        <v>0</v>
      </c>
      <c r="AN66" s="186">
        <f t="shared" si="4"/>
        <v>0</v>
      </c>
      <c r="AO66" s="615"/>
    </row>
    <row r="67" spans="1:41" ht="20.100000000000001" customHeight="1">
      <c r="A67" s="183">
        <v>63</v>
      </c>
      <c r="B67" s="342"/>
      <c r="C67" s="342"/>
      <c r="D67" s="142"/>
      <c r="E67" s="142"/>
      <c r="F67" s="142"/>
      <c r="G67" s="142"/>
      <c r="H67" s="142"/>
      <c r="I67" s="142"/>
      <c r="J67" s="143"/>
      <c r="K67" s="142"/>
      <c r="L67" s="142"/>
      <c r="M67" s="144"/>
      <c r="N67" s="145"/>
      <c r="O67" s="142"/>
      <c r="P67" s="147"/>
      <c r="Q67" s="147"/>
      <c r="R67" s="147"/>
      <c r="S67" s="147"/>
      <c r="T67" s="147"/>
      <c r="U67" s="147"/>
      <c r="V67" s="147"/>
      <c r="W67" s="147"/>
      <c r="X67" s="147"/>
      <c r="Y67" s="147"/>
      <c r="Z67" s="147"/>
      <c r="AA67" s="147"/>
      <c r="AB67" s="147"/>
      <c r="AC67" s="148"/>
      <c r="AD67" s="142"/>
      <c r="AE67" s="203">
        <f t="shared" si="5"/>
        <v>0</v>
      </c>
      <c r="AF67" s="150">
        <f t="shared" si="6"/>
        <v>0</v>
      </c>
      <c r="AG67" s="331"/>
      <c r="AJ67" s="185"/>
      <c r="AK67" s="616"/>
      <c r="AL67" s="186">
        <f t="shared" si="2"/>
        <v>0</v>
      </c>
      <c r="AM67" s="186">
        <f t="shared" si="3"/>
        <v>0</v>
      </c>
      <c r="AN67" s="186">
        <f t="shared" si="4"/>
        <v>0</v>
      </c>
      <c r="AO67" s="615"/>
    </row>
    <row r="68" spans="1:41" ht="20.100000000000001" customHeight="1">
      <c r="A68" s="183">
        <v>64</v>
      </c>
      <c r="B68" s="342"/>
      <c r="C68" s="342"/>
      <c r="D68" s="142"/>
      <c r="E68" s="142"/>
      <c r="F68" s="142"/>
      <c r="G68" s="142"/>
      <c r="H68" s="142"/>
      <c r="I68" s="142"/>
      <c r="J68" s="143"/>
      <c r="K68" s="142"/>
      <c r="L68" s="142"/>
      <c r="M68" s="144"/>
      <c r="N68" s="145"/>
      <c r="O68" s="142"/>
      <c r="P68" s="147"/>
      <c r="Q68" s="147"/>
      <c r="R68" s="147"/>
      <c r="S68" s="147"/>
      <c r="T68" s="147"/>
      <c r="U68" s="147"/>
      <c r="V68" s="147"/>
      <c r="W68" s="147"/>
      <c r="X68" s="147"/>
      <c r="Y68" s="147"/>
      <c r="Z68" s="147"/>
      <c r="AA68" s="147"/>
      <c r="AB68" s="147"/>
      <c r="AC68" s="148"/>
      <c r="AD68" s="142"/>
      <c r="AE68" s="203">
        <f t="shared" si="5"/>
        <v>0</v>
      </c>
      <c r="AF68" s="150">
        <f t="shared" si="6"/>
        <v>0</v>
      </c>
      <c r="AG68" s="331"/>
      <c r="AJ68" s="185"/>
      <c r="AK68" s="616"/>
      <c r="AL68" s="186">
        <f t="shared" si="2"/>
        <v>0</v>
      </c>
      <c r="AM68" s="186">
        <f t="shared" si="3"/>
        <v>0</v>
      </c>
      <c r="AN68" s="186">
        <f t="shared" si="4"/>
        <v>0</v>
      </c>
      <c r="AO68" s="615"/>
    </row>
    <row r="69" spans="1:41" ht="20.100000000000001" customHeight="1">
      <c r="A69" s="183">
        <v>65</v>
      </c>
      <c r="B69" s="342"/>
      <c r="C69" s="342"/>
      <c r="D69" s="142"/>
      <c r="E69" s="142"/>
      <c r="F69" s="142"/>
      <c r="G69" s="142"/>
      <c r="H69" s="142"/>
      <c r="I69" s="142"/>
      <c r="J69" s="143"/>
      <c r="K69" s="142"/>
      <c r="L69" s="142"/>
      <c r="M69" s="144"/>
      <c r="N69" s="145"/>
      <c r="O69" s="142"/>
      <c r="P69" s="147"/>
      <c r="Q69" s="147"/>
      <c r="R69" s="147"/>
      <c r="S69" s="147"/>
      <c r="T69" s="147"/>
      <c r="U69" s="147"/>
      <c r="V69" s="147"/>
      <c r="W69" s="147"/>
      <c r="X69" s="147"/>
      <c r="Y69" s="147"/>
      <c r="Z69" s="147"/>
      <c r="AA69" s="147"/>
      <c r="AB69" s="147"/>
      <c r="AC69" s="148"/>
      <c r="AD69" s="142"/>
      <c r="AE69" s="203">
        <f t="shared" si="5"/>
        <v>0</v>
      </c>
      <c r="AF69" s="150">
        <f t="shared" si="6"/>
        <v>0</v>
      </c>
      <c r="AG69" s="331"/>
      <c r="AJ69" s="185"/>
      <c r="AK69" s="616"/>
      <c r="AL69" s="186">
        <f t="shared" si="2"/>
        <v>0</v>
      </c>
      <c r="AM69" s="186">
        <f t="shared" si="3"/>
        <v>0</v>
      </c>
      <c r="AN69" s="186">
        <f t="shared" si="4"/>
        <v>0</v>
      </c>
      <c r="AO69" s="615"/>
    </row>
    <row r="70" spans="1:41" ht="20.100000000000001" customHeight="1">
      <c r="A70" s="183">
        <v>66</v>
      </c>
      <c r="B70" s="342"/>
      <c r="C70" s="342"/>
      <c r="D70" s="142"/>
      <c r="E70" s="142"/>
      <c r="F70" s="142"/>
      <c r="G70" s="142"/>
      <c r="H70" s="142"/>
      <c r="I70" s="142"/>
      <c r="J70" s="143"/>
      <c r="K70" s="142"/>
      <c r="L70" s="142"/>
      <c r="M70" s="144"/>
      <c r="N70" s="145"/>
      <c r="O70" s="142"/>
      <c r="P70" s="147"/>
      <c r="Q70" s="147"/>
      <c r="R70" s="147"/>
      <c r="S70" s="147"/>
      <c r="T70" s="147"/>
      <c r="U70" s="147"/>
      <c r="V70" s="147"/>
      <c r="W70" s="147"/>
      <c r="X70" s="147"/>
      <c r="Y70" s="147"/>
      <c r="Z70" s="147"/>
      <c r="AA70" s="147"/>
      <c r="AB70" s="147"/>
      <c r="AC70" s="148"/>
      <c r="AD70" s="142"/>
      <c r="AE70" s="203">
        <f t="shared" si="5"/>
        <v>0</v>
      </c>
      <c r="AF70" s="150">
        <f t="shared" si="6"/>
        <v>0</v>
      </c>
      <c r="AG70" s="331"/>
      <c r="AJ70" s="185"/>
      <c r="AK70" s="616"/>
      <c r="AL70" s="186">
        <f t="shared" ref="AL70:AL133" si="7">SUM(AH$4*B70)</f>
        <v>0</v>
      </c>
      <c r="AM70" s="186">
        <f t="shared" ref="AM70:AM133" si="8">SUM(AI$4*C70)</f>
        <v>0</v>
      </c>
      <c r="AN70" s="186">
        <f t="shared" ref="AN70:AN133" si="9">SUM((AE70*AJ$4)+AK70)</f>
        <v>0</v>
      </c>
      <c r="AO70" s="615"/>
    </row>
    <row r="71" spans="1:41" ht="20.100000000000001" customHeight="1">
      <c r="A71" s="183">
        <v>67</v>
      </c>
      <c r="B71" s="342"/>
      <c r="C71" s="342"/>
      <c r="D71" s="142"/>
      <c r="E71" s="142"/>
      <c r="F71" s="142"/>
      <c r="G71" s="142"/>
      <c r="H71" s="142"/>
      <c r="I71" s="142"/>
      <c r="J71" s="143"/>
      <c r="K71" s="142"/>
      <c r="L71" s="142"/>
      <c r="M71" s="144"/>
      <c r="N71" s="145"/>
      <c r="O71" s="142"/>
      <c r="P71" s="147"/>
      <c r="Q71" s="147"/>
      <c r="R71" s="147"/>
      <c r="S71" s="147"/>
      <c r="T71" s="147"/>
      <c r="U71" s="147"/>
      <c r="V71" s="147"/>
      <c r="W71" s="147"/>
      <c r="X71" s="147"/>
      <c r="Y71" s="147"/>
      <c r="Z71" s="147"/>
      <c r="AA71" s="147"/>
      <c r="AB71" s="147"/>
      <c r="AC71" s="148"/>
      <c r="AD71" s="142"/>
      <c r="AE71" s="203">
        <f t="shared" ref="AE71:AE134" si="10">SUM(P71:AB71)</f>
        <v>0</v>
      </c>
      <c r="AF71" s="150">
        <f t="shared" ref="AF71:AF134" si="11">SUM(AE71+B71+C71)</f>
        <v>0</v>
      </c>
      <c r="AG71" s="331"/>
      <c r="AJ71" s="185"/>
      <c r="AK71" s="616"/>
      <c r="AL71" s="186">
        <f t="shared" si="7"/>
        <v>0</v>
      </c>
      <c r="AM71" s="186">
        <f t="shared" si="8"/>
        <v>0</v>
      </c>
      <c r="AN71" s="186">
        <f t="shared" si="9"/>
        <v>0</v>
      </c>
      <c r="AO71" s="615"/>
    </row>
    <row r="72" spans="1:41" ht="20.100000000000001" customHeight="1">
      <c r="A72" s="183">
        <v>68</v>
      </c>
      <c r="B72" s="342"/>
      <c r="C72" s="342"/>
      <c r="D72" s="142"/>
      <c r="E72" s="142"/>
      <c r="F72" s="142"/>
      <c r="G72" s="142"/>
      <c r="H72" s="142"/>
      <c r="I72" s="142"/>
      <c r="J72" s="143"/>
      <c r="K72" s="142"/>
      <c r="L72" s="142"/>
      <c r="M72" s="144"/>
      <c r="N72" s="145"/>
      <c r="O72" s="142"/>
      <c r="P72" s="147"/>
      <c r="Q72" s="147"/>
      <c r="R72" s="147"/>
      <c r="S72" s="147"/>
      <c r="T72" s="147"/>
      <c r="U72" s="147"/>
      <c r="V72" s="147"/>
      <c r="W72" s="147"/>
      <c r="X72" s="147"/>
      <c r="Y72" s="147"/>
      <c r="Z72" s="147"/>
      <c r="AA72" s="147"/>
      <c r="AB72" s="147"/>
      <c r="AC72" s="148"/>
      <c r="AD72" s="142"/>
      <c r="AE72" s="203">
        <f t="shared" si="10"/>
        <v>0</v>
      </c>
      <c r="AF72" s="150">
        <f t="shared" si="11"/>
        <v>0</v>
      </c>
      <c r="AG72" s="331"/>
      <c r="AJ72" s="185"/>
      <c r="AK72" s="616"/>
      <c r="AL72" s="186">
        <f t="shared" si="7"/>
        <v>0</v>
      </c>
      <c r="AM72" s="186">
        <f t="shared" si="8"/>
        <v>0</v>
      </c>
      <c r="AN72" s="186">
        <f t="shared" si="9"/>
        <v>0</v>
      </c>
      <c r="AO72" s="615"/>
    </row>
    <row r="73" spans="1:41" ht="20.100000000000001" customHeight="1">
      <c r="A73" s="183">
        <v>69</v>
      </c>
      <c r="B73" s="342"/>
      <c r="C73" s="342"/>
      <c r="D73" s="142"/>
      <c r="E73" s="142"/>
      <c r="F73" s="142"/>
      <c r="G73" s="142"/>
      <c r="H73" s="142"/>
      <c r="I73" s="142"/>
      <c r="J73" s="143"/>
      <c r="K73" s="142"/>
      <c r="L73" s="142"/>
      <c r="M73" s="144"/>
      <c r="N73" s="145"/>
      <c r="O73" s="142"/>
      <c r="P73" s="147"/>
      <c r="Q73" s="147"/>
      <c r="R73" s="147"/>
      <c r="S73" s="147"/>
      <c r="T73" s="147"/>
      <c r="U73" s="147"/>
      <c r="V73" s="147"/>
      <c r="W73" s="147"/>
      <c r="X73" s="147"/>
      <c r="Y73" s="147"/>
      <c r="Z73" s="147"/>
      <c r="AA73" s="147"/>
      <c r="AB73" s="147"/>
      <c r="AC73" s="148"/>
      <c r="AD73" s="142"/>
      <c r="AE73" s="203">
        <f t="shared" si="10"/>
        <v>0</v>
      </c>
      <c r="AF73" s="150">
        <f t="shared" si="11"/>
        <v>0</v>
      </c>
      <c r="AG73" s="331"/>
      <c r="AJ73" s="185"/>
      <c r="AK73" s="616"/>
      <c r="AL73" s="186">
        <f t="shared" si="7"/>
        <v>0</v>
      </c>
      <c r="AM73" s="186">
        <f t="shared" si="8"/>
        <v>0</v>
      </c>
      <c r="AN73" s="186">
        <f t="shared" si="9"/>
        <v>0</v>
      </c>
      <c r="AO73" s="615"/>
    </row>
    <row r="74" spans="1:41" ht="20.100000000000001" customHeight="1">
      <c r="A74" s="183">
        <v>70</v>
      </c>
      <c r="B74" s="342"/>
      <c r="C74" s="342"/>
      <c r="D74" s="142"/>
      <c r="E74" s="142"/>
      <c r="F74" s="142"/>
      <c r="G74" s="142"/>
      <c r="H74" s="142"/>
      <c r="I74" s="142"/>
      <c r="J74" s="143"/>
      <c r="K74" s="142"/>
      <c r="L74" s="142"/>
      <c r="M74" s="144"/>
      <c r="N74" s="145"/>
      <c r="O74" s="142"/>
      <c r="P74" s="147"/>
      <c r="Q74" s="147"/>
      <c r="R74" s="147"/>
      <c r="S74" s="147"/>
      <c r="T74" s="147"/>
      <c r="U74" s="147"/>
      <c r="V74" s="147"/>
      <c r="W74" s="147"/>
      <c r="X74" s="147"/>
      <c r="Y74" s="147"/>
      <c r="Z74" s="147"/>
      <c r="AA74" s="147"/>
      <c r="AB74" s="147"/>
      <c r="AC74" s="148"/>
      <c r="AD74" s="142"/>
      <c r="AE74" s="203">
        <f t="shared" si="10"/>
        <v>0</v>
      </c>
      <c r="AF74" s="150">
        <f t="shared" si="11"/>
        <v>0</v>
      </c>
      <c r="AG74" s="331"/>
      <c r="AJ74" s="185"/>
      <c r="AK74" s="616"/>
      <c r="AL74" s="186">
        <f t="shared" si="7"/>
        <v>0</v>
      </c>
      <c r="AM74" s="186">
        <f t="shared" si="8"/>
        <v>0</v>
      </c>
      <c r="AN74" s="186">
        <f t="shared" si="9"/>
        <v>0</v>
      </c>
      <c r="AO74" s="615"/>
    </row>
    <row r="75" spans="1:41" ht="20.100000000000001" customHeight="1">
      <c r="A75" s="183">
        <v>71</v>
      </c>
      <c r="B75" s="342"/>
      <c r="C75" s="342"/>
      <c r="D75" s="142"/>
      <c r="E75" s="142"/>
      <c r="F75" s="142"/>
      <c r="G75" s="142"/>
      <c r="H75" s="142"/>
      <c r="I75" s="142"/>
      <c r="J75" s="143"/>
      <c r="K75" s="142"/>
      <c r="L75" s="142"/>
      <c r="M75" s="144"/>
      <c r="N75" s="145"/>
      <c r="O75" s="142"/>
      <c r="P75" s="147"/>
      <c r="Q75" s="147"/>
      <c r="R75" s="147"/>
      <c r="S75" s="147"/>
      <c r="T75" s="147"/>
      <c r="U75" s="147"/>
      <c r="V75" s="147"/>
      <c r="W75" s="147"/>
      <c r="X75" s="147"/>
      <c r="Y75" s="147"/>
      <c r="Z75" s="147"/>
      <c r="AA75" s="147"/>
      <c r="AB75" s="147"/>
      <c r="AC75" s="148"/>
      <c r="AD75" s="142"/>
      <c r="AE75" s="203">
        <f t="shared" si="10"/>
        <v>0</v>
      </c>
      <c r="AF75" s="150">
        <f t="shared" si="11"/>
        <v>0</v>
      </c>
      <c r="AG75" s="331"/>
      <c r="AJ75" s="185"/>
      <c r="AK75" s="616"/>
      <c r="AL75" s="186">
        <f t="shared" si="7"/>
        <v>0</v>
      </c>
      <c r="AM75" s="186">
        <f t="shared" si="8"/>
        <v>0</v>
      </c>
      <c r="AN75" s="186">
        <f t="shared" si="9"/>
        <v>0</v>
      </c>
      <c r="AO75" s="615"/>
    </row>
    <row r="76" spans="1:41" ht="20.100000000000001" customHeight="1">
      <c r="A76" s="183">
        <v>72</v>
      </c>
      <c r="B76" s="342"/>
      <c r="C76" s="342"/>
      <c r="D76" s="142"/>
      <c r="E76" s="142"/>
      <c r="F76" s="142"/>
      <c r="G76" s="142"/>
      <c r="H76" s="142"/>
      <c r="I76" s="142"/>
      <c r="J76" s="143"/>
      <c r="K76" s="142"/>
      <c r="L76" s="142"/>
      <c r="M76" s="144"/>
      <c r="N76" s="145"/>
      <c r="O76" s="142"/>
      <c r="P76" s="147"/>
      <c r="Q76" s="147"/>
      <c r="R76" s="147"/>
      <c r="S76" s="147"/>
      <c r="T76" s="147"/>
      <c r="U76" s="147"/>
      <c r="V76" s="147"/>
      <c r="W76" s="147"/>
      <c r="X76" s="147"/>
      <c r="Y76" s="147"/>
      <c r="Z76" s="147"/>
      <c r="AA76" s="147"/>
      <c r="AB76" s="147"/>
      <c r="AC76" s="148"/>
      <c r="AD76" s="142"/>
      <c r="AE76" s="203">
        <f t="shared" si="10"/>
        <v>0</v>
      </c>
      <c r="AF76" s="150">
        <f t="shared" si="11"/>
        <v>0</v>
      </c>
      <c r="AG76" s="331"/>
      <c r="AJ76" s="185"/>
      <c r="AK76" s="616"/>
      <c r="AL76" s="186">
        <f t="shared" si="7"/>
        <v>0</v>
      </c>
      <c r="AM76" s="186">
        <f t="shared" si="8"/>
        <v>0</v>
      </c>
      <c r="AN76" s="186">
        <f t="shared" si="9"/>
        <v>0</v>
      </c>
      <c r="AO76" s="615"/>
    </row>
    <row r="77" spans="1:41" ht="20.100000000000001" customHeight="1">
      <c r="A77" s="183">
        <v>73</v>
      </c>
      <c r="B77" s="342"/>
      <c r="C77" s="342"/>
      <c r="D77" s="142"/>
      <c r="E77" s="142"/>
      <c r="F77" s="142"/>
      <c r="G77" s="142"/>
      <c r="H77" s="142"/>
      <c r="I77" s="142"/>
      <c r="J77" s="143"/>
      <c r="K77" s="142"/>
      <c r="L77" s="142"/>
      <c r="M77" s="144"/>
      <c r="N77" s="145"/>
      <c r="O77" s="142"/>
      <c r="P77" s="147"/>
      <c r="Q77" s="147"/>
      <c r="R77" s="147"/>
      <c r="S77" s="147"/>
      <c r="T77" s="147"/>
      <c r="U77" s="147"/>
      <c r="V77" s="147"/>
      <c r="W77" s="147"/>
      <c r="X77" s="147"/>
      <c r="Y77" s="147"/>
      <c r="Z77" s="147"/>
      <c r="AA77" s="147"/>
      <c r="AB77" s="147"/>
      <c r="AC77" s="148"/>
      <c r="AD77" s="142"/>
      <c r="AE77" s="203">
        <f t="shared" si="10"/>
        <v>0</v>
      </c>
      <c r="AF77" s="150">
        <f t="shared" si="11"/>
        <v>0</v>
      </c>
      <c r="AG77" s="331"/>
      <c r="AJ77" s="185"/>
      <c r="AK77" s="616"/>
      <c r="AL77" s="186">
        <f t="shared" si="7"/>
        <v>0</v>
      </c>
      <c r="AM77" s="186">
        <f t="shared" si="8"/>
        <v>0</v>
      </c>
      <c r="AN77" s="186">
        <f t="shared" si="9"/>
        <v>0</v>
      </c>
      <c r="AO77" s="615"/>
    </row>
    <row r="78" spans="1:41" ht="20.100000000000001" customHeight="1">
      <c r="A78" s="183">
        <v>74</v>
      </c>
      <c r="B78" s="342"/>
      <c r="C78" s="342"/>
      <c r="D78" s="142"/>
      <c r="E78" s="142"/>
      <c r="F78" s="142"/>
      <c r="G78" s="142"/>
      <c r="H78" s="142"/>
      <c r="I78" s="142"/>
      <c r="J78" s="143"/>
      <c r="K78" s="142"/>
      <c r="L78" s="142"/>
      <c r="M78" s="144"/>
      <c r="N78" s="145"/>
      <c r="O78" s="142"/>
      <c r="P78" s="147"/>
      <c r="Q78" s="147"/>
      <c r="R78" s="147"/>
      <c r="S78" s="147"/>
      <c r="T78" s="147"/>
      <c r="U78" s="147"/>
      <c r="V78" s="147"/>
      <c r="W78" s="147"/>
      <c r="X78" s="147"/>
      <c r="Y78" s="147"/>
      <c r="Z78" s="147"/>
      <c r="AA78" s="147"/>
      <c r="AB78" s="147"/>
      <c r="AC78" s="148"/>
      <c r="AD78" s="142"/>
      <c r="AE78" s="203">
        <f t="shared" si="10"/>
        <v>0</v>
      </c>
      <c r="AF78" s="150">
        <f t="shared" si="11"/>
        <v>0</v>
      </c>
      <c r="AG78" s="331"/>
      <c r="AJ78" s="185"/>
      <c r="AK78" s="616"/>
      <c r="AL78" s="186">
        <f t="shared" si="7"/>
        <v>0</v>
      </c>
      <c r="AM78" s="186">
        <f t="shared" si="8"/>
        <v>0</v>
      </c>
      <c r="AN78" s="186">
        <f t="shared" si="9"/>
        <v>0</v>
      </c>
      <c r="AO78" s="615"/>
    </row>
    <row r="79" spans="1:41" ht="20.100000000000001" customHeight="1">
      <c r="A79" s="183">
        <v>75</v>
      </c>
      <c r="B79" s="342"/>
      <c r="C79" s="342"/>
      <c r="D79" s="142"/>
      <c r="E79" s="142"/>
      <c r="F79" s="142"/>
      <c r="G79" s="142"/>
      <c r="H79" s="142"/>
      <c r="I79" s="142"/>
      <c r="J79" s="143"/>
      <c r="K79" s="142"/>
      <c r="L79" s="142"/>
      <c r="M79" s="144"/>
      <c r="N79" s="145"/>
      <c r="O79" s="142"/>
      <c r="P79" s="147"/>
      <c r="Q79" s="147"/>
      <c r="R79" s="147"/>
      <c r="S79" s="147"/>
      <c r="T79" s="147"/>
      <c r="U79" s="147"/>
      <c r="V79" s="147"/>
      <c r="W79" s="147"/>
      <c r="X79" s="147"/>
      <c r="Y79" s="147"/>
      <c r="Z79" s="147"/>
      <c r="AA79" s="147"/>
      <c r="AB79" s="147"/>
      <c r="AC79" s="148"/>
      <c r="AD79" s="142"/>
      <c r="AE79" s="203">
        <f t="shared" si="10"/>
        <v>0</v>
      </c>
      <c r="AF79" s="150">
        <f t="shared" si="11"/>
        <v>0</v>
      </c>
      <c r="AG79" s="331"/>
      <c r="AJ79" s="185"/>
      <c r="AK79" s="616"/>
      <c r="AL79" s="186">
        <f t="shared" si="7"/>
        <v>0</v>
      </c>
      <c r="AM79" s="186">
        <f t="shared" si="8"/>
        <v>0</v>
      </c>
      <c r="AN79" s="186">
        <f t="shared" si="9"/>
        <v>0</v>
      </c>
      <c r="AO79" s="615"/>
    </row>
    <row r="80" spans="1:41" ht="20.100000000000001" customHeight="1">
      <c r="A80" s="183">
        <v>76</v>
      </c>
      <c r="B80" s="342"/>
      <c r="C80" s="342"/>
      <c r="D80" s="142"/>
      <c r="E80" s="142"/>
      <c r="F80" s="142"/>
      <c r="G80" s="142"/>
      <c r="H80" s="142"/>
      <c r="I80" s="142"/>
      <c r="J80" s="143"/>
      <c r="K80" s="142"/>
      <c r="L80" s="142"/>
      <c r="M80" s="144"/>
      <c r="N80" s="145"/>
      <c r="O80" s="142"/>
      <c r="P80" s="147"/>
      <c r="Q80" s="147"/>
      <c r="R80" s="147"/>
      <c r="S80" s="147"/>
      <c r="T80" s="147"/>
      <c r="U80" s="147"/>
      <c r="V80" s="147"/>
      <c r="W80" s="147"/>
      <c r="X80" s="147"/>
      <c r="Y80" s="147"/>
      <c r="Z80" s="147"/>
      <c r="AA80" s="147"/>
      <c r="AB80" s="147"/>
      <c r="AC80" s="148"/>
      <c r="AD80" s="142"/>
      <c r="AE80" s="203">
        <f t="shared" si="10"/>
        <v>0</v>
      </c>
      <c r="AF80" s="150">
        <f t="shared" si="11"/>
        <v>0</v>
      </c>
      <c r="AG80" s="331"/>
      <c r="AJ80" s="185"/>
      <c r="AK80" s="616"/>
      <c r="AL80" s="186">
        <f t="shared" si="7"/>
        <v>0</v>
      </c>
      <c r="AM80" s="186">
        <f t="shared" si="8"/>
        <v>0</v>
      </c>
      <c r="AN80" s="186">
        <f t="shared" si="9"/>
        <v>0</v>
      </c>
      <c r="AO80" s="615"/>
    </row>
    <row r="81" spans="1:41" ht="20.100000000000001" customHeight="1">
      <c r="A81" s="183">
        <v>77</v>
      </c>
      <c r="B81" s="342"/>
      <c r="C81" s="342"/>
      <c r="D81" s="142"/>
      <c r="E81" s="142"/>
      <c r="F81" s="142"/>
      <c r="G81" s="142"/>
      <c r="H81" s="142"/>
      <c r="I81" s="142"/>
      <c r="J81" s="143"/>
      <c r="K81" s="142"/>
      <c r="L81" s="142"/>
      <c r="M81" s="144"/>
      <c r="N81" s="145"/>
      <c r="O81" s="142"/>
      <c r="P81" s="147"/>
      <c r="Q81" s="147"/>
      <c r="R81" s="147"/>
      <c r="S81" s="147"/>
      <c r="T81" s="147"/>
      <c r="U81" s="147"/>
      <c r="V81" s="147"/>
      <c r="W81" s="147"/>
      <c r="X81" s="147"/>
      <c r="Y81" s="147"/>
      <c r="Z81" s="147"/>
      <c r="AA81" s="147"/>
      <c r="AB81" s="147"/>
      <c r="AC81" s="148"/>
      <c r="AD81" s="142"/>
      <c r="AE81" s="203">
        <f t="shared" si="10"/>
        <v>0</v>
      </c>
      <c r="AF81" s="150">
        <f t="shared" si="11"/>
        <v>0</v>
      </c>
      <c r="AG81" s="331"/>
      <c r="AJ81" s="185"/>
      <c r="AK81" s="616"/>
      <c r="AL81" s="186">
        <f t="shared" si="7"/>
        <v>0</v>
      </c>
      <c r="AM81" s="186">
        <f t="shared" si="8"/>
        <v>0</v>
      </c>
      <c r="AN81" s="186">
        <f t="shared" si="9"/>
        <v>0</v>
      </c>
      <c r="AO81" s="615"/>
    </row>
    <row r="82" spans="1:41" ht="20.100000000000001" customHeight="1">
      <c r="A82" s="183">
        <v>78</v>
      </c>
      <c r="B82" s="342"/>
      <c r="C82" s="342"/>
      <c r="D82" s="142"/>
      <c r="E82" s="142"/>
      <c r="F82" s="142"/>
      <c r="G82" s="142"/>
      <c r="H82" s="142"/>
      <c r="I82" s="142"/>
      <c r="J82" s="143"/>
      <c r="K82" s="142"/>
      <c r="L82" s="142"/>
      <c r="M82" s="144"/>
      <c r="N82" s="145"/>
      <c r="O82" s="142"/>
      <c r="P82" s="147"/>
      <c r="Q82" s="147"/>
      <c r="R82" s="147"/>
      <c r="S82" s="147"/>
      <c r="T82" s="147"/>
      <c r="U82" s="147"/>
      <c r="V82" s="147"/>
      <c r="W82" s="147"/>
      <c r="X82" s="147"/>
      <c r="Y82" s="147"/>
      <c r="Z82" s="147"/>
      <c r="AA82" s="147"/>
      <c r="AB82" s="147"/>
      <c r="AC82" s="148"/>
      <c r="AD82" s="142"/>
      <c r="AE82" s="203">
        <f t="shared" si="10"/>
        <v>0</v>
      </c>
      <c r="AF82" s="150">
        <f t="shared" si="11"/>
        <v>0</v>
      </c>
      <c r="AG82" s="331"/>
      <c r="AJ82" s="185"/>
      <c r="AK82" s="616"/>
      <c r="AL82" s="186">
        <f t="shared" si="7"/>
        <v>0</v>
      </c>
      <c r="AM82" s="186">
        <f t="shared" si="8"/>
        <v>0</v>
      </c>
      <c r="AN82" s="186">
        <f t="shared" si="9"/>
        <v>0</v>
      </c>
      <c r="AO82" s="615"/>
    </row>
    <row r="83" spans="1:41" ht="20.100000000000001" customHeight="1">
      <c r="A83" s="183">
        <v>79</v>
      </c>
      <c r="B83" s="342"/>
      <c r="C83" s="342"/>
      <c r="D83" s="142"/>
      <c r="E83" s="142"/>
      <c r="F83" s="142"/>
      <c r="G83" s="142"/>
      <c r="H83" s="142"/>
      <c r="I83" s="142"/>
      <c r="J83" s="143"/>
      <c r="K83" s="142"/>
      <c r="L83" s="142"/>
      <c r="M83" s="144"/>
      <c r="N83" s="145"/>
      <c r="O83" s="142"/>
      <c r="P83" s="147"/>
      <c r="Q83" s="147"/>
      <c r="R83" s="147"/>
      <c r="S83" s="147"/>
      <c r="T83" s="147"/>
      <c r="U83" s="147"/>
      <c r="V83" s="147"/>
      <c r="W83" s="147"/>
      <c r="X83" s="147"/>
      <c r="Y83" s="147"/>
      <c r="Z83" s="147"/>
      <c r="AA83" s="147"/>
      <c r="AB83" s="147"/>
      <c r="AC83" s="148"/>
      <c r="AD83" s="142"/>
      <c r="AE83" s="203">
        <f t="shared" si="10"/>
        <v>0</v>
      </c>
      <c r="AF83" s="150">
        <f t="shared" si="11"/>
        <v>0</v>
      </c>
      <c r="AG83" s="331"/>
      <c r="AJ83" s="185"/>
      <c r="AK83" s="616"/>
      <c r="AL83" s="186">
        <f t="shared" si="7"/>
        <v>0</v>
      </c>
      <c r="AM83" s="186">
        <f t="shared" si="8"/>
        <v>0</v>
      </c>
      <c r="AN83" s="186">
        <f t="shared" si="9"/>
        <v>0</v>
      </c>
      <c r="AO83" s="615"/>
    </row>
    <row r="84" spans="1:41" ht="20.100000000000001" customHeight="1">
      <c r="A84" s="183">
        <v>80</v>
      </c>
      <c r="B84" s="342"/>
      <c r="C84" s="342"/>
      <c r="D84" s="142"/>
      <c r="E84" s="142"/>
      <c r="F84" s="142"/>
      <c r="G84" s="142"/>
      <c r="H84" s="142"/>
      <c r="I84" s="142"/>
      <c r="J84" s="143"/>
      <c r="K84" s="142"/>
      <c r="L84" s="142"/>
      <c r="M84" s="144"/>
      <c r="N84" s="145"/>
      <c r="O84" s="142"/>
      <c r="P84" s="147"/>
      <c r="Q84" s="147"/>
      <c r="R84" s="147"/>
      <c r="S84" s="147"/>
      <c r="T84" s="147"/>
      <c r="U84" s="147"/>
      <c r="V84" s="147"/>
      <c r="W84" s="147"/>
      <c r="X84" s="147"/>
      <c r="Y84" s="147"/>
      <c r="Z84" s="147"/>
      <c r="AA84" s="147"/>
      <c r="AB84" s="147"/>
      <c r="AC84" s="148"/>
      <c r="AD84" s="142"/>
      <c r="AE84" s="203">
        <f t="shared" si="10"/>
        <v>0</v>
      </c>
      <c r="AF84" s="150">
        <f t="shared" si="11"/>
        <v>0</v>
      </c>
      <c r="AG84" s="331"/>
      <c r="AJ84" s="185"/>
      <c r="AK84" s="616"/>
      <c r="AL84" s="186">
        <f t="shared" si="7"/>
        <v>0</v>
      </c>
      <c r="AM84" s="186">
        <f t="shared" si="8"/>
        <v>0</v>
      </c>
      <c r="AN84" s="186">
        <f t="shared" si="9"/>
        <v>0</v>
      </c>
      <c r="AO84" s="615"/>
    </row>
    <row r="85" spans="1:41" ht="20.100000000000001" customHeight="1">
      <c r="A85" s="183">
        <v>81</v>
      </c>
      <c r="B85" s="342"/>
      <c r="C85" s="342"/>
      <c r="D85" s="142"/>
      <c r="E85" s="142"/>
      <c r="F85" s="142"/>
      <c r="G85" s="142"/>
      <c r="H85" s="142"/>
      <c r="I85" s="142"/>
      <c r="J85" s="143"/>
      <c r="K85" s="142"/>
      <c r="L85" s="142"/>
      <c r="M85" s="144"/>
      <c r="N85" s="145"/>
      <c r="O85" s="142"/>
      <c r="P85" s="147"/>
      <c r="Q85" s="147"/>
      <c r="R85" s="147"/>
      <c r="S85" s="147"/>
      <c r="T85" s="147"/>
      <c r="U85" s="147"/>
      <c r="V85" s="147"/>
      <c r="W85" s="147"/>
      <c r="X85" s="147"/>
      <c r="Y85" s="147"/>
      <c r="Z85" s="147"/>
      <c r="AA85" s="147"/>
      <c r="AB85" s="147"/>
      <c r="AC85" s="148"/>
      <c r="AD85" s="142"/>
      <c r="AE85" s="203">
        <f t="shared" si="10"/>
        <v>0</v>
      </c>
      <c r="AF85" s="150">
        <f t="shared" si="11"/>
        <v>0</v>
      </c>
      <c r="AG85" s="331"/>
      <c r="AJ85" s="185"/>
      <c r="AK85" s="616"/>
      <c r="AL85" s="186">
        <f t="shared" si="7"/>
        <v>0</v>
      </c>
      <c r="AM85" s="186">
        <f t="shared" si="8"/>
        <v>0</v>
      </c>
      <c r="AN85" s="186">
        <f t="shared" si="9"/>
        <v>0</v>
      </c>
      <c r="AO85" s="615"/>
    </row>
    <row r="86" spans="1:41" ht="20.100000000000001" customHeight="1">
      <c r="A86" s="183">
        <v>82</v>
      </c>
      <c r="B86" s="342"/>
      <c r="C86" s="342"/>
      <c r="D86" s="142"/>
      <c r="E86" s="142"/>
      <c r="F86" s="142"/>
      <c r="G86" s="142"/>
      <c r="H86" s="142"/>
      <c r="I86" s="142"/>
      <c r="J86" s="143"/>
      <c r="K86" s="142"/>
      <c r="L86" s="142"/>
      <c r="M86" s="144"/>
      <c r="N86" s="145"/>
      <c r="O86" s="142"/>
      <c r="P86" s="147"/>
      <c r="Q86" s="147"/>
      <c r="R86" s="147"/>
      <c r="S86" s="147"/>
      <c r="T86" s="147"/>
      <c r="U86" s="147"/>
      <c r="V86" s="147"/>
      <c r="W86" s="147"/>
      <c r="X86" s="147"/>
      <c r="Y86" s="147"/>
      <c r="Z86" s="147"/>
      <c r="AA86" s="147"/>
      <c r="AB86" s="147"/>
      <c r="AC86" s="148"/>
      <c r="AD86" s="142"/>
      <c r="AE86" s="203">
        <f t="shared" si="10"/>
        <v>0</v>
      </c>
      <c r="AF86" s="150">
        <f t="shared" si="11"/>
        <v>0</v>
      </c>
      <c r="AG86" s="331"/>
      <c r="AJ86" s="185"/>
      <c r="AK86" s="616"/>
      <c r="AL86" s="186">
        <f t="shared" si="7"/>
        <v>0</v>
      </c>
      <c r="AM86" s="186">
        <f t="shared" si="8"/>
        <v>0</v>
      </c>
      <c r="AN86" s="186">
        <f t="shared" si="9"/>
        <v>0</v>
      </c>
      <c r="AO86" s="615"/>
    </row>
    <row r="87" spans="1:41" ht="20.100000000000001" customHeight="1">
      <c r="A87" s="183">
        <v>83</v>
      </c>
      <c r="B87" s="342"/>
      <c r="C87" s="342"/>
      <c r="D87" s="142"/>
      <c r="E87" s="142"/>
      <c r="F87" s="142"/>
      <c r="G87" s="142"/>
      <c r="H87" s="142"/>
      <c r="I87" s="142"/>
      <c r="J87" s="143"/>
      <c r="K87" s="142"/>
      <c r="L87" s="142"/>
      <c r="M87" s="144"/>
      <c r="N87" s="145"/>
      <c r="O87" s="142"/>
      <c r="P87" s="147"/>
      <c r="Q87" s="147"/>
      <c r="R87" s="147"/>
      <c r="S87" s="147"/>
      <c r="T87" s="147"/>
      <c r="U87" s="147"/>
      <c r="V87" s="147"/>
      <c r="W87" s="147"/>
      <c r="X87" s="147"/>
      <c r="Y87" s="147"/>
      <c r="Z87" s="147"/>
      <c r="AA87" s="147"/>
      <c r="AB87" s="147"/>
      <c r="AC87" s="148"/>
      <c r="AD87" s="142"/>
      <c r="AE87" s="203">
        <f t="shared" si="10"/>
        <v>0</v>
      </c>
      <c r="AF87" s="150">
        <f t="shared" si="11"/>
        <v>0</v>
      </c>
      <c r="AG87" s="331"/>
      <c r="AJ87" s="185"/>
      <c r="AK87" s="616"/>
      <c r="AL87" s="186">
        <f t="shared" si="7"/>
        <v>0</v>
      </c>
      <c r="AM87" s="186">
        <f t="shared" si="8"/>
        <v>0</v>
      </c>
      <c r="AN87" s="186">
        <f t="shared" si="9"/>
        <v>0</v>
      </c>
      <c r="AO87" s="615"/>
    </row>
    <row r="88" spans="1:41" ht="20.100000000000001" customHeight="1">
      <c r="A88" s="183">
        <v>84</v>
      </c>
      <c r="B88" s="342"/>
      <c r="C88" s="342"/>
      <c r="D88" s="142"/>
      <c r="E88" s="142"/>
      <c r="F88" s="142"/>
      <c r="G88" s="142"/>
      <c r="H88" s="142"/>
      <c r="I88" s="142"/>
      <c r="J88" s="143"/>
      <c r="K88" s="142"/>
      <c r="L88" s="142"/>
      <c r="M88" s="144"/>
      <c r="N88" s="145"/>
      <c r="O88" s="142"/>
      <c r="P88" s="147"/>
      <c r="Q88" s="147"/>
      <c r="R88" s="147"/>
      <c r="S88" s="147"/>
      <c r="T88" s="147"/>
      <c r="U88" s="147"/>
      <c r="V88" s="147"/>
      <c r="W88" s="147"/>
      <c r="X88" s="147"/>
      <c r="Y88" s="147"/>
      <c r="Z88" s="147"/>
      <c r="AA88" s="147"/>
      <c r="AB88" s="147"/>
      <c r="AC88" s="148"/>
      <c r="AD88" s="142"/>
      <c r="AE88" s="203">
        <f t="shared" si="10"/>
        <v>0</v>
      </c>
      <c r="AF88" s="150">
        <f t="shared" si="11"/>
        <v>0</v>
      </c>
      <c r="AG88" s="331"/>
      <c r="AJ88" s="185"/>
      <c r="AK88" s="616"/>
      <c r="AL88" s="186">
        <f t="shared" si="7"/>
        <v>0</v>
      </c>
      <c r="AM88" s="186">
        <f t="shared" si="8"/>
        <v>0</v>
      </c>
      <c r="AN88" s="186">
        <f t="shared" si="9"/>
        <v>0</v>
      </c>
      <c r="AO88" s="615"/>
    </row>
    <row r="89" spans="1:41" ht="20.100000000000001" customHeight="1">
      <c r="A89" s="183">
        <v>85</v>
      </c>
      <c r="B89" s="342"/>
      <c r="C89" s="342"/>
      <c r="D89" s="142"/>
      <c r="E89" s="142"/>
      <c r="F89" s="142"/>
      <c r="G89" s="142"/>
      <c r="H89" s="142"/>
      <c r="I89" s="142"/>
      <c r="J89" s="143"/>
      <c r="K89" s="142"/>
      <c r="L89" s="142"/>
      <c r="M89" s="144"/>
      <c r="N89" s="145"/>
      <c r="O89" s="142"/>
      <c r="P89" s="147"/>
      <c r="Q89" s="147"/>
      <c r="R89" s="147"/>
      <c r="S89" s="147"/>
      <c r="T89" s="147"/>
      <c r="U89" s="147"/>
      <c r="V89" s="147"/>
      <c r="W89" s="147"/>
      <c r="X89" s="147"/>
      <c r="Y89" s="147"/>
      <c r="Z89" s="147"/>
      <c r="AA89" s="147"/>
      <c r="AB89" s="147"/>
      <c r="AC89" s="148"/>
      <c r="AD89" s="142"/>
      <c r="AE89" s="203">
        <f t="shared" si="10"/>
        <v>0</v>
      </c>
      <c r="AF89" s="150">
        <f t="shared" si="11"/>
        <v>0</v>
      </c>
      <c r="AG89" s="331"/>
      <c r="AJ89" s="185"/>
      <c r="AK89" s="616"/>
      <c r="AL89" s="186">
        <f t="shared" si="7"/>
        <v>0</v>
      </c>
      <c r="AM89" s="186">
        <f t="shared" si="8"/>
        <v>0</v>
      </c>
      <c r="AN89" s="186">
        <f t="shared" si="9"/>
        <v>0</v>
      </c>
      <c r="AO89" s="615"/>
    </row>
    <row r="90" spans="1:41" ht="20.100000000000001" customHeight="1">
      <c r="A90" s="183">
        <v>86</v>
      </c>
      <c r="B90" s="342"/>
      <c r="C90" s="342"/>
      <c r="D90" s="142"/>
      <c r="E90" s="142"/>
      <c r="F90" s="142"/>
      <c r="G90" s="142"/>
      <c r="H90" s="142"/>
      <c r="I90" s="142"/>
      <c r="J90" s="143"/>
      <c r="K90" s="142"/>
      <c r="L90" s="142"/>
      <c r="M90" s="144"/>
      <c r="N90" s="145"/>
      <c r="O90" s="142"/>
      <c r="P90" s="147"/>
      <c r="Q90" s="147"/>
      <c r="R90" s="147"/>
      <c r="S90" s="147"/>
      <c r="T90" s="147"/>
      <c r="U90" s="147"/>
      <c r="V90" s="147"/>
      <c r="W90" s="147"/>
      <c r="X90" s="147"/>
      <c r="Y90" s="147"/>
      <c r="Z90" s="147"/>
      <c r="AA90" s="147"/>
      <c r="AB90" s="147"/>
      <c r="AC90" s="148"/>
      <c r="AD90" s="142"/>
      <c r="AE90" s="203">
        <f t="shared" si="10"/>
        <v>0</v>
      </c>
      <c r="AF90" s="150">
        <f t="shared" si="11"/>
        <v>0</v>
      </c>
      <c r="AG90" s="331"/>
      <c r="AJ90" s="185"/>
      <c r="AK90" s="616"/>
      <c r="AL90" s="186">
        <f t="shared" si="7"/>
        <v>0</v>
      </c>
      <c r="AM90" s="186">
        <f t="shared" si="8"/>
        <v>0</v>
      </c>
      <c r="AN90" s="186">
        <f t="shared" si="9"/>
        <v>0</v>
      </c>
      <c r="AO90" s="615"/>
    </row>
    <row r="91" spans="1:41" ht="20.100000000000001" customHeight="1">
      <c r="A91" s="183">
        <v>87</v>
      </c>
      <c r="B91" s="342"/>
      <c r="C91" s="342"/>
      <c r="D91" s="142"/>
      <c r="E91" s="142"/>
      <c r="F91" s="142"/>
      <c r="G91" s="142"/>
      <c r="H91" s="142"/>
      <c r="I91" s="142"/>
      <c r="J91" s="143"/>
      <c r="K91" s="142"/>
      <c r="L91" s="142"/>
      <c r="M91" s="144"/>
      <c r="N91" s="145"/>
      <c r="O91" s="142"/>
      <c r="P91" s="147"/>
      <c r="Q91" s="147"/>
      <c r="R91" s="147"/>
      <c r="S91" s="147"/>
      <c r="T91" s="147"/>
      <c r="U91" s="147"/>
      <c r="V91" s="147"/>
      <c r="W91" s="147"/>
      <c r="X91" s="147"/>
      <c r="Y91" s="147"/>
      <c r="Z91" s="147"/>
      <c r="AA91" s="147"/>
      <c r="AB91" s="147"/>
      <c r="AC91" s="148"/>
      <c r="AD91" s="142"/>
      <c r="AE91" s="203">
        <f t="shared" si="10"/>
        <v>0</v>
      </c>
      <c r="AF91" s="150">
        <f t="shared" si="11"/>
        <v>0</v>
      </c>
      <c r="AG91" s="331"/>
      <c r="AJ91" s="185"/>
      <c r="AK91" s="616"/>
      <c r="AL91" s="186">
        <f t="shared" si="7"/>
        <v>0</v>
      </c>
      <c r="AM91" s="186">
        <f t="shared" si="8"/>
        <v>0</v>
      </c>
      <c r="AN91" s="186">
        <f t="shared" si="9"/>
        <v>0</v>
      </c>
      <c r="AO91" s="615"/>
    </row>
    <row r="92" spans="1:41" ht="20.100000000000001" customHeight="1">
      <c r="A92" s="183">
        <v>88</v>
      </c>
      <c r="B92" s="342"/>
      <c r="C92" s="342"/>
      <c r="D92" s="142"/>
      <c r="E92" s="142"/>
      <c r="F92" s="142"/>
      <c r="G92" s="142"/>
      <c r="H92" s="142"/>
      <c r="I92" s="142"/>
      <c r="J92" s="143"/>
      <c r="K92" s="142"/>
      <c r="L92" s="142"/>
      <c r="M92" s="144"/>
      <c r="N92" s="145"/>
      <c r="O92" s="142"/>
      <c r="P92" s="147"/>
      <c r="Q92" s="147"/>
      <c r="R92" s="147"/>
      <c r="S92" s="147"/>
      <c r="T92" s="147"/>
      <c r="U92" s="147"/>
      <c r="V92" s="147"/>
      <c r="W92" s="147"/>
      <c r="X92" s="147"/>
      <c r="Y92" s="147"/>
      <c r="Z92" s="147"/>
      <c r="AA92" s="147"/>
      <c r="AB92" s="147"/>
      <c r="AC92" s="148"/>
      <c r="AD92" s="142"/>
      <c r="AE92" s="203">
        <f t="shared" si="10"/>
        <v>0</v>
      </c>
      <c r="AF92" s="150">
        <f t="shared" si="11"/>
        <v>0</v>
      </c>
      <c r="AG92" s="331"/>
      <c r="AJ92" s="185"/>
      <c r="AK92" s="616"/>
      <c r="AL92" s="186">
        <f t="shared" si="7"/>
        <v>0</v>
      </c>
      <c r="AM92" s="186">
        <f t="shared" si="8"/>
        <v>0</v>
      </c>
      <c r="AN92" s="186">
        <f t="shared" si="9"/>
        <v>0</v>
      </c>
      <c r="AO92" s="615"/>
    </row>
    <row r="93" spans="1:41" ht="20.100000000000001" customHeight="1">
      <c r="A93" s="183">
        <v>89</v>
      </c>
      <c r="B93" s="342"/>
      <c r="C93" s="342"/>
      <c r="D93" s="142"/>
      <c r="E93" s="142"/>
      <c r="F93" s="142"/>
      <c r="G93" s="142"/>
      <c r="H93" s="142"/>
      <c r="I93" s="142"/>
      <c r="J93" s="143"/>
      <c r="K93" s="142"/>
      <c r="L93" s="142"/>
      <c r="M93" s="144"/>
      <c r="N93" s="145"/>
      <c r="O93" s="142"/>
      <c r="P93" s="147"/>
      <c r="Q93" s="147"/>
      <c r="R93" s="147"/>
      <c r="S93" s="147"/>
      <c r="T93" s="147"/>
      <c r="U93" s="147"/>
      <c r="V93" s="147"/>
      <c r="W93" s="147"/>
      <c r="X93" s="147"/>
      <c r="Y93" s="147"/>
      <c r="Z93" s="147"/>
      <c r="AA93" s="147"/>
      <c r="AB93" s="147"/>
      <c r="AC93" s="148"/>
      <c r="AD93" s="142"/>
      <c r="AE93" s="203">
        <f t="shared" si="10"/>
        <v>0</v>
      </c>
      <c r="AF93" s="150">
        <f t="shared" si="11"/>
        <v>0</v>
      </c>
      <c r="AG93" s="331"/>
      <c r="AJ93" s="185"/>
      <c r="AK93" s="616"/>
      <c r="AL93" s="186">
        <f t="shared" si="7"/>
        <v>0</v>
      </c>
      <c r="AM93" s="186">
        <f t="shared" si="8"/>
        <v>0</v>
      </c>
      <c r="AN93" s="186">
        <f t="shared" si="9"/>
        <v>0</v>
      </c>
      <c r="AO93" s="615"/>
    </row>
    <row r="94" spans="1:41" ht="20.100000000000001" customHeight="1">
      <c r="A94" s="183">
        <v>90</v>
      </c>
      <c r="B94" s="342"/>
      <c r="C94" s="342"/>
      <c r="D94" s="142"/>
      <c r="E94" s="142"/>
      <c r="F94" s="142"/>
      <c r="G94" s="142"/>
      <c r="H94" s="142"/>
      <c r="I94" s="142"/>
      <c r="J94" s="143"/>
      <c r="K94" s="142"/>
      <c r="L94" s="142"/>
      <c r="M94" s="144"/>
      <c r="N94" s="145"/>
      <c r="O94" s="142"/>
      <c r="P94" s="147"/>
      <c r="Q94" s="147"/>
      <c r="R94" s="147"/>
      <c r="S94" s="147"/>
      <c r="T94" s="147"/>
      <c r="U94" s="147"/>
      <c r="V94" s="147"/>
      <c r="W94" s="147"/>
      <c r="X94" s="147"/>
      <c r="Y94" s="147"/>
      <c r="Z94" s="147"/>
      <c r="AA94" s="147"/>
      <c r="AB94" s="147"/>
      <c r="AC94" s="148"/>
      <c r="AD94" s="142"/>
      <c r="AE94" s="203">
        <f t="shared" si="10"/>
        <v>0</v>
      </c>
      <c r="AF94" s="150">
        <f t="shared" si="11"/>
        <v>0</v>
      </c>
      <c r="AG94" s="331"/>
      <c r="AJ94" s="185"/>
      <c r="AK94" s="616"/>
      <c r="AL94" s="186">
        <f t="shared" si="7"/>
        <v>0</v>
      </c>
      <c r="AM94" s="186">
        <f t="shared" si="8"/>
        <v>0</v>
      </c>
      <c r="AN94" s="186">
        <f t="shared" si="9"/>
        <v>0</v>
      </c>
      <c r="AO94" s="615"/>
    </row>
    <row r="95" spans="1:41" ht="20.100000000000001" customHeight="1">
      <c r="A95" s="183">
        <v>91</v>
      </c>
      <c r="B95" s="342"/>
      <c r="C95" s="342"/>
      <c r="D95" s="142"/>
      <c r="E95" s="142"/>
      <c r="F95" s="142"/>
      <c r="G95" s="142"/>
      <c r="H95" s="142"/>
      <c r="I95" s="142"/>
      <c r="J95" s="143"/>
      <c r="K95" s="142"/>
      <c r="L95" s="142"/>
      <c r="M95" s="144"/>
      <c r="N95" s="145"/>
      <c r="O95" s="142"/>
      <c r="P95" s="147"/>
      <c r="Q95" s="147"/>
      <c r="R95" s="147"/>
      <c r="S95" s="147"/>
      <c r="T95" s="147"/>
      <c r="U95" s="147"/>
      <c r="V95" s="147"/>
      <c r="W95" s="147"/>
      <c r="X95" s="147"/>
      <c r="Y95" s="147"/>
      <c r="Z95" s="147"/>
      <c r="AA95" s="147"/>
      <c r="AB95" s="147"/>
      <c r="AC95" s="148"/>
      <c r="AD95" s="142"/>
      <c r="AE95" s="203">
        <f t="shared" si="10"/>
        <v>0</v>
      </c>
      <c r="AF95" s="150">
        <f t="shared" si="11"/>
        <v>0</v>
      </c>
      <c r="AG95" s="331"/>
      <c r="AJ95" s="185"/>
      <c r="AK95" s="616"/>
      <c r="AL95" s="186">
        <f t="shared" si="7"/>
        <v>0</v>
      </c>
      <c r="AM95" s="186">
        <f t="shared" si="8"/>
        <v>0</v>
      </c>
      <c r="AN95" s="186">
        <f t="shared" si="9"/>
        <v>0</v>
      </c>
      <c r="AO95" s="615"/>
    </row>
    <row r="96" spans="1:41" ht="20.100000000000001" customHeight="1">
      <c r="A96" s="183">
        <v>92</v>
      </c>
      <c r="B96" s="342"/>
      <c r="C96" s="342"/>
      <c r="D96" s="142"/>
      <c r="E96" s="142"/>
      <c r="F96" s="142"/>
      <c r="G96" s="142"/>
      <c r="H96" s="142"/>
      <c r="I96" s="142"/>
      <c r="J96" s="143"/>
      <c r="K96" s="142"/>
      <c r="L96" s="142"/>
      <c r="M96" s="144"/>
      <c r="N96" s="145"/>
      <c r="O96" s="142"/>
      <c r="P96" s="147"/>
      <c r="Q96" s="147"/>
      <c r="R96" s="147"/>
      <c r="S96" s="147"/>
      <c r="T96" s="147"/>
      <c r="U96" s="147"/>
      <c r="V96" s="147"/>
      <c r="W96" s="147"/>
      <c r="X96" s="147"/>
      <c r="Y96" s="147"/>
      <c r="Z96" s="147"/>
      <c r="AA96" s="147"/>
      <c r="AB96" s="147"/>
      <c r="AC96" s="148"/>
      <c r="AD96" s="142"/>
      <c r="AE96" s="203">
        <f t="shared" si="10"/>
        <v>0</v>
      </c>
      <c r="AF96" s="150">
        <f t="shared" si="11"/>
        <v>0</v>
      </c>
      <c r="AG96" s="331"/>
      <c r="AJ96" s="185"/>
      <c r="AK96" s="616"/>
      <c r="AL96" s="186">
        <f t="shared" si="7"/>
        <v>0</v>
      </c>
      <c r="AM96" s="186">
        <f t="shared" si="8"/>
        <v>0</v>
      </c>
      <c r="AN96" s="186">
        <f t="shared" si="9"/>
        <v>0</v>
      </c>
      <c r="AO96" s="615"/>
    </row>
    <row r="97" spans="1:41" ht="20.100000000000001" customHeight="1">
      <c r="A97" s="183">
        <v>93</v>
      </c>
      <c r="B97" s="342"/>
      <c r="C97" s="342"/>
      <c r="D97" s="142"/>
      <c r="E97" s="142"/>
      <c r="F97" s="142"/>
      <c r="G97" s="142"/>
      <c r="H97" s="142"/>
      <c r="I97" s="142"/>
      <c r="J97" s="143"/>
      <c r="K97" s="142"/>
      <c r="L97" s="142"/>
      <c r="M97" s="144"/>
      <c r="N97" s="145"/>
      <c r="O97" s="142"/>
      <c r="P97" s="147"/>
      <c r="Q97" s="147"/>
      <c r="R97" s="147"/>
      <c r="S97" s="147"/>
      <c r="T97" s="147"/>
      <c r="U97" s="147"/>
      <c r="V97" s="147"/>
      <c r="W97" s="147"/>
      <c r="X97" s="147"/>
      <c r="Y97" s="147"/>
      <c r="Z97" s="147"/>
      <c r="AA97" s="147"/>
      <c r="AB97" s="147"/>
      <c r="AC97" s="148"/>
      <c r="AD97" s="142"/>
      <c r="AE97" s="203">
        <f t="shared" si="10"/>
        <v>0</v>
      </c>
      <c r="AF97" s="150">
        <f t="shared" si="11"/>
        <v>0</v>
      </c>
      <c r="AG97" s="331"/>
      <c r="AJ97" s="185"/>
      <c r="AK97" s="616"/>
      <c r="AL97" s="186">
        <f t="shared" si="7"/>
        <v>0</v>
      </c>
      <c r="AM97" s="186">
        <f t="shared" si="8"/>
        <v>0</v>
      </c>
      <c r="AN97" s="186">
        <f t="shared" si="9"/>
        <v>0</v>
      </c>
      <c r="AO97" s="615"/>
    </row>
    <row r="98" spans="1:41" ht="20.100000000000001" customHeight="1">
      <c r="A98" s="183">
        <v>94</v>
      </c>
      <c r="B98" s="342"/>
      <c r="C98" s="342"/>
      <c r="D98" s="142"/>
      <c r="E98" s="142"/>
      <c r="F98" s="142"/>
      <c r="G98" s="142"/>
      <c r="H98" s="142"/>
      <c r="I98" s="142"/>
      <c r="J98" s="143"/>
      <c r="K98" s="142"/>
      <c r="L98" s="142"/>
      <c r="M98" s="144"/>
      <c r="N98" s="145"/>
      <c r="O98" s="142"/>
      <c r="P98" s="147"/>
      <c r="Q98" s="147"/>
      <c r="R98" s="147"/>
      <c r="S98" s="147"/>
      <c r="T98" s="147"/>
      <c r="U98" s="147"/>
      <c r="V98" s="147"/>
      <c r="W98" s="147"/>
      <c r="X98" s="147"/>
      <c r="Y98" s="147"/>
      <c r="Z98" s="147"/>
      <c r="AA98" s="147"/>
      <c r="AB98" s="147"/>
      <c r="AC98" s="148"/>
      <c r="AD98" s="142"/>
      <c r="AE98" s="203">
        <f t="shared" si="10"/>
        <v>0</v>
      </c>
      <c r="AF98" s="150">
        <f t="shared" si="11"/>
        <v>0</v>
      </c>
      <c r="AG98" s="331"/>
      <c r="AJ98" s="185"/>
      <c r="AK98" s="616"/>
      <c r="AL98" s="186">
        <f t="shared" si="7"/>
        <v>0</v>
      </c>
      <c r="AM98" s="186">
        <f t="shared" si="8"/>
        <v>0</v>
      </c>
      <c r="AN98" s="186">
        <f t="shared" si="9"/>
        <v>0</v>
      </c>
      <c r="AO98" s="615"/>
    </row>
    <row r="99" spans="1:41" ht="20.100000000000001" customHeight="1">
      <c r="A99" s="183">
        <v>95</v>
      </c>
      <c r="B99" s="342"/>
      <c r="C99" s="342"/>
      <c r="D99" s="142"/>
      <c r="E99" s="142"/>
      <c r="F99" s="142"/>
      <c r="G99" s="142"/>
      <c r="H99" s="142"/>
      <c r="I99" s="142"/>
      <c r="J99" s="143"/>
      <c r="K99" s="142"/>
      <c r="L99" s="142"/>
      <c r="M99" s="144"/>
      <c r="N99" s="145"/>
      <c r="O99" s="142"/>
      <c r="P99" s="147"/>
      <c r="Q99" s="147"/>
      <c r="R99" s="147"/>
      <c r="S99" s="147"/>
      <c r="T99" s="147"/>
      <c r="U99" s="147"/>
      <c r="V99" s="147"/>
      <c r="W99" s="147"/>
      <c r="X99" s="147"/>
      <c r="Y99" s="147"/>
      <c r="Z99" s="147"/>
      <c r="AA99" s="147"/>
      <c r="AB99" s="147"/>
      <c r="AC99" s="148"/>
      <c r="AD99" s="142"/>
      <c r="AE99" s="203">
        <f t="shared" si="10"/>
        <v>0</v>
      </c>
      <c r="AF99" s="150">
        <f t="shared" si="11"/>
        <v>0</v>
      </c>
      <c r="AG99" s="331"/>
      <c r="AJ99" s="185"/>
      <c r="AK99" s="616"/>
      <c r="AL99" s="186">
        <f t="shared" si="7"/>
        <v>0</v>
      </c>
      <c r="AM99" s="186">
        <f t="shared" si="8"/>
        <v>0</v>
      </c>
      <c r="AN99" s="186">
        <f t="shared" si="9"/>
        <v>0</v>
      </c>
      <c r="AO99" s="615"/>
    </row>
    <row r="100" spans="1:41" ht="20.100000000000001" customHeight="1">
      <c r="A100" s="183">
        <v>96</v>
      </c>
      <c r="B100" s="342"/>
      <c r="C100" s="342"/>
      <c r="D100" s="142"/>
      <c r="E100" s="142"/>
      <c r="F100" s="142"/>
      <c r="G100" s="142"/>
      <c r="H100" s="142"/>
      <c r="I100" s="142"/>
      <c r="J100" s="143"/>
      <c r="K100" s="142"/>
      <c r="L100" s="142"/>
      <c r="M100" s="144"/>
      <c r="N100" s="145"/>
      <c r="O100" s="142"/>
      <c r="P100" s="147"/>
      <c r="Q100" s="147"/>
      <c r="R100" s="147"/>
      <c r="S100" s="147"/>
      <c r="T100" s="147"/>
      <c r="U100" s="147"/>
      <c r="V100" s="147"/>
      <c r="W100" s="147"/>
      <c r="X100" s="147"/>
      <c r="Y100" s="147"/>
      <c r="Z100" s="147"/>
      <c r="AA100" s="147"/>
      <c r="AB100" s="147"/>
      <c r="AC100" s="148"/>
      <c r="AD100" s="142"/>
      <c r="AE100" s="203">
        <f t="shared" si="10"/>
        <v>0</v>
      </c>
      <c r="AF100" s="150">
        <f t="shared" si="11"/>
        <v>0</v>
      </c>
      <c r="AG100" s="331"/>
      <c r="AJ100" s="185"/>
      <c r="AK100" s="616"/>
      <c r="AL100" s="186">
        <f t="shared" si="7"/>
        <v>0</v>
      </c>
      <c r="AM100" s="186">
        <f t="shared" si="8"/>
        <v>0</v>
      </c>
      <c r="AN100" s="186">
        <f t="shared" si="9"/>
        <v>0</v>
      </c>
      <c r="AO100" s="615"/>
    </row>
    <row r="101" spans="1:41" ht="20.100000000000001" customHeight="1">
      <c r="A101" s="183">
        <v>97</v>
      </c>
      <c r="B101" s="342"/>
      <c r="C101" s="342"/>
      <c r="D101" s="142"/>
      <c r="E101" s="142"/>
      <c r="F101" s="142"/>
      <c r="G101" s="142"/>
      <c r="H101" s="142"/>
      <c r="I101" s="142"/>
      <c r="J101" s="143"/>
      <c r="K101" s="142"/>
      <c r="L101" s="142"/>
      <c r="M101" s="144"/>
      <c r="N101" s="145"/>
      <c r="O101" s="142"/>
      <c r="P101" s="147"/>
      <c r="Q101" s="147"/>
      <c r="R101" s="147"/>
      <c r="S101" s="147"/>
      <c r="T101" s="147"/>
      <c r="U101" s="147"/>
      <c r="V101" s="147"/>
      <c r="W101" s="147"/>
      <c r="X101" s="147"/>
      <c r="Y101" s="147"/>
      <c r="Z101" s="147"/>
      <c r="AA101" s="147"/>
      <c r="AB101" s="147"/>
      <c r="AC101" s="148"/>
      <c r="AD101" s="142"/>
      <c r="AE101" s="203">
        <f t="shared" si="10"/>
        <v>0</v>
      </c>
      <c r="AF101" s="150">
        <f t="shared" si="11"/>
        <v>0</v>
      </c>
      <c r="AG101" s="331"/>
      <c r="AJ101" s="185"/>
      <c r="AK101" s="616"/>
      <c r="AL101" s="186">
        <f t="shared" si="7"/>
        <v>0</v>
      </c>
      <c r="AM101" s="186">
        <f t="shared" si="8"/>
        <v>0</v>
      </c>
      <c r="AN101" s="186">
        <f t="shared" si="9"/>
        <v>0</v>
      </c>
      <c r="AO101" s="615"/>
    </row>
    <row r="102" spans="1:41" ht="20.100000000000001" customHeight="1">
      <c r="A102" s="183">
        <v>98</v>
      </c>
      <c r="B102" s="342"/>
      <c r="C102" s="342"/>
      <c r="D102" s="142"/>
      <c r="E102" s="142"/>
      <c r="F102" s="142"/>
      <c r="G102" s="142"/>
      <c r="H102" s="142"/>
      <c r="I102" s="142"/>
      <c r="J102" s="143"/>
      <c r="K102" s="142"/>
      <c r="L102" s="142"/>
      <c r="M102" s="144"/>
      <c r="N102" s="145"/>
      <c r="O102" s="142"/>
      <c r="P102" s="147"/>
      <c r="Q102" s="147"/>
      <c r="R102" s="147"/>
      <c r="S102" s="147"/>
      <c r="T102" s="147"/>
      <c r="U102" s="147"/>
      <c r="V102" s="147"/>
      <c r="W102" s="147"/>
      <c r="X102" s="147"/>
      <c r="Y102" s="147"/>
      <c r="Z102" s="147"/>
      <c r="AA102" s="147"/>
      <c r="AB102" s="147"/>
      <c r="AC102" s="148"/>
      <c r="AD102" s="142"/>
      <c r="AE102" s="203">
        <f t="shared" si="10"/>
        <v>0</v>
      </c>
      <c r="AF102" s="150">
        <f t="shared" si="11"/>
        <v>0</v>
      </c>
      <c r="AG102" s="331"/>
      <c r="AJ102" s="185"/>
      <c r="AK102" s="616"/>
      <c r="AL102" s="186">
        <f t="shared" si="7"/>
        <v>0</v>
      </c>
      <c r="AM102" s="186">
        <f t="shared" si="8"/>
        <v>0</v>
      </c>
      <c r="AN102" s="186">
        <f t="shared" si="9"/>
        <v>0</v>
      </c>
      <c r="AO102" s="615"/>
    </row>
    <row r="103" spans="1:41" ht="20.100000000000001" customHeight="1">
      <c r="A103" s="183">
        <v>99</v>
      </c>
      <c r="B103" s="342"/>
      <c r="C103" s="342"/>
      <c r="D103" s="142"/>
      <c r="E103" s="142"/>
      <c r="F103" s="142"/>
      <c r="G103" s="142"/>
      <c r="H103" s="142"/>
      <c r="I103" s="142"/>
      <c r="J103" s="143"/>
      <c r="K103" s="142"/>
      <c r="L103" s="142"/>
      <c r="M103" s="144"/>
      <c r="N103" s="145"/>
      <c r="O103" s="142"/>
      <c r="P103" s="147"/>
      <c r="Q103" s="147"/>
      <c r="R103" s="147"/>
      <c r="S103" s="147"/>
      <c r="T103" s="147"/>
      <c r="U103" s="147"/>
      <c r="V103" s="147"/>
      <c r="W103" s="147"/>
      <c r="X103" s="147"/>
      <c r="Y103" s="147"/>
      <c r="Z103" s="147"/>
      <c r="AA103" s="147"/>
      <c r="AB103" s="147"/>
      <c r="AC103" s="148"/>
      <c r="AD103" s="142"/>
      <c r="AE103" s="203">
        <f t="shared" si="10"/>
        <v>0</v>
      </c>
      <c r="AF103" s="150">
        <f t="shared" si="11"/>
        <v>0</v>
      </c>
      <c r="AG103" s="331"/>
      <c r="AJ103" s="185"/>
      <c r="AK103" s="616"/>
      <c r="AL103" s="186">
        <f t="shared" si="7"/>
        <v>0</v>
      </c>
      <c r="AM103" s="186">
        <f t="shared" si="8"/>
        <v>0</v>
      </c>
      <c r="AN103" s="186">
        <f t="shared" si="9"/>
        <v>0</v>
      </c>
      <c r="AO103" s="615"/>
    </row>
    <row r="104" spans="1:41" ht="20.100000000000001" customHeight="1">
      <c r="A104" s="183">
        <v>100</v>
      </c>
      <c r="B104" s="342"/>
      <c r="C104" s="342"/>
      <c r="D104" s="142"/>
      <c r="E104" s="142"/>
      <c r="F104" s="142"/>
      <c r="G104" s="142"/>
      <c r="H104" s="142"/>
      <c r="I104" s="142"/>
      <c r="J104" s="143"/>
      <c r="K104" s="142"/>
      <c r="L104" s="142"/>
      <c r="M104" s="144"/>
      <c r="N104" s="145"/>
      <c r="O104" s="142"/>
      <c r="P104" s="147"/>
      <c r="Q104" s="147"/>
      <c r="R104" s="147"/>
      <c r="S104" s="147"/>
      <c r="T104" s="147"/>
      <c r="U104" s="147"/>
      <c r="V104" s="147"/>
      <c r="W104" s="147"/>
      <c r="X104" s="147"/>
      <c r="Y104" s="147"/>
      <c r="Z104" s="147"/>
      <c r="AA104" s="147"/>
      <c r="AB104" s="147"/>
      <c r="AC104" s="148"/>
      <c r="AD104" s="142"/>
      <c r="AE104" s="203">
        <f t="shared" si="10"/>
        <v>0</v>
      </c>
      <c r="AF104" s="150">
        <f t="shared" si="11"/>
        <v>0</v>
      </c>
      <c r="AG104" s="331"/>
      <c r="AJ104" s="185"/>
      <c r="AK104" s="616"/>
      <c r="AL104" s="186">
        <f t="shared" si="7"/>
        <v>0</v>
      </c>
      <c r="AM104" s="186">
        <f t="shared" si="8"/>
        <v>0</v>
      </c>
      <c r="AN104" s="186">
        <f t="shared" si="9"/>
        <v>0</v>
      </c>
      <c r="AO104" s="615"/>
    </row>
    <row r="105" spans="1:41" ht="20.100000000000001" customHeight="1">
      <c r="A105" s="183">
        <v>101</v>
      </c>
      <c r="B105" s="342"/>
      <c r="C105" s="342"/>
      <c r="D105" s="142"/>
      <c r="E105" s="142"/>
      <c r="F105" s="142"/>
      <c r="G105" s="142"/>
      <c r="H105" s="142"/>
      <c r="I105" s="142"/>
      <c r="J105" s="143"/>
      <c r="K105" s="142"/>
      <c r="L105" s="142"/>
      <c r="M105" s="144"/>
      <c r="N105" s="145"/>
      <c r="O105" s="142"/>
      <c r="P105" s="147"/>
      <c r="Q105" s="147"/>
      <c r="R105" s="147"/>
      <c r="S105" s="147"/>
      <c r="T105" s="147"/>
      <c r="U105" s="147"/>
      <c r="V105" s="147"/>
      <c r="W105" s="147"/>
      <c r="X105" s="147"/>
      <c r="Y105" s="147"/>
      <c r="Z105" s="147"/>
      <c r="AA105" s="147"/>
      <c r="AB105" s="147"/>
      <c r="AC105" s="148"/>
      <c r="AD105" s="142"/>
      <c r="AE105" s="203">
        <f t="shared" si="10"/>
        <v>0</v>
      </c>
      <c r="AF105" s="150">
        <f t="shared" si="11"/>
        <v>0</v>
      </c>
      <c r="AG105" s="331"/>
      <c r="AJ105" s="185"/>
      <c r="AK105" s="616"/>
      <c r="AL105" s="186">
        <f t="shared" si="7"/>
        <v>0</v>
      </c>
      <c r="AM105" s="186">
        <f t="shared" si="8"/>
        <v>0</v>
      </c>
      <c r="AN105" s="186">
        <f t="shared" si="9"/>
        <v>0</v>
      </c>
      <c r="AO105" s="615"/>
    </row>
    <row r="106" spans="1:41" ht="20.100000000000001" customHeight="1">
      <c r="A106" s="183">
        <v>102</v>
      </c>
      <c r="B106" s="342"/>
      <c r="C106" s="342"/>
      <c r="D106" s="142"/>
      <c r="E106" s="142"/>
      <c r="F106" s="142"/>
      <c r="G106" s="142"/>
      <c r="H106" s="142"/>
      <c r="I106" s="142"/>
      <c r="J106" s="143"/>
      <c r="K106" s="142"/>
      <c r="L106" s="142"/>
      <c r="M106" s="144"/>
      <c r="N106" s="145"/>
      <c r="O106" s="142"/>
      <c r="P106" s="147"/>
      <c r="Q106" s="147"/>
      <c r="R106" s="147"/>
      <c r="S106" s="147"/>
      <c r="T106" s="147"/>
      <c r="U106" s="147"/>
      <c r="V106" s="147"/>
      <c r="W106" s="147"/>
      <c r="X106" s="147"/>
      <c r="Y106" s="147"/>
      <c r="Z106" s="147"/>
      <c r="AA106" s="147"/>
      <c r="AB106" s="147"/>
      <c r="AC106" s="148"/>
      <c r="AD106" s="142"/>
      <c r="AE106" s="203">
        <f t="shared" si="10"/>
        <v>0</v>
      </c>
      <c r="AF106" s="150">
        <f t="shared" si="11"/>
        <v>0</v>
      </c>
      <c r="AG106" s="331"/>
      <c r="AJ106" s="185"/>
      <c r="AK106" s="616"/>
      <c r="AL106" s="186">
        <f t="shared" si="7"/>
        <v>0</v>
      </c>
      <c r="AM106" s="186">
        <f t="shared" si="8"/>
        <v>0</v>
      </c>
      <c r="AN106" s="186">
        <f t="shared" si="9"/>
        <v>0</v>
      </c>
      <c r="AO106" s="615"/>
    </row>
    <row r="107" spans="1:41" ht="20.100000000000001" customHeight="1">
      <c r="A107" s="183">
        <v>103</v>
      </c>
      <c r="B107" s="342"/>
      <c r="C107" s="342"/>
      <c r="D107" s="142"/>
      <c r="E107" s="142"/>
      <c r="F107" s="142"/>
      <c r="G107" s="142"/>
      <c r="H107" s="142"/>
      <c r="I107" s="142"/>
      <c r="J107" s="143"/>
      <c r="K107" s="142"/>
      <c r="L107" s="142"/>
      <c r="M107" s="144"/>
      <c r="N107" s="145"/>
      <c r="O107" s="142"/>
      <c r="P107" s="147"/>
      <c r="Q107" s="147"/>
      <c r="R107" s="147"/>
      <c r="S107" s="147"/>
      <c r="T107" s="147"/>
      <c r="U107" s="147"/>
      <c r="V107" s="147"/>
      <c r="W107" s="147"/>
      <c r="X107" s="147"/>
      <c r="Y107" s="147"/>
      <c r="Z107" s="147"/>
      <c r="AA107" s="147"/>
      <c r="AB107" s="147"/>
      <c r="AC107" s="148"/>
      <c r="AD107" s="142"/>
      <c r="AE107" s="203">
        <f t="shared" si="10"/>
        <v>0</v>
      </c>
      <c r="AF107" s="150">
        <f t="shared" si="11"/>
        <v>0</v>
      </c>
      <c r="AG107" s="331"/>
      <c r="AJ107" s="185"/>
      <c r="AK107" s="616"/>
      <c r="AL107" s="186">
        <f t="shared" si="7"/>
        <v>0</v>
      </c>
      <c r="AM107" s="186">
        <f t="shared" si="8"/>
        <v>0</v>
      </c>
      <c r="AN107" s="186">
        <f t="shared" si="9"/>
        <v>0</v>
      </c>
      <c r="AO107" s="615"/>
    </row>
    <row r="108" spans="1:41" ht="20.100000000000001" customHeight="1">
      <c r="A108" s="183">
        <v>104</v>
      </c>
      <c r="B108" s="342"/>
      <c r="C108" s="342"/>
      <c r="D108" s="142"/>
      <c r="E108" s="142"/>
      <c r="F108" s="142"/>
      <c r="G108" s="142"/>
      <c r="H108" s="142"/>
      <c r="I108" s="142"/>
      <c r="J108" s="143"/>
      <c r="K108" s="142"/>
      <c r="L108" s="142"/>
      <c r="M108" s="144"/>
      <c r="N108" s="145"/>
      <c r="O108" s="142"/>
      <c r="P108" s="147"/>
      <c r="Q108" s="147"/>
      <c r="R108" s="147"/>
      <c r="S108" s="147"/>
      <c r="T108" s="147"/>
      <c r="U108" s="147"/>
      <c r="V108" s="147"/>
      <c r="W108" s="147"/>
      <c r="X108" s="147"/>
      <c r="Y108" s="147"/>
      <c r="Z108" s="147"/>
      <c r="AA108" s="147"/>
      <c r="AB108" s="147"/>
      <c r="AC108" s="148"/>
      <c r="AD108" s="142"/>
      <c r="AE108" s="203">
        <f t="shared" si="10"/>
        <v>0</v>
      </c>
      <c r="AF108" s="150">
        <f t="shared" si="11"/>
        <v>0</v>
      </c>
      <c r="AG108" s="331"/>
      <c r="AJ108" s="185"/>
      <c r="AK108" s="616"/>
      <c r="AL108" s="186">
        <f t="shared" si="7"/>
        <v>0</v>
      </c>
      <c r="AM108" s="186">
        <f t="shared" si="8"/>
        <v>0</v>
      </c>
      <c r="AN108" s="186">
        <f t="shared" si="9"/>
        <v>0</v>
      </c>
      <c r="AO108" s="615"/>
    </row>
    <row r="109" spans="1:41" ht="20.100000000000001" customHeight="1">
      <c r="A109" s="183">
        <v>105</v>
      </c>
      <c r="B109" s="342"/>
      <c r="C109" s="342"/>
      <c r="D109" s="142"/>
      <c r="E109" s="142"/>
      <c r="F109" s="142"/>
      <c r="G109" s="142"/>
      <c r="H109" s="142"/>
      <c r="I109" s="142"/>
      <c r="J109" s="143"/>
      <c r="K109" s="142"/>
      <c r="L109" s="142"/>
      <c r="M109" s="144"/>
      <c r="N109" s="145"/>
      <c r="O109" s="142"/>
      <c r="P109" s="147"/>
      <c r="Q109" s="147"/>
      <c r="R109" s="147"/>
      <c r="S109" s="147"/>
      <c r="T109" s="147"/>
      <c r="U109" s="147"/>
      <c r="V109" s="147"/>
      <c r="W109" s="147"/>
      <c r="X109" s="147"/>
      <c r="Y109" s="147"/>
      <c r="Z109" s="147"/>
      <c r="AA109" s="147"/>
      <c r="AB109" s="147"/>
      <c r="AC109" s="148"/>
      <c r="AD109" s="142"/>
      <c r="AE109" s="203">
        <f t="shared" si="10"/>
        <v>0</v>
      </c>
      <c r="AF109" s="150">
        <f t="shared" si="11"/>
        <v>0</v>
      </c>
      <c r="AG109" s="331"/>
      <c r="AJ109" s="185"/>
      <c r="AK109" s="616"/>
      <c r="AL109" s="186">
        <f t="shared" si="7"/>
        <v>0</v>
      </c>
      <c r="AM109" s="186">
        <f t="shared" si="8"/>
        <v>0</v>
      </c>
      <c r="AN109" s="186">
        <f t="shared" si="9"/>
        <v>0</v>
      </c>
      <c r="AO109" s="615"/>
    </row>
    <row r="110" spans="1:41" ht="20.100000000000001" customHeight="1">
      <c r="A110" s="183">
        <v>106</v>
      </c>
      <c r="B110" s="342"/>
      <c r="C110" s="342"/>
      <c r="D110" s="142"/>
      <c r="E110" s="142"/>
      <c r="F110" s="142"/>
      <c r="G110" s="142"/>
      <c r="H110" s="142"/>
      <c r="I110" s="142"/>
      <c r="J110" s="143"/>
      <c r="K110" s="142"/>
      <c r="L110" s="142"/>
      <c r="M110" s="144"/>
      <c r="N110" s="145"/>
      <c r="O110" s="142"/>
      <c r="P110" s="147"/>
      <c r="Q110" s="147"/>
      <c r="R110" s="147"/>
      <c r="S110" s="147"/>
      <c r="T110" s="147"/>
      <c r="U110" s="147"/>
      <c r="V110" s="147"/>
      <c r="W110" s="147"/>
      <c r="X110" s="147"/>
      <c r="Y110" s="147"/>
      <c r="Z110" s="147"/>
      <c r="AA110" s="147"/>
      <c r="AB110" s="147"/>
      <c r="AC110" s="148"/>
      <c r="AD110" s="142"/>
      <c r="AE110" s="203">
        <f t="shared" si="10"/>
        <v>0</v>
      </c>
      <c r="AF110" s="150">
        <f t="shared" si="11"/>
        <v>0</v>
      </c>
      <c r="AG110" s="331"/>
      <c r="AJ110" s="185"/>
      <c r="AK110" s="616"/>
      <c r="AL110" s="186">
        <f t="shared" si="7"/>
        <v>0</v>
      </c>
      <c r="AM110" s="186">
        <f t="shared" si="8"/>
        <v>0</v>
      </c>
      <c r="AN110" s="186">
        <f t="shared" si="9"/>
        <v>0</v>
      </c>
      <c r="AO110" s="615"/>
    </row>
    <row r="111" spans="1:41" ht="20.100000000000001" customHeight="1">
      <c r="A111" s="183">
        <v>107</v>
      </c>
      <c r="B111" s="342"/>
      <c r="C111" s="342"/>
      <c r="D111" s="142"/>
      <c r="E111" s="142"/>
      <c r="F111" s="142"/>
      <c r="G111" s="142"/>
      <c r="H111" s="142"/>
      <c r="I111" s="142"/>
      <c r="J111" s="143"/>
      <c r="K111" s="142"/>
      <c r="L111" s="142"/>
      <c r="M111" s="144"/>
      <c r="N111" s="145"/>
      <c r="O111" s="142"/>
      <c r="P111" s="147"/>
      <c r="Q111" s="147"/>
      <c r="R111" s="147"/>
      <c r="S111" s="147"/>
      <c r="T111" s="147"/>
      <c r="U111" s="147"/>
      <c r="V111" s="147"/>
      <c r="W111" s="147"/>
      <c r="X111" s="147"/>
      <c r="Y111" s="147"/>
      <c r="Z111" s="147"/>
      <c r="AA111" s="147"/>
      <c r="AB111" s="147"/>
      <c r="AC111" s="148"/>
      <c r="AD111" s="142"/>
      <c r="AE111" s="203">
        <f t="shared" si="10"/>
        <v>0</v>
      </c>
      <c r="AF111" s="150">
        <f t="shared" si="11"/>
        <v>0</v>
      </c>
      <c r="AG111" s="331"/>
      <c r="AJ111" s="185"/>
      <c r="AK111" s="616"/>
      <c r="AL111" s="186">
        <f t="shared" si="7"/>
        <v>0</v>
      </c>
      <c r="AM111" s="186">
        <f t="shared" si="8"/>
        <v>0</v>
      </c>
      <c r="AN111" s="186">
        <f t="shared" si="9"/>
        <v>0</v>
      </c>
      <c r="AO111" s="615"/>
    </row>
    <row r="112" spans="1:41" ht="20.100000000000001" customHeight="1">
      <c r="A112" s="183">
        <v>108</v>
      </c>
      <c r="B112" s="342"/>
      <c r="C112" s="342"/>
      <c r="D112" s="142"/>
      <c r="E112" s="142"/>
      <c r="F112" s="142"/>
      <c r="G112" s="142"/>
      <c r="H112" s="142"/>
      <c r="I112" s="142"/>
      <c r="J112" s="143"/>
      <c r="K112" s="142"/>
      <c r="L112" s="142"/>
      <c r="M112" s="144"/>
      <c r="N112" s="145"/>
      <c r="O112" s="142"/>
      <c r="P112" s="147"/>
      <c r="Q112" s="147"/>
      <c r="R112" s="147"/>
      <c r="S112" s="147"/>
      <c r="T112" s="147"/>
      <c r="U112" s="147"/>
      <c r="V112" s="147"/>
      <c r="W112" s="147"/>
      <c r="X112" s="147"/>
      <c r="Y112" s="147"/>
      <c r="Z112" s="147"/>
      <c r="AA112" s="147"/>
      <c r="AB112" s="147"/>
      <c r="AC112" s="148"/>
      <c r="AD112" s="142"/>
      <c r="AE112" s="203">
        <f t="shared" si="10"/>
        <v>0</v>
      </c>
      <c r="AF112" s="150">
        <f t="shared" si="11"/>
        <v>0</v>
      </c>
      <c r="AG112" s="331"/>
      <c r="AJ112" s="185"/>
      <c r="AK112" s="616"/>
      <c r="AL112" s="186">
        <f t="shared" si="7"/>
        <v>0</v>
      </c>
      <c r="AM112" s="186">
        <f t="shared" si="8"/>
        <v>0</v>
      </c>
      <c r="AN112" s="186">
        <f t="shared" si="9"/>
        <v>0</v>
      </c>
      <c r="AO112" s="615"/>
    </row>
    <row r="113" spans="1:41" ht="20.100000000000001" customHeight="1">
      <c r="A113" s="183">
        <v>109</v>
      </c>
      <c r="B113" s="342"/>
      <c r="C113" s="342"/>
      <c r="D113" s="142"/>
      <c r="E113" s="142"/>
      <c r="F113" s="142"/>
      <c r="G113" s="142"/>
      <c r="H113" s="142"/>
      <c r="I113" s="142"/>
      <c r="J113" s="143"/>
      <c r="K113" s="142"/>
      <c r="L113" s="142"/>
      <c r="M113" s="144"/>
      <c r="N113" s="145"/>
      <c r="O113" s="142"/>
      <c r="P113" s="147"/>
      <c r="Q113" s="147"/>
      <c r="R113" s="147"/>
      <c r="S113" s="147"/>
      <c r="T113" s="147"/>
      <c r="U113" s="147"/>
      <c r="V113" s="147"/>
      <c r="W113" s="147"/>
      <c r="X113" s="147"/>
      <c r="Y113" s="147"/>
      <c r="Z113" s="147"/>
      <c r="AA113" s="147"/>
      <c r="AB113" s="147"/>
      <c r="AC113" s="148"/>
      <c r="AD113" s="142"/>
      <c r="AE113" s="203">
        <f t="shared" si="10"/>
        <v>0</v>
      </c>
      <c r="AF113" s="150">
        <f t="shared" si="11"/>
        <v>0</v>
      </c>
      <c r="AG113" s="331"/>
      <c r="AJ113" s="185"/>
      <c r="AK113" s="616"/>
      <c r="AL113" s="186">
        <f t="shared" si="7"/>
        <v>0</v>
      </c>
      <c r="AM113" s="186">
        <f t="shared" si="8"/>
        <v>0</v>
      </c>
      <c r="AN113" s="186">
        <f t="shared" si="9"/>
        <v>0</v>
      </c>
      <c r="AO113" s="615"/>
    </row>
    <row r="114" spans="1:41" ht="20.100000000000001" customHeight="1">
      <c r="A114" s="183">
        <v>110</v>
      </c>
      <c r="B114" s="342"/>
      <c r="C114" s="342"/>
      <c r="D114" s="142"/>
      <c r="E114" s="142"/>
      <c r="F114" s="142"/>
      <c r="G114" s="142"/>
      <c r="H114" s="142"/>
      <c r="I114" s="142"/>
      <c r="J114" s="143"/>
      <c r="K114" s="142"/>
      <c r="L114" s="142"/>
      <c r="M114" s="144"/>
      <c r="N114" s="145"/>
      <c r="O114" s="142"/>
      <c r="P114" s="147"/>
      <c r="Q114" s="147"/>
      <c r="R114" s="147"/>
      <c r="S114" s="147"/>
      <c r="T114" s="147"/>
      <c r="U114" s="147"/>
      <c r="V114" s="147"/>
      <c r="W114" s="147"/>
      <c r="X114" s="147"/>
      <c r="Y114" s="147"/>
      <c r="Z114" s="147"/>
      <c r="AA114" s="147"/>
      <c r="AB114" s="147"/>
      <c r="AC114" s="148"/>
      <c r="AD114" s="142"/>
      <c r="AE114" s="203">
        <f t="shared" si="10"/>
        <v>0</v>
      </c>
      <c r="AF114" s="150">
        <f t="shared" si="11"/>
        <v>0</v>
      </c>
      <c r="AG114" s="331"/>
      <c r="AJ114" s="185"/>
      <c r="AK114" s="616"/>
      <c r="AL114" s="186">
        <f t="shared" si="7"/>
        <v>0</v>
      </c>
      <c r="AM114" s="186">
        <f t="shared" si="8"/>
        <v>0</v>
      </c>
      <c r="AN114" s="186">
        <f t="shared" si="9"/>
        <v>0</v>
      </c>
      <c r="AO114" s="615"/>
    </row>
    <row r="115" spans="1:41" ht="20.100000000000001" customHeight="1">
      <c r="A115" s="183">
        <v>111</v>
      </c>
      <c r="B115" s="342"/>
      <c r="C115" s="342"/>
      <c r="D115" s="142"/>
      <c r="E115" s="142"/>
      <c r="F115" s="142"/>
      <c r="G115" s="142"/>
      <c r="H115" s="142"/>
      <c r="I115" s="142"/>
      <c r="J115" s="143"/>
      <c r="K115" s="142"/>
      <c r="L115" s="142"/>
      <c r="M115" s="144"/>
      <c r="N115" s="145"/>
      <c r="O115" s="142"/>
      <c r="P115" s="147"/>
      <c r="Q115" s="147"/>
      <c r="R115" s="147"/>
      <c r="S115" s="147"/>
      <c r="T115" s="147"/>
      <c r="U115" s="147"/>
      <c r="V115" s="147"/>
      <c r="W115" s="147"/>
      <c r="X115" s="147"/>
      <c r="Y115" s="147"/>
      <c r="Z115" s="147"/>
      <c r="AA115" s="147"/>
      <c r="AB115" s="147"/>
      <c r="AC115" s="148"/>
      <c r="AD115" s="142"/>
      <c r="AE115" s="203">
        <f t="shared" si="10"/>
        <v>0</v>
      </c>
      <c r="AF115" s="150">
        <f t="shared" si="11"/>
        <v>0</v>
      </c>
      <c r="AG115" s="331"/>
      <c r="AJ115" s="185"/>
      <c r="AK115" s="616"/>
      <c r="AL115" s="186">
        <f t="shared" si="7"/>
        <v>0</v>
      </c>
      <c r="AM115" s="186">
        <f t="shared" si="8"/>
        <v>0</v>
      </c>
      <c r="AN115" s="186">
        <f t="shared" si="9"/>
        <v>0</v>
      </c>
      <c r="AO115" s="615"/>
    </row>
    <row r="116" spans="1:41" ht="20.100000000000001" customHeight="1">
      <c r="A116" s="183">
        <v>112</v>
      </c>
      <c r="B116" s="342"/>
      <c r="C116" s="342"/>
      <c r="D116" s="142"/>
      <c r="E116" s="142"/>
      <c r="F116" s="142"/>
      <c r="G116" s="142"/>
      <c r="H116" s="142"/>
      <c r="I116" s="142"/>
      <c r="J116" s="143"/>
      <c r="K116" s="142"/>
      <c r="L116" s="142"/>
      <c r="M116" s="144"/>
      <c r="N116" s="145"/>
      <c r="O116" s="142"/>
      <c r="P116" s="147"/>
      <c r="Q116" s="147"/>
      <c r="R116" s="147"/>
      <c r="S116" s="147"/>
      <c r="T116" s="147"/>
      <c r="U116" s="147"/>
      <c r="V116" s="147"/>
      <c r="W116" s="147"/>
      <c r="X116" s="147"/>
      <c r="Y116" s="147"/>
      <c r="Z116" s="147"/>
      <c r="AA116" s="147"/>
      <c r="AB116" s="147"/>
      <c r="AC116" s="148"/>
      <c r="AD116" s="142"/>
      <c r="AE116" s="203">
        <f t="shared" si="10"/>
        <v>0</v>
      </c>
      <c r="AF116" s="150">
        <f t="shared" si="11"/>
        <v>0</v>
      </c>
      <c r="AG116" s="331"/>
      <c r="AJ116" s="185"/>
      <c r="AK116" s="616"/>
      <c r="AL116" s="186">
        <f t="shared" si="7"/>
        <v>0</v>
      </c>
      <c r="AM116" s="186">
        <f t="shared" si="8"/>
        <v>0</v>
      </c>
      <c r="AN116" s="186">
        <f t="shared" si="9"/>
        <v>0</v>
      </c>
      <c r="AO116" s="615"/>
    </row>
    <row r="117" spans="1:41" ht="20.100000000000001" customHeight="1">
      <c r="A117" s="183">
        <v>113</v>
      </c>
      <c r="B117" s="342"/>
      <c r="C117" s="342"/>
      <c r="D117" s="142"/>
      <c r="E117" s="142"/>
      <c r="F117" s="142"/>
      <c r="G117" s="142"/>
      <c r="H117" s="142"/>
      <c r="I117" s="142"/>
      <c r="J117" s="143"/>
      <c r="K117" s="142"/>
      <c r="L117" s="142"/>
      <c r="M117" s="144"/>
      <c r="N117" s="145"/>
      <c r="O117" s="142"/>
      <c r="P117" s="147"/>
      <c r="Q117" s="147"/>
      <c r="R117" s="147"/>
      <c r="S117" s="147"/>
      <c r="T117" s="147"/>
      <c r="U117" s="147"/>
      <c r="V117" s="147"/>
      <c r="W117" s="147"/>
      <c r="X117" s="147"/>
      <c r="Y117" s="147"/>
      <c r="Z117" s="147"/>
      <c r="AA117" s="147"/>
      <c r="AB117" s="147"/>
      <c r="AC117" s="148"/>
      <c r="AD117" s="142"/>
      <c r="AE117" s="203">
        <f t="shared" si="10"/>
        <v>0</v>
      </c>
      <c r="AF117" s="150">
        <f t="shared" si="11"/>
        <v>0</v>
      </c>
      <c r="AG117" s="331"/>
      <c r="AJ117" s="185"/>
      <c r="AK117" s="616"/>
      <c r="AL117" s="186">
        <f t="shared" si="7"/>
        <v>0</v>
      </c>
      <c r="AM117" s="186">
        <f t="shared" si="8"/>
        <v>0</v>
      </c>
      <c r="AN117" s="186">
        <f t="shared" si="9"/>
        <v>0</v>
      </c>
      <c r="AO117" s="615"/>
    </row>
    <row r="118" spans="1:41" ht="20.100000000000001" customHeight="1">
      <c r="A118" s="183">
        <v>114</v>
      </c>
      <c r="B118" s="342"/>
      <c r="C118" s="342"/>
      <c r="D118" s="142"/>
      <c r="E118" s="142"/>
      <c r="F118" s="142"/>
      <c r="G118" s="142"/>
      <c r="H118" s="142"/>
      <c r="I118" s="142"/>
      <c r="J118" s="143"/>
      <c r="K118" s="142"/>
      <c r="L118" s="142"/>
      <c r="M118" s="144"/>
      <c r="N118" s="145"/>
      <c r="O118" s="142"/>
      <c r="P118" s="147"/>
      <c r="Q118" s="147"/>
      <c r="R118" s="147"/>
      <c r="S118" s="147"/>
      <c r="T118" s="147"/>
      <c r="U118" s="147"/>
      <c r="V118" s="147"/>
      <c r="W118" s="147"/>
      <c r="X118" s="147"/>
      <c r="Y118" s="147"/>
      <c r="Z118" s="147"/>
      <c r="AA118" s="147"/>
      <c r="AB118" s="147"/>
      <c r="AC118" s="148"/>
      <c r="AD118" s="142"/>
      <c r="AE118" s="203">
        <f t="shared" si="10"/>
        <v>0</v>
      </c>
      <c r="AF118" s="150">
        <f t="shared" si="11"/>
        <v>0</v>
      </c>
      <c r="AG118" s="331"/>
      <c r="AJ118" s="185"/>
      <c r="AK118" s="616"/>
      <c r="AL118" s="186">
        <f t="shared" si="7"/>
        <v>0</v>
      </c>
      <c r="AM118" s="186">
        <f t="shared" si="8"/>
        <v>0</v>
      </c>
      <c r="AN118" s="186">
        <f t="shared" si="9"/>
        <v>0</v>
      </c>
      <c r="AO118" s="615"/>
    </row>
    <row r="119" spans="1:41" ht="20.100000000000001" customHeight="1">
      <c r="A119" s="183">
        <v>115</v>
      </c>
      <c r="B119" s="342"/>
      <c r="C119" s="342"/>
      <c r="D119" s="142"/>
      <c r="E119" s="142"/>
      <c r="F119" s="142"/>
      <c r="G119" s="142"/>
      <c r="H119" s="142"/>
      <c r="I119" s="142"/>
      <c r="J119" s="143"/>
      <c r="K119" s="142"/>
      <c r="L119" s="142"/>
      <c r="M119" s="144"/>
      <c r="N119" s="145"/>
      <c r="O119" s="142"/>
      <c r="P119" s="147"/>
      <c r="Q119" s="147"/>
      <c r="R119" s="147"/>
      <c r="S119" s="147"/>
      <c r="T119" s="147"/>
      <c r="U119" s="147"/>
      <c r="V119" s="147"/>
      <c r="W119" s="147"/>
      <c r="X119" s="147"/>
      <c r="Y119" s="147"/>
      <c r="Z119" s="147"/>
      <c r="AA119" s="147"/>
      <c r="AB119" s="147"/>
      <c r="AC119" s="148"/>
      <c r="AD119" s="142"/>
      <c r="AE119" s="203">
        <f t="shared" si="10"/>
        <v>0</v>
      </c>
      <c r="AF119" s="150">
        <f t="shared" si="11"/>
        <v>0</v>
      </c>
      <c r="AG119" s="331"/>
      <c r="AJ119" s="185"/>
      <c r="AK119" s="616"/>
      <c r="AL119" s="186">
        <f t="shared" si="7"/>
        <v>0</v>
      </c>
      <c r="AM119" s="186">
        <f t="shared" si="8"/>
        <v>0</v>
      </c>
      <c r="AN119" s="186">
        <f t="shared" si="9"/>
        <v>0</v>
      </c>
      <c r="AO119" s="615"/>
    </row>
    <row r="120" spans="1:41" ht="20.100000000000001" customHeight="1">
      <c r="A120" s="183">
        <v>116</v>
      </c>
      <c r="B120" s="342"/>
      <c r="C120" s="342"/>
      <c r="D120" s="142"/>
      <c r="E120" s="142"/>
      <c r="F120" s="142"/>
      <c r="G120" s="142"/>
      <c r="H120" s="142"/>
      <c r="I120" s="142"/>
      <c r="J120" s="143"/>
      <c r="K120" s="142"/>
      <c r="L120" s="142"/>
      <c r="M120" s="144"/>
      <c r="N120" s="145"/>
      <c r="O120" s="142"/>
      <c r="P120" s="147"/>
      <c r="Q120" s="147"/>
      <c r="R120" s="147"/>
      <c r="S120" s="147"/>
      <c r="T120" s="147"/>
      <c r="U120" s="147"/>
      <c r="V120" s="147"/>
      <c r="W120" s="147"/>
      <c r="X120" s="147"/>
      <c r="Y120" s="147"/>
      <c r="Z120" s="147"/>
      <c r="AA120" s="147"/>
      <c r="AB120" s="147"/>
      <c r="AC120" s="148"/>
      <c r="AD120" s="142"/>
      <c r="AE120" s="203">
        <f t="shared" si="10"/>
        <v>0</v>
      </c>
      <c r="AF120" s="150">
        <f t="shared" si="11"/>
        <v>0</v>
      </c>
      <c r="AG120" s="331"/>
      <c r="AJ120" s="185"/>
      <c r="AK120" s="616"/>
      <c r="AL120" s="186">
        <f t="shared" si="7"/>
        <v>0</v>
      </c>
      <c r="AM120" s="186">
        <f t="shared" si="8"/>
        <v>0</v>
      </c>
      <c r="AN120" s="186">
        <f t="shared" si="9"/>
        <v>0</v>
      </c>
      <c r="AO120" s="615"/>
    </row>
    <row r="121" spans="1:41" ht="20.100000000000001" customHeight="1">
      <c r="A121" s="183">
        <v>117</v>
      </c>
      <c r="B121" s="342"/>
      <c r="C121" s="342"/>
      <c r="D121" s="142"/>
      <c r="E121" s="142"/>
      <c r="F121" s="142"/>
      <c r="G121" s="142"/>
      <c r="H121" s="142"/>
      <c r="I121" s="142"/>
      <c r="J121" s="143"/>
      <c r="K121" s="142"/>
      <c r="L121" s="142"/>
      <c r="M121" s="144"/>
      <c r="N121" s="145"/>
      <c r="O121" s="142"/>
      <c r="P121" s="147"/>
      <c r="Q121" s="147"/>
      <c r="R121" s="147"/>
      <c r="S121" s="147"/>
      <c r="T121" s="147"/>
      <c r="U121" s="147"/>
      <c r="V121" s="147"/>
      <c r="W121" s="147"/>
      <c r="X121" s="147"/>
      <c r="Y121" s="147"/>
      <c r="Z121" s="147"/>
      <c r="AA121" s="147"/>
      <c r="AB121" s="147"/>
      <c r="AC121" s="148"/>
      <c r="AD121" s="142"/>
      <c r="AE121" s="203">
        <f t="shared" si="10"/>
        <v>0</v>
      </c>
      <c r="AF121" s="150">
        <f t="shared" si="11"/>
        <v>0</v>
      </c>
      <c r="AG121" s="331"/>
      <c r="AJ121" s="185"/>
      <c r="AK121" s="616"/>
      <c r="AL121" s="186">
        <f t="shared" si="7"/>
        <v>0</v>
      </c>
      <c r="AM121" s="186">
        <f t="shared" si="8"/>
        <v>0</v>
      </c>
      <c r="AN121" s="186">
        <f t="shared" si="9"/>
        <v>0</v>
      </c>
      <c r="AO121" s="615"/>
    </row>
    <row r="122" spans="1:41" ht="20.100000000000001" customHeight="1">
      <c r="A122" s="183">
        <v>118</v>
      </c>
      <c r="B122" s="342"/>
      <c r="C122" s="342"/>
      <c r="D122" s="142"/>
      <c r="E122" s="142"/>
      <c r="F122" s="142"/>
      <c r="G122" s="142"/>
      <c r="H122" s="142"/>
      <c r="I122" s="142"/>
      <c r="J122" s="143"/>
      <c r="K122" s="142"/>
      <c r="L122" s="142"/>
      <c r="M122" s="144"/>
      <c r="N122" s="145"/>
      <c r="O122" s="142"/>
      <c r="P122" s="147"/>
      <c r="Q122" s="147"/>
      <c r="R122" s="147"/>
      <c r="S122" s="147"/>
      <c r="T122" s="147"/>
      <c r="U122" s="147"/>
      <c r="V122" s="147"/>
      <c r="W122" s="147"/>
      <c r="X122" s="147"/>
      <c r="Y122" s="147"/>
      <c r="Z122" s="147"/>
      <c r="AA122" s="147"/>
      <c r="AB122" s="147"/>
      <c r="AC122" s="148"/>
      <c r="AD122" s="142"/>
      <c r="AE122" s="203">
        <f t="shared" si="10"/>
        <v>0</v>
      </c>
      <c r="AF122" s="150">
        <f t="shared" si="11"/>
        <v>0</v>
      </c>
      <c r="AG122" s="331"/>
      <c r="AJ122" s="185"/>
      <c r="AK122" s="616"/>
      <c r="AL122" s="186">
        <f t="shared" si="7"/>
        <v>0</v>
      </c>
      <c r="AM122" s="186">
        <f t="shared" si="8"/>
        <v>0</v>
      </c>
      <c r="AN122" s="186">
        <f t="shared" si="9"/>
        <v>0</v>
      </c>
      <c r="AO122" s="615"/>
    </row>
    <row r="123" spans="1:41" ht="20.100000000000001" customHeight="1">
      <c r="A123" s="183">
        <v>119</v>
      </c>
      <c r="B123" s="342"/>
      <c r="C123" s="342"/>
      <c r="D123" s="142"/>
      <c r="E123" s="142"/>
      <c r="F123" s="142"/>
      <c r="G123" s="142"/>
      <c r="H123" s="142"/>
      <c r="I123" s="142"/>
      <c r="J123" s="143"/>
      <c r="K123" s="142"/>
      <c r="L123" s="142"/>
      <c r="M123" s="144"/>
      <c r="N123" s="145"/>
      <c r="O123" s="142"/>
      <c r="P123" s="147"/>
      <c r="Q123" s="147"/>
      <c r="R123" s="147"/>
      <c r="S123" s="147"/>
      <c r="T123" s="147"/>
      <c r="U123" s="147"/>
      <c r="V123" s="147"/>
      <c r="W123" s="147"/>
      <c r="X123" s="147"/>
      <c r="Y123" s="147"/>
      <c r="Z123" s="147"/>
      <c r="AA123" s="147"/>
      <c r="AB123" s="147"/>
      <c r="AC123" s="148"/>
      <c r="AD123" s="142"/>
      <c r="AE123" s="203">
        <f t="shared" si="10"/>
        <v>0</v>
      </c>
      <c r="AF123" s="150">
        <f t="shared" si="11"/>
        <v>0</v>
      </c>
      <c r="AG123" s="331"/>
      <c r="AJ123" s="185"/>
      <c r="AK123" s="616"/>
      <c r="AL123" s="186">
        <f t="shared" si="7"/>
        <v>0</v>
      </c>
      <c r="AM123" s="186">
        <f t="shared" si="8"/>
        <v>0</v>
      </c>
      <c r="AN123" s="186">
        <f t="shared" si="9"/>
        <v>0</v>
      </c>
      <c r="AO123" s="615"/>
    </row>
    <row r="124" spans="1:41" ht="20.100000000000001" customHeight="1">
      <c r="A124" s="183">
        <v>120</v>
      </c>
      <c r="B124" s="342"/>
      <c r="C124" s="342"/>
      <c r="D124" s="142"/>
      <c r="E124" s="142"/>
      <c r="F124" s="142"/>
      <c r="G124" s="142"/>
      <c r="H124" s="142"/>
      <c r="I124" s="142"/>
      <c r="J124" s="143"/>
      <c r="K124" s="142"/>
      <c r="L124" s="142"/>
      <c r="M124" s="144"/>
      <c r="N124" s="145"/>
      <c r="O124" s="142"/>
      <c r="P124" s="147"/>
      <c r="Q124" s="147"/>
      <c r="R124" s="147"/>
      <c r="S124" s="147"/>
      <c r="T124" s="147"/>
      <c r="U124" s="147"/>
      <c r="V124" s="147"/>
      <c r="W124" s="147"/>
      <c r="X124" s="147"/>
      <c r="Y124" s="147"/>
      <c r="Z124" s="147"/>
      <c r="AA124" s="147"/>
      <c r="AB124" s="147"/>
      <c r="AC124" s="148"/>
      <c r="AD124" s="142"/>
      <c r="AE124" s="203">
        <f t="shared" si="10"/>
        <v>0</v>
      </c>
      <c r="AF124" s="150">
        <f t="shared" si="11"/>
        <v>0</v>
      </c>
      <c r="AG124" s="331"/>
      <c r="AJ124" s="185"/>
      <c r="AK124" s="616"/>
      <c r="AL124" s="186">
        <f t="shared" si="7"/>
        <v>0</v>
      </c>
      <c r="AM124" s="186">
        <f t="shared" si="8"/>
        <v>0</v>
      </c>
      <c r="AN124" s="186">
        <f t="shared" si="9"/>
        <v>0</v>
      </c>
      <c r="AO124" s="615"/>
    </row>
    <row r="125" spans="1:41" ht="20.100000000000001" customHeight="1">
      <c r="A125" s="183">
        <v>121</v>
      </c>
      <c r="B125" s="342"/>
      <c r="C125" s="342"/>
      <c r="D125" s="142"/>
      <c r="E125" s="142"/>
      <c r="F125" s="142"/>
      <c r="G125" s="142"/>
      <c r="H125" s="142"/>
      <c r="I125" s="142"/>
      <c r="J125" s="143"/>
      <c r="K125" s="142"/>
      <c r="L125" s="142"/>
      <c r="M125" s="144"/>
      <c r="N125" s="145"/>
      <c r="O125" s="142"/>
      <c r="P125" s="147"/>
      <c r="Q125" s="147"/>
      <c r="R125" s="147"/>
      <c r="S125" s="147"/>
      <c r="T125" s="147"/>
      <c r="U125" s="147"/>
      <c r="V125" s="147"/>
      <c r="W125" s="147"/>
      <c r="X125" s="147"/>
      <c r="Y125" s="147"/>
      <c r="Z125" s="147"/>
      <c r="AA125" s="147"/>
      <c r="AB125" s="147"/>
      <c r="AC125" s="148"/>
      <c r="AD125" s="142"/>
      <c r="AE125" s="203">
        <f t="shared" si="10"/>
        <v>0</v>
      </c>
      <c r="AF125" s="150">
        <f t="shared" si="11"/>
        <v>0</v>
      </c>
      <c r="AG125" s="331"/>
      <c r="AJ125" s="185"/>
      <c r="AK125" s="616"/>
      <c r="AL125" s="186">
        <f t="shared" si="7"/>
        <v>0</v>
      </c>
      <c r="AM125" s="186">
        <f t="shared" si="8"/>
        <v>0</v>
      </c>
      <c r="AN125" s="186">
        <f t="shared" si="9"/>
        <v>0</v>
      </c>
      <c r="AO125" s="615"/>
    </row>
    <row r="126" spans="1:41" ht="20.100000000000001" customHeight="1">
      <c r="A126" s="183">
        <v>122</v>
      </c>
      <c r="B126" s="342"/>
      <c r="C126" s="342"/>
      <c r="D126" s="142"/>
      <c r="E126" s="142"/>
      <c r="F126" s="142"/>
      <c r="G126" s="142"/>
      <c r="H126" s="142"/>
      <c r="I126" s="142"/>
      <c r="J126" s="143"/>
      <c r="K126" s="142"/>
      <c r="L126" s="142"/>
      <c r="M126" s="144"/>
      <c r="N126" s="145"/>
      <c r="O126" s="142"/>
      <c r="P126" s="147"/>
      <c r="Q126" s="147"/>
      <c r="R126" s="147"/>
      <c r="S126" s="147"/>
      <c r="T126" s="147"/>
      <c r="U126" s="147"/>
      <c r="V126" s="147"/>
      <c r="W126" s="147"/>
      <c r="X126" s="147"/>
      <c r="Y126" s="147"/>
      <c r="Z126" s="147"/>
      <c r="AA126" s="147"/>
      <c r="AB126" s="147"/>
      <c r="AC126" s="148"/>
      <c r="AD126" s="142"/>
      <c r="AE126" s="203">
        <f t="shared" si="10"/>
        <v>0</v>
      </c>
      <c r="AF126" s="150">
        <f t="shared" si="11"/>
        <v>0</v>
      </c>
      <c r="AG126" s="331"/>
      <c r="AJ126" s="185"/>
      <c r="AK126" s="616"/>
      <c r="AL126" s="186">
        <f t="shared" si="7"/>
        <v>0</v>
      </c>
      <c r="AM126" s="186">
        <f t="shared" si="8"/>
        <v>0</v>
      </c>
      <c r="AN126" s="186">
        <f t="shared" si="9"/>
        <v>0</v>
      </c>
      <c r="AO126" s="615"/>
    </row>
    <row r="127" spans="1:41" ht="20.100000000000001" customHeight="1">
      <c r="A127" s="183">
        <v>123</v>
      </c>
      <c r="B127" s="342"/>
      <c r="C127" s="342"/>
      <c r="D127" s="142"/>
      <c r="E127" s="142"/>
      <c r="F127" s="142"/>
      <c r="G127" s="142"/>
      <c r="H127" s="142"/>
      <c r="I127" s="142"/>
      <c r="J127" s="143"/>
      <c r="K127" s="142"/>
      <c r="L127" s="142"/>
      <c r="M127" s="144"/>
      <c r="N127" s="145"/>
      <c r="O127" s="142"/>
      <c r="P127" s="147"/>
      <c r="Q127" s="147"/>
      <c r="R127" s="147"/>
      <c r="S127" s="147"/>
      <c r="T127" s="147"/>
      <c r="U127" s="147"/>
      <c r="V127" s="147"/>
      <c r="W127" s="147"/>
      <c r="X127" s="147"/>
      <c r="Y127" s="147"/>
      <c r="Z127" s="147"/>
      <c r="AA127" s="147"/>
      <c r="AB127" s="147"/>
      <c r="AC127" s="148"/>
      <c r="AD127" s="142"/>
      <c r="AE127" s="203">
        <f t="shared" si="10"/>
        <v>0</v>
      </c>
      <c r="AF127" s="150">
        <f t="shared" si="11"/>
        <v>0</v>
      </c>
      <c r="AG127" s="331"/>
      <c r="AJ127" s="185"/>
      <c r="AK127" s="616"/>
      <c r="AL127" s="186">
        <f t="shared" si="7"/>
        <v>0</v>
      </c>
      <c r="AM127" s="186">
        <f t="shared" si="8"/>
        <v>0</v>
      </c>
      <c r="AN127" s="186">
        <f t="shared" si="9"/>
        <v>0</v>
      </c>
      <c r="AO127" s="615"/>
    </row>
    <row r="128" spans="1:41" ht="20.100000000000001" customHeight="1">
      <c r="A128" s="183">
        <v>124</v>
      </c>
      <c r="B128" s="342"/>
      <c r="C128" s="342"/>
      <c r="D128" s="142"/>
      <c r="E128" s="142"/>
      <c r="F128" s="142"/>
      <c r="G128" s="142"/>
      <c r="H128" s="142"/>
      <c r="I128" s="142"/>
      <c r="J128" s="143"/>
      <c r="K128" s="142"/>
      <c r="L128" s="142"/>
      <c r="M128" s="144"/>
      <c r="N128" s="145"/>
      <c r="O128" s="142"/>
      <c r="P128" s="147"/>
      <c r="Q128" s="147"/>
      <c r="R128" s="147"/>
      <c r="S128" s="147"/>
      <c r="T128" s="147"/>
      <c r="U128" s="147"/>
      <c r="V128" s="147"/>
      <c r="W128" s="147"/>
      <c r="X128" s="147"/>
      <c r="Y128" s="147"/>
      <c r="Z128" s="147"/>
      <c r="AA128" s="147"/>
      <c r="AB128" s="147"/>
      <c r="AC128" s="148"/>
      <c r="AD128" s="142"/>
      <c r="AE128" s="203">
        <f t="shared" si="10"/>
        <v>0</v>
      </c>
      <c r="AF128" s="150">
        <f t="shared" si="11"/>
        <v>0</v>
      </c>
      <c r="AG128" s="331"/>
      <c r="AJ128" s="185"/>
      <c r="AK128" s="616"/>
      <c r="AL128" s="186">
        <f t="shared" si="7"/>
        <v>0</v>
      </c>
      <c r="AM128" s="186">
        <f t="shared" si="8"/>
        <v>0</v>
      </c>
      <c r="AN128" s="186">
        <f t="shared" si="9"/>
        <v>0</v>
      </c>
      <c r="AO128" s="615"/>
    </row>
    <row r="129" spans="1:41" ht="20.100000000000001" customHeight="1">
      <c r="A129" s="183">
        <v>125</v>
      </c>
      <c r="B129" s="342"/>
      <c r="C129" s="342"/>
      <c r="D129" s="142"/>
      <c r="E129" s="142"/>
      <c r="F129" s="142"/>
      <c r="G129" s="142"/>
      <c r="H129" s="142"/>
      <c r="I129" s="142"/>
      <c r="J129" s="143"/>
      <c r="K129" s="142"/>
      <c r="L129" s="142"/>
      <c r="M129" s="144"/>
      <c r="N129" s="145"/>
      <c r="O129" s="142"/>
      <c r="P129" s="147"/>
      <c r="Q129" s="147"/>
      <c r="R129" s="147"/>
      <c r="S129" s="147"/>
      <c r="T129" s="147"/>
      <c r="U129" s="147"/>
      <c r="V129" s="147"/>
      <c r="W129" s="147"/>
      <c r="X129" s="147"/>
      <c r="Y129" s="147"/>
      <c r="Z129" s="147"/>
      <c r="AA129" s="147"/>
      <c r="AB129" s="147"/>
      <c r="AC129" s="148"/>
      <c r="AD129" s="142"/>
      <c r="AE129" s="203">
        <f t="shared" si="10"/>
        <v>0</v>
      </c>
      <c r="AF129" s="150">
        <f t="shared" si="11"/>
        <v>0</v>
      </c>
      <c r="AG129" s="331"/>
      <c r="AJ129" s="185"/>
      <c r="AK129" s="616"/>
      <c r="AL129" s="186">
        <f t="shared" si="7"/>
        <v>0</v>
      </c>
      <c r="AM129" s="186">
        <f t="shared" si="8"/>
        <v>0</v>
      </c>
      <c r="AN129" s="186">
        <f t="shared" si="9"/>
        <v>0</v>
      </c>
      <c r="AO129" s="615"/>
    </row>
    <row r="130" spans="1:41" ht="20.100000000000001" customHeight="1">
      <c r="A130" s="183">
        <v>126</v>
      </c>
      <c r="B130" s="342"/>
      <c r="C130" s="342"/>
      <c r="D130" s="142"/>
      <c r="E130" s="142"/>
      <c r="F130" s="142"/>
      <c r="G130" s="142"/>
      <c r="H130" s="142"/>
      <c r="I130" s="142"/>
      <c r="J130" s="143"/>
      <c r="K130" s="142"/>
      <c r="L130" s="142"/>
      <c r="M130" s="144"/>
      <c r="N130" s="145"/>
      <c r="O130" s="142"/>
      <c r="P130" s="147"/>
      <c r="Q130" s="147"/>
      <c r="R130" s="147"/>
      <c r="S130" s="147"/>
      <c r="T130" s="147"/>
      <c r="U130" s="147"/>
      <c r="V130" s="147"/>
      <c r="W130" s="147"/>
      <c r="X130" s="147"/>
      <c r="Y130" s="147"/>
      <c r="Z130" s="147"/>
      <c r="AA130" s="147"/>
      <c r="AB130" s="147"/>
      <c r="AC130" s="148"/>
      <c r="AD130" s="142"/>
      <c r="AE130" s="203">
        <f t="shared" si="10"/>
        <v>0</v>
      </c>
      <c r="AF130" s="150">
        <f t="shared" si="11"/>
        <v>0</v>
      </c>
      <c r="AG130" s="331"/>
      <c r="AJ130" s="185"/>
      <c r="AK130" s="616"/>
      <c r="AL130" s="186">
        <f t="shared" si="7"/>
        <v>0</v>
      </c>
      <c r="AM130" s="186">
        <f t="shared" si="8"/>
        <v>0</v>
      </c>
      <c r="AN130" s="186">
        <f t="shared" si="9"/>
        <v>0</v>
      </c>
      <c r="AO130" s="615"/>
    </row>
    <row r="131" spans="1:41" ht="20.100000000000001" customHeight="1">
      <c r="A131" s="183">
        <v>127</v>
      </c>
      <c r="B131" s="342"/>
      <c r="C131" s="342"/>
      <c r="D131" s="142"/>
      <c r="E131" s="142"/>
      <c r="F131" s="142"/>
      <c r="G131" s="142"/>
      <c r="H131" s="142"/>
      <c r="I131" s="142"/>
      <c r="J131" s="143"/>
      <c r="K131" s="142"/>
      <c r="L131" s="142"/>
      <c r="M131" s="144"/>
      <c r="N131" s="145"/>
      <c r="O131" s="142"/>
      <c r="P131" s="147"/>
      <c r="Q131" s="147"/>
      <c r="R131" s="147"/>
      <c r="S131" s="147"/>
      <c r="T131" s="147"/>
      <c r="U131" s="147"/>
      <c r="V131" s="147"/>
      <c r="W131" s="147"/>
      <c r="X131" s="147"/>
      <c r="Y131" s="147"/>
      <c r="Z131" s="147"/>
      <c r="AA131" s="147"/>
      <c r="AB131" s="147"/>
      <c r="AC131" s="148"/>
      <c r="AD131" s="142"/>
      <c r="AE131" s="203">
        <f t="shared" si="10"/>
        <v>0</v>
      </c>
      <c r="AF131" s="150">
        <f t="shared" si="11"/>
        <v>0</v>
      </c>
      <c r="AG131" s="331"/>
      <c r="AJ131" s="185"/>
      <c r="AK131" s="616"/>
      <c r="AL131" s="186">
        <f t="shared" si="7"/>
        <v>0</v>
      </c>
      <c r="AM131" s="186">
        <f t="shared" si="8"/>
        <v>0</v>
      </c>
      <c r="AN131" s="186">
        <f t="shared" si="9"/>
        <v>0</v>
      </c>
      <c r="AO131" s="615"/>
    </row>
    <row r="132" spans="1:41" ht="20.100000000000001" customHeight="1">
      <c r="A132" s="183">
        <v>128</v>
      </c>
      <c r="B132" s="342"/>
      <c r="C132" s="342"/>
      <c r="D132" s="142"/>
      <c r="E132" s="142"/>
      <c r="F132" s="142"/>
      <c r="G132" s="142"/>
      <c r="H132" s="142"/>
      <c r="I132" s="142"/>
      <c r="J132" s="143"/>
      <c r="K132" s="142"/>
      <c r="L132" s="142"/>
      <c r="M132" s="144"/>
      <c r="N132" s="145"/>
      <c r="O132" s="142"/>
      <c r="P132" s="147"/>
      <c r="Q132" s="147"/>
      <c r="R132" s="147"/>
      <c r="S132" s="147"/>
      <c r="T132" s="147"/>
      <c r="U132" s="147"/>
      <c r="V132" s="147"/>
      <c r="W132" s="147"/>
      <c r="X132" s="147"/>
      <c r="Y132" s="147"/>
      <c r="Z132" s="147"/>
      <c r="AA132" s="147"/>
      <c r="AB132" s="147"/>
      <c r="AC132" s="148"/>
      <c r="AD132" s="142"/>
      <c r="AE132" s="203">
        <f t="shared" si="10"/>
        <v>0</v>
      </c>
      <c r="AF132" s="150">
        <f t="shared" si="11"/>
        <v>0</v>
      </c>
      <c r="AG132" s="331"/>
      <c r="AJ132" s="185"/>
      <c r="AK132" s="616"/>
      <c r="AL132" s="186">
        <f t="shared" si="7"/>
        <v>0</v>
      </c>
      <c r="AM132" s="186">
        <f t="shared" si="8"/>
        <v>0</v>
      </c>
      <c r="AN132" s="186">
        <f t="shared" si="9"/>
        <v>0</v>
      </c>
      <c r="AO132" s="615"/>
    </row>
    <row r="133" spans="1:41" ht="20.100000000000001" customHeight="1">
      <c r="A133" s="183">
        <v>129</v>
      </c>
      <c r="B133" s="342"/>
      <c r="C133" s="342"/>
      <c r="D133" s="142"/>
      <c r="E133" s="142"/>
      <c r="F133" s="142"/>
      <c r="G133" s="142"/>
      <c r="H133" s="142"/>
      <c r="I133" s="142"/>
      <c r="J133" s="143"/>
      <c r="K133" s="142"/>
      <c r="L133" s="142"/>
      <c r="M133" s="144"/>
      <c r="N133" s="145"/>
      <c r="O133" s="142"/>
      <c r="P133" s="147"/>
      <c r="Q133" s="147"/>
      <c r="R133" s="147"/>
      <c r="S133" s="147"/>
      <c r="T133" s="147"/>
      <c r="U133" s="147"/>
      <c r="V133" s="147"/>
      <c r="W133" s="147"/>
      <c r="X133" s="147"/>
      <c r="Y133" s="147"/>
      <c r="Z133" s="147"/>
      <c r="AA133" s="147"/>
      <c r="AB133" s="147"/>
      <c r="AC133" s="148"/>
      <c r="AD133" s="142"/>
      <c r="AE133" s="203">
        <f t="shared" si="10"/>
        <v>0</v>
      </c>
      <c r="AF133" s="150">
        <f t="shared" si="11"/>
        <v>0</v>
      </c>
      <c r="AG133" s="331"/>
      <c r="AJ133" s="185"/>
      <c r="AK133" s="616"/>
      <c r="AL133" s="186">
        <f t="shared" si="7"/>
        <v>0</v>
      </c>
      <c r="AM133" s="186">
        <f t="shared" si="8"/>
        <v>0</v>
      </c>
      <c r="AN133" s="186">
        <f t="shared" si="9"/>
        <v>0</v>
      </c>
      <c r="AO133" s="615"/>
    </row>
    <row r="134" spans="1:41" ht="20.100000000000001" customHeight="1">
      <c r="A134" s="183">
        <v>130</v>
      </c>
      <c r="B134" s="342"/>
      <c r="C134" s="342"/>
      <c r="D134" s="142"/>
      <c r="E134" s="142"/>
      <c r="F134" s="142"/>
      <c r="G134" s="142"/>
      <c r="H134" s="142"/>
      <c r="I134" s="142"/>
      <c r="J134" s="143"/>
      <c r="K134" s="142"/>
      <c r="L134" s="142"/>
      <c r="M134" s="144"/>
      <c r="N134" s="145"/>
      <c r="O134" s="142"/>
      <c r="P134" s="147"/>
      <c r="Q134" s="147"/>
      <c r="R134" s="147"/>
      <c r="S134" s="147"/>
      <c r="T134" s="147"/>
      <c r="U134" s="147"/>
      <c r="V134" s="147"/>
      <c r="W134" s="147"/>
      <c r="X134" s="147"/>
      <c r="Y134" s="147"/>
      <c r="Z134" s="147"/>
      <c r="AA134" s="147"/>
      <c r="AB134" s="147"/>
      <c r="AC134" s="148"/>
      <c r="AD134" s="142"/>
      <c r="AE134" s="203">
        <f t="shared" si="10"/>
        <v>0</v>
      </c>
      <c r="AF134" s="150">
        <f t="shared" si="11"/>
        <v>0</v>
      </c>
      <c r="AG134" s="331"/>
      <c r="AJ134" s="185"/>
      <c r="AK134" s="616"/>
      <c r="AL134" s="186">
        <f t="shared" ref="AL134:AL197" si="12">SUM(AH$4*B134)</f>
        <v>0</v>
      </c>
      <c r="AM134" s="186">
        <f t="shared" ref="AM134:AM197" si="13">SUM(AI$4*C134)</f>
        <v>0</v>
      </c>
      <c r="AN134" s="186">
        <f t="shared" ref="AN134:AN197" si="14">SUM((AE134*AJ$4)+AK134)</f>
        <v>0</v>
      </c>
      <c r="AO134" s="615"/>
    </row>
    <row r="135" spans="1:41" ht="20.100000000000001" customHeight="1">
      <c r="A135" s="183">
        <v>131</v>
      </c>
      <c r="B135" s="342"/>
      <c r="C135" s="342"/>
      <c r="D135" s="142"/>
      <c r="E135" s="142"/>
      <c r="F135" s="142"/>
      <c r="G135" s="142"/>
      <c r="H135" s="142"/>
      <c r="I135" s="142"/>
      <c r="J135" s="143"/>
      <c r="K135" s="142"/>
      <c r="L135" s="142"/>
      <c r="M135" s="144"/>
      <c r="N135" s="145"/>
      <c r="O135" s="142"/>
      <c r="P135" s="147"/>
      <c r="Q135" s="147"/>
      <c r="R135" s="147"/>
      <c r="S135" s="147"/>
      <c r="T135" s="147"/>
      <c r="U135" s="147"/>
      <c r="V135" s="147"/>
      <c r="W135" s="147"/>
      <c r="X135" s="147"/>
      <c r="Y135" s="147"/>
      <c r="Z135" s="147"/>
      <c r="AA135" s="147"/>
      <c r="AB135" s="147"/>
      <c r="AC135" s="148"/>
      <c r="AD135" s="142"/>
      <c r="AE135" s="203">
        <f t="shared" ref="AE135:AE198" si="15">SUM(P135:AB135)</f>
        <v>0</v>
      </c>
      <c r="AF135" s="150">
        <f t="shared" ref="AF135:AF198" si="16">SUM(AE135+B135+C135)</f>
        <v>0</v>
      </c>
      <c r="AG135" s="331"/>
      <c r="AJ135" s="185"/>
      <c r="AK135" s="616"/>
      <c r="AL135" s="186">
        <f t="shared" si="12"/>
        <v>0</v>
      </c>
      <c r="AM135" s="186">
        <f t="shared" si="13"/>
        <v>0</v>
      </c>
      <c r="AN135" s="186">
        <f t="shared" si="14"/>
        <v>0</v>
      </c>
      <c r="AO135" s="615"/>
    </row>
    <row r="136" spans="1:41" ht="20.100000000000001" customHeight="1">
      <c r="A136" s="183">
        <v>132</v>
      </c>
      <c r="B136" s="342"/>
      <c r="C136" s="342"/>
      <c r="D136" s="142"/>
      <c r="E136" s="142"/>
      <c r="F136" s="142"/>
      <c r="G136" s="142"/>
      <c r="H136" s="142"/>
      <c r="I136" s="142"/>
      <c r="J136" s="143"/>
      <c r="K136" s="142"/>
      <c r="L136" s="142"/>
      <c r="M136" s="144"/>
      <c r="N136" s="145"/>
      <c r="O136" s="142"/>
      <c r="P136" s="147"/>
      <c r="Q136" s="147"/>
      <c r="R136" s="147"/>
      <c r="S136" s="147"/>
      <c r="T136" s="147"/>
      <c r="U136" s="147"/>
      <c r="V136" s="147"/>
      <c r="W136" s="147"/>
      <c r="X136" s="147"/>
      <c r="Y136" s="147"/>
      <c r="Z136" s="147"/>
      <c r="AA136" s="147"/>
      <c r="AB136" s="147"/>
      <c r="AC136" s="148"/>
      <c r="AD136" s="142"/>
      <c r="AE136" s="203">
        <f t="shared" si="15"/>
        <v>0</v>
      </c>
      <c r="AF136" s="150">
        <f t="shared" si="16"/>
        <v>0</v>
      </c>
      <c r="AG136" s="331"/>
      <c r="AJ136" s="185"/>
      <c r="AK136" s="616"/>
      <c r="AL136" s="186">
        <f t="shared" si="12"/>
        <v>0</v>
      </c>
      <c r="AM136" s="186">
        <f t="shared" si="13"/>
        <v>0</v>
      </c>
      <c r="AN136" s="186">
        <f t="shared" si="14"/>
        <v>0</v>
      </c>
      <c r="AO136" s="615"/>
    </row>
    <row r="137" spans="1:41" ht="20.100000000000001" customHeight="1">
      <c r="A137" s="183">
        <v>133</v>
      </c>
      <c r="B137" s="342"/>
      <c r="C137" s="342"/>
      <c r="D137" s="142"/>
      <c r="E137" s="142"/>
      <c r="F137" s="142"/>
      <c r="G137" s="142"/>
      <c r="H137" s="142"/>
      <c r="I137" s="142"/>
      <c r="J137" s="143"/>
      <c r="K137" s="142"/>
      <c r="L137" s="142"/>
      <c r="M137" s="144"/>
      <c r="N137" s="145"/>
      <c r="O137" s="142"/>
      <c r="P137" s="147"/>
      <c r="Q137" s="147"/>
      <c r="R137" s="147"/>
      <c r="S137" s="147"/>
      <c r="T137" s="147"/>
      <c r="U137" s="147"/>
      <c r="V137" s="147"/>
      <c r="W137" s="147"/>
      <c r="X137" s="147"/>
      <c r="Y137" s="147"/>
      <c r="Z137" s="147"/>
      <c r="AA137" s="147"/>
      <c r="AB137" s="147"/>
      <c r="AC137" s="148"/>
      <c r="AD137" s="142"/>
      <c r="AE137" s="203">
        <f t="shared" si="15"/>
        <v>0</v>
      </c>
      <c r="AF137" s="150">
        <f t="shared" si="16"/>
        <v>0</v>
      </c>
      <c r="AG137" s="331"/>
      <c r="AJ137" s="185"/>
      <c r="AK137" s="616"/>
      <c r="AL137" s="186">
        <f t="shared" si="12"/>
        <v>0</v>
      </c>
      <c r="AM137" s="186">
        <f t="shared" si="13"/>
        <v>0</v>
      </c>
      <c r="AN137" s="186">
        <f t="shared" si="14"/>
        <v>0</v>
      </c>
      <c r="AO137" s="615"/>
    </row>
    <row r="138" spans="1:41" ht="20.100000000000001" customHeight="1">
      <c r="A138" s="183">
        <v>134</v>
      </c>
      <c r="B138" s="342"/>
      <c r="C138" s="342"/>
      <c r="D138" s="142"/>
      <c r="E138" s="142"/>
      <c r="F138" s="142"/>
      <c r="G138" s="142"/>
      <c r="H138" s="142"/>
      <c r="I138" s="142"/>
      <c r="J138" s="143"/>
      <c r="K138" s="142"/>
      <c r="L138" s="142"/>
      <c r="M138" s="144"/>
      <c r="N138" s="145"/>
      <c r="O138" s="142"/>
      <c r="P138" s="147"/>
      <c r="Q138" s="147"/>
      <c r="R138" s="147"/>
      <c r="S138" s="147"/>
      <c r="T138" s="147"/>
      <c r="U138" s="147"/>
      <c r="V138" s="147"/>
      <c r="W138" s="147"/>
      <c r="X138" s="147"/>
      <c r="Y138" s="147"/>
      <c r="Z138" s="147"/>
      <c r="AA138" s="147"/>
      <c r="AB138" s="147"/>
      <c r="AC138" s="148"/>
      <c r="AD138" s="142"/>
      <c r="AE138" s="203">
        <f t="shared" si="15"/>
        <v>0</v>
      </c>
      <c r="AF138" s="150">
        <f t="shared" si="16"/>
        <v>0</v>
      </c>
      <c r="AG138" s="331"/>
      <c r="AJ138" s="185"/>
      <c r="AK138" s="616"/>
      <c r="AL138" s="186">
        <f t="shared" si="12"/>
        <v>0</v>
      </c>
      <c r="AM138" s="186">
        <f t="shared" si="13"/>
        <v>0</v>
      </c>
      <c r="AN138" s="186">
        <f t="shared" si="14"/>
        <v>0</v>
      </c>
      <c r="AO138" s="615"/>
    </row>
    <row r="139" spans="1:41" ht="20.100000000000001" customHeight="1">
      <c r="A139" s="183">
        <v>135</v>
      </c>
      <c r="B139" s="342"/>
      <c r="C139" s="342"/>
      <c r="D139" s="142"/>
      <c r="E139" s="142"/>
      <c r="F139" s="142"/>
      <c r="G139" s="142"/>
      <c r="H139" s="142"/>
      <c r="I139" s="142"/>
      <c r="J139" s="143"/>
      <c r="K139" s="142"/>
      <c r="L139" s="142"/>
      <c r="M139" s="144"/>
      <c r="N139" s="145"/>
      <c r="O139" s="142"/>
      <c r="P139" s="147"/>
      <c r="Q139" s="147"/>
      <c r="R139" s="147"/>
      <c r="S139" s="147"/>
      <c r="T139" s="147"/>
      <c r="U139" s="147"/>
      <c r="V139" s="147"/>
      <c r="W139" s="147"/>
      <c r="X139" s="147"/>
      <c r="Y139" s="147"/>
      <c r="Z139" s="147"/>
      <c r="AA139" s="147"/>
      <c r="AB139" s="147"/>
      <c r="AC139" s="148"/>
      <c r="AD139" s="142"/>
      <c r="AE139" s="203">
        <f t="shared" si="15"/>
        <v>0</v>
      </c>
      <c r="AF139" s="150">
        <f t="shared" si="16"/>
        <v>0</v>
      </c>
      <c r="AG139" s="331"/>
      <c r="AJ139" s="185"/>
      <c r="AK139" s="616"/>
      <c r="AL139" s="186">
        <f t="shared" si="12"/>
        <v>0</v>
      </c>
      <c r="AM139" s="186">
        <f t="shared" si="13"/>
        <v>0</v>
      </c>
      <c r="AN139" s="186">
        <f t="shared" si="14"/>
        <v>0</v>
      </c>
      <c r="AO139" s="615"/>
    </row>
    <row r="140" spans="1:41" ht="20.100000000000001" customHeight="1">
      <c r="A140" s="183">
        <v>136</v>
      </c>
      <c r="B140" s="342"/>
      <c r="C140" s="342"/>
      <c r="D140" s="142"/>
      <c r="E140" s="142"/>
      <c r="F140" s="142"/>
      <c r="G140" s="142"/>
      <c r="H140" s="142"/>
      <c r="I140" s="142"/>
      <c r="J140" s="143"/>
      <c r="K140" s="142"/>
      <c r="L140" s="142"/>
      <c r="M140" s="144"/>
      <c r="N140" s="145"/>
      <c r="O140" s="142"/>
      <c r="P140" s="147"/>
      <c r="Q140" s="147"/>
      <c r="R140" s="147"/>
      <c r="S140" s="147"/>
      <c r="T140" s="147"/>
      <c r="U140" s="147"/>
      <c r="V140" s="147"/>
      <c r="W140" s="147"/>
      <c r="X140" s="147"/>
      <c r="Y140" s="147"/>
      <c r="Z140" s="147"/>
      <c r="AA140" s="147"/>
      <c r="AB140" s="147"/>
      <c r="AC140" s="148"/>
      <c r="AD140" s="142"/>
      <c r="AE140" s="203">
        <f t="shared" si="15"/>
        <v>0</v>
      </c>
      <c r="AF140" s="150">
        <f t="shared" si="16"/>
        <v>0</v>
      </c>
      <c r="AG140" s="331"/>
      <c r="AJ140" s="185"/>
      <c r="AK140" s="616"/>
      <c r="AL140" s="186">
        <f t="shared" si="12"/>
        <v>0</v>
      </c>
      <c r="AM140" s="186">
        <f t="shared" si="13"/>
        <v>0</v>
      </c>
      <c r="AN140" s="186">
        <f t="shared" si="14"/>
        <v>0</v>
      </c>
      <c r="AO140" s="615"/>
    </row>
    <row r="141" spans="1:41" ht="20.100000000000001" customHeight="1">
      <c r="A141" s="183">
        <v>137</v>
      </c>
      <c r="B141" s="342"/>
      <c r="C141" s="342"/>
      <c r="D141" s="142"/>
      <c r="E141" s="142"/>
      <c r="F141" s="142"/>
      <c r="G141" s="142"/>
      <c r="H141" s="142"/>
      <c r="I141" s="142"/>
      <c r="J141" s="143"/>
      <c r="K141" s="142"/>
      <c r="L141" s="142"/>
      <c r="M141" s="144"/>
      <c r="N141" s="145"/>
      <c r="O141" s="142"/>
      <c r="P141" s="147"/>
      <c r="Q141" s="147"/>
      <c r="R141" s="147"/>
      <c r="S141" s="147"/>
      <c r="T141" s="147"/>
      <c r="U141" s="147"/>
      <c r="V141" s="147"/>
      <c r="W141" s="147"/>
      <c r="X141" s="147"/>
      <c r="Y141" s="147"/>
      <c r="Z141" s="147"/>
      <c r="AA141" s="147"/>
      <c r="AB141" s="147"/>
      <c r="AC141" s="148"/>
      <c r="AD141" s="142"/>
      <c r="AE141" s="203">
        <f t="shared" si="15"/>
        <v>0</v>
      </c>
      <c r="AF141" s="150">
        <f t="shared" si="16"/>
        <v>0</v>
      </c>
      <c r="AG141" s="331"/>
      <c r="AJ141" s="185"/>
      <c r="AK141" s="616"/>
      <c r="AL141" s="186">
        <f t="shared" si="12"/>
        <v>0</v>
      </c>
      <c r="AM141" s="186">
        <f t="shared" si="13"/>
        <v>0</v>
      </c>
      <c r="AN141" s="186">
        <f t="shared" si="14"/>
        <v>0</v>
      </c>
      <c r="AO141" s="615"/>
    </row>
    <row r="142" spans="1:41" ht="20.100000000000001" customHeight="1">
      <c r="A142" s="183">
        <v>138</v>
      </c>
      <c r="B142" s="342"/>
      <c r="C142" s="342"/>
      <c r="D142" s="142"/>
      <c r="E142" s="142"/>
      <c r="F142" s="142"/>
      <c r="G142" s="142"/>
      <c r="H142" s="142"/>
      <c r="I142" s="142"/>
      <c r="J142" s="143"/>
      <c r="K142" s="142"/>
      <c r="L142" s="142"/>
      <c r="M142" s="144"/>
      <c r="N142" s="145"/>
      <c r="O142" s="142"/>
      <c r="P142" s="147"/>
      <c r="Q142" s="147"/>
      <c r="R142" s="147"/>
      <c r="S142" s="147"/>
      <c r="T142" s="147"/>
      <c r="U142" s="147"/>
      <c r="V142" s="147"/>
      <c r="W142" s="147"/>
      <c r="X142" s="147"/>
      <c r="Y142" s="147"/>
      <c r="Z142" s="147"/>
      <c r="AA142" s="147"/>
      <c r="AB142" s="147"/>
      <c r="AC142" s="148"/>
      <c r="AD142" s="142"/>
      <c r="AE142" s="203">
        <f t="shared" si="15"/>
        <v>0</v>
      </c>
      <c r="AF142" s="150">
        <f t="shared" si="16"/>
        <v>0</v>
      </c>
      <c r="AG142" s="331"/>
      <c r="AJ142" s="185"/>
      <c r="AK142" s="616"/>
      <c r="AL142" s="186">
        <f t="shared" si="12"/>
        <v>0</v>
      </c>
      <c r="AM142" s="186">
        <f t="shared" si="13"/>
        <v>0</v>
      </c>
      <c r="AN142" s="186">
        <f t="shared" si="14"/>
        <v>0</v>
      </c>
      <c r="AO142" s="615"/>
    </row>
    <row r="143" spans="1:41" ht="20.100000000000001" customHeight="1">
      <c r="A143" s="183">
        <v>139</v>
      </c>
      <c r="B143" s="342"/>
      <c r="C143" s="342"/>
      <c r="D143" s="142"/>
      <c r="E143" s="142"/>
      <c r="F143" s="142"/>
      <c r="G143" s="142"/>
      <c r="H143" s="142"/>
      <c r="I143" s="142"/>
      <c r="J143" s="143"/>
      <c r="K143" s="142"/>
      <c r="L143" s="142"/>
      <c r="M143" s="144"/>
      <c r="N143" s="145"/>
      <c r="O143" s="142"/>
      <c r="P143" s="147"/>
      <c r="Q143" s="147"/>
      <c r="R143" s="147"/>
      <c r="S143" s="147"/>
      <c r="T143" s="147"/>
      <c r="U143" s="147"/>
      <c r="V143" s="147"/>
      <c r="W143" s="147"/>
      <c r="X143" s="147"/>
      <c r="Y143" s="147"/>
      <c r="Z143" s="147"/>
      <c r="AA143" s="147"/>
      <c r="AB143" s="147"/>
      <c r="AC143" s="148"/>
      <c r="AD143" s="142"/>
      <c r="AE143" s="203">
        <f t="shared" si="15"/>
        <v>0</v>
      </c>
      <c r="AF143" s="150">
        <f t="shared" si="16"/>
        <v>0</v>
      </c>
      <c r="AG143" s="331"/>
      <c r="AJ143" s="185"/>
      <c r="AK143" s="616"/>
      <c r="AL143" s="186">
        <f t="shared" si="12"/>
        <v>0</v>
      </c>
      <c r="AM143" s="186">
        <f t="shared" si="13"/>
        <v>0</v>
      </c>
      <c r="AN143" s="186">
        <f t="shared" si="14"/>
        <v>0</v>
      </c>
      <c r="AO143" s="615"/>
    </row>
    <row r="144" spans="1:41" ht="20.100000000000001" customHeight="1">
      <c r="A144" s="183">
        <v>140</v>
      </c>
      <c r="B144" s="342"/>
      <c r="C144" s="342"/>
      <c r="D144" s="142"/>
      <c r="E144" s="142"/>
      <c r="F144" s="142"/>
      <c r="G144" s="142"/>
      <c r="H144" s="142"/>
      <c r="I144" s="142"/>
      <c r="J144" s="143"/>
      <c r="K144" s="142"/>
      <c r="L144" s="142"/>
      <c r="M144" s="144"/>
      <c r="N144" s="145"/>
      <c r="O144" s="142"/>
      <c r="P144" s="147"/>
      <c r="Q144" s="147"/>
      <c r="R144" s="147"/>
      <c r="S144" s="147"/>
      <c r="T144" s="147"/>
      <c r="U144" s="147"/>
      <c r="V144" s="147"/>
      <c r="W144" s="147"/>
      <c r="X144" s="147"/>
      <c r="Y144" s="147"/>
      <c r="Z144" s="147"/>
      <c r="AA144" s="147"/>
      <c r="AB144" s="147"/>
      <c r="AC144" s="148"/>
      <c r="AD144" s="142"/>
      <c r="AE144" s="203">
        <f t="shared" si="15"/>
        <v>0</v>
      </c>
      <c r="AF144" s="150">
        <f t="shared" si="16"/>
        <v>0</v>
      </c>
      <c r="AG144" s="331"/>
      <c r="AJ144" s="185"/>
      <c r="AK144" s="616"/>
      <c r="AL144" s="186">
        <f t="shared" si="12"/>
        <v>0</v>
      </c>
      <c r="AM144" s="186">
        <f t="shared" si="13"/>
        <v>0</v>
      </c>
      <c r="AN144" s="186">
        <f t="shared" si="14"/>
        <v>0</v>
      </c>
      <c r="AO144" s="615"/>
    </row>
    <row r="145" spans="1:41" ht="20.100000000000001" customHeight="1">
      <c r="A145" s="183">
        <v>141</v>
      </c>
      <c r="B145" s="342"/>
      <c r="C145" s="342"/>
      <c r="D145" s="142"/>
      <c r="E145" s="142"/>
      <c r="F145" s="142"/>
      <c r="G145" s="142"/>
      <c r="H145" s="142"/>
      <c r="I145" s="142"/>
      <c r="J145" s="143"/>
      <c r="K145" s="142"/>
      <c r="L145" s="142"/>
      <c r="M145" s="144"/>
      <c r="N145" s="145"/>
      <c r="O145" s="142"/>
      <c r="P145" s="147"/>
      <c r="Q145" s="147"/>
      <c r="R145" s="147"/>
      <c r="S145" s="147"/>
      <c r="T145" s="147"/>
      <c r="U145" s="147"/>
      <c r="V145" s="147"/>
      <c r="W145" s="147"/>
      <c r="X145" s="147"/>
      <c r="Y145" s="147"/>
      <c r="Z145" s="147"/>
      <c r="AA145" s="147"/>
      <c r="AB145" s="147"/>
      <c r="AC145" s="148"/>
      <c r="AD145" s="142"/>
      <c r="AE145" s="203">
        <f t="shared" si="15"/>
        <v>0</v>
      </c>
      <c r="AF145" s="150">
        <f t="shared" si="16"/>
        <v>0</v>
      </c>
      <c r="AG145" s="331"/>
      <c r="AJ145" s="185"/>
      <c r="AK145" s="616"/>
      <c r="AL145" s="186">
        <f t="shared" si="12"/>
        <v>0</v>
      </c>
      <c r="AM145" s="186">
        <f t="shared" si="13"/>
        <v>0</v>
      </c>
      <c r="AN145" s="186">
        <f t="shared" si="14"/>
        <v>0</v>
      </c>
      <c r="AO145" s="615"/>
    </row>
    <row r="146" spans="1:41" ht="20.100000000000001" customHeight="1">
      <c r="A146" s="183">
        <v>142</v>
      </c>
      <c r="B146" s="342"/>
      <c r="C146" s="342"/>
      <c r="D146" s="142"/>
      <c r="E146" s="142"/>
      <c r="F146" s="142"/>
      <c r="G146" s="142"/>
      <c r="H146" s="142"/>
      <c r="I146" s="142"/>
      <c r="J146" s="143"/>
      <c r="K146" s="142"/>
      <c r="L146" s="142"/>
      <c r="M146" s="144"/>
      <c r="N146" s="145"/>
      <c r="O146" s="142"/>
      <c r="P146" s="147"/>
      <c r="Q146" s="147"/>
      <c r="R146" s="147"/>
      <c r="S146" s="147"/>
      <c r="T146" s="147"/>
      <c r="U146" s="147"/>
      <c r="V146" s="147"/>
      <c r="W146" s="147"/>
      <c r="X146" s="147"/>
      <c r="Y146" s="147"/>
      <c r="Z146" s="147"/>
      <c r="AA146" s="147"/>
      <c r="AB146" s="147"/>
      <c r="AC146" s="148"/>
      <c r="AD146" s="142"/>
      <c r="AE146" s="203">
        <f t="shared" si="15"/>
        <v>0</v>
      </c>
      <c r="AF146" s="150">
        <f t="shared" si="16"/>
        <v>0</v>
      </c>
      <c r="AG146" s="331"/>
      <c r="AJ146" s="185"/>
      <c r="AK146" s="616"/>
      <c r="AL146" s="186">
        <f t="shared" si="12"/>
        <v>0</v>
      </c>
      <c r="AM146" s="186">
        <f t="shared" si="13"/>
        <v>0</v>
      </c>
      <c r="AN146" s="186">
        <f t="shared" si="14"/>
        <v>0</v>
      </c>
      <c r="AO146" s="615"/>
    </row>
    <row r="147" spans="1:41" ht="20.100000000000001" customHeight="1">
      <c r="A147" s="183">
        <v>143</v>
      </c>
      <c r="B147" s="342"/>
      <c r="C147" s="342"/>
      <c r="D147" s="142"/>
      <c r="E147" s="142"/>
      <c r="F147" s="142"/>
      <c r="G147" s="142"/>
      <c r="H147" s="142"/>
      <c r="I147" s="142"/>
      <c r="J147" s="143"/>
      <c r="K147" s="142"/>
      <c r="L147" s="142"/>
      <c r="M147" s="144"/>
      <c r="N147" s="145"/>
      <c r="O147" s="142"/>
      <c r="P147" s="147"/>
      <c r="Q147" s="147"/>
      <c r="R147" s="147"/>
      <c r="S147" s="147"/>
      <c r="T147" s="147"/>
      <c r="U147" s="147"/>
      <c r="V147" s="147"/>
      <c r="W147" s="147"/>
      <c r="X147" s="147"/>
      <c r="Y147" s="147"/>
      <c r="Z147" s="147"/>
      <c r="AA147" s="147"/>
      <c r="AB147" s="147"/>
      <c r="AC147" s="148"/>
      <c r="AD147" s="142"/>
      <c r="AE147" s="203">
        <f t="shared" si="15"/>
        <v>0</v>
      </c>
      <c r="AF147" s="150">
        <f t="shared" si="16"/>
        <v>0</v>
      </c>
      <c r="AG147" s="331"/>
      <c r="AJ147" s="185"/>
      <c r="AK147" s="616"/>
      <c r="AL147" s="186">
        <f t="shared" si="12"/>
        <v>0</v>
      </c>
      <c r="AM147" s="186">
        <f t="shared" si="13"/>
        <v>0</v>
      </c>
      <c r="AN147" s="186">
        <f t="shared" si="14"/>
        <v>0</v>
      </c>
      <c r="AO147" s="615"/>
    </row>
    <row r="148" spans="1:41" ht="20.100000000000001" customHeight="1">
      <c r="A148" s="183">
        <v>144</v>
      </c>
      <c r="B148" s="342"/>
      <c r="C148" s="342"/>
      <c r="D148" s="142"/>
      <c r="E148" s="142"/>
      <c r="F148" s="142"/>
      <c r="G148" s="142"/>
      <c r="H148" s="142"/>
      <c r="I148" s="142"/>
      <c r="J148" s="143"/>
      <c r="K148" s="142"/>
      <c r="L148" s="142"/>
      <c r="M148" s="144"/>
      <c r="N148" s="145"/>
      <c r="O148" s="142"/>
      <c r="P148" s="147"/>
      <c r="Q148" s="147"/>
      <c r="R148" s="147"/>
      <c r="S148" s="147"/>
      <c r="T148" s="147"/>
      <c r="U148" s="147"/>
      <c r="V148" s="147"/>
      <c r="W148" s="147"/>
      <c r="X148" s="147"/>
      <c r="Y148" s="147"/>
      <c r="Z148" s="147"/>
      <c r="AA148" s="147"/>
      <c r="AB148" s="147"/>
      <c r="AC148" s="148"/>
      <c r="AD148" s="142"/>
      <c r="AE148" s="203">
        <f t="shared" si="15"/>
        <v>0</v>
      </c>
      <c r="AF148" s="150">
        <f t="shared" si="16"/>
        <v>0</v>
      </c>
      <c r="AG148" s="331"/>
      <c r="AJ148" s="185"/>
      <c r="AK148" s="616"/>
      <c r="AL148" s="186">
        <f t="shared" si="12"/>
        <v>0</v>
      </c>
      <c r="AM148" s="186">
        <f t="shared" si="13"/>
        <v>0</v>
      </c>
      <c r="AN148" s="186">
        <f t="shared" si="14"/>
        <v>0</v>
      </c>
      <c r="AO148" s="615"/>
    </row>
    <row r="149" spans="1:41" ht="20.100000000000001" customHeight="1">
      <c r="A149" s="183">
        <v>145</v>
      </c>
      <c r="B149" s="342"/>
      <c r="C149" s="342"/>
      <c r="D149" s="142"/>
      <c r="E149" s="142"/>
      <c r="F149" s="142"/>
      <c r="G149" s="142"/>
      <c r="H149" s="142"/>
      <c r="I149" s="142"/>
      <c r="J149" s="143"/>
      <c r="K149" s="142"/>
      <c r="L149" s="142"/>
      <c r="M149" s="144"/>
      <c r="N149" s="145"/>
      <c r="O149" s="142"/>
      <c r="P149" s="147"/>
      <c r="Q149" s="147"/>
      <c r="R149" s="147"/>
      <c r="S149" s="147"/>
      <c r="T149" s="147"/>
      <c r="U149" s="147"/>
      <c r="V149" s="147"/>
      <c r="W149" s="147"/>
      <c r="X149" s="147"/>
      <c r="Y149" s="147"/>
      <c r="Z149" s="147"/>
      <c r="AA149" s="147"/>
      <c r="AB149" s="147"/>
      <c r="AC149" s="148"/>
      <c r="AD149" s="142"/>
      <c r="AE149" s="203">
        <f t="shared" si="15"/>
        <v>0</v>
      </c>
      <c r="AF149" s="150">
        <f t="shared" si="16"/>
        <v>0</v>
      </c>
      <c r="AG149" s="331"/>
      <c r="AJ149" s="185"/>
      <c r="AK149" s="616"/>
      <c r="AL149" s="186">
        <f t="shared" si="12"/>
        <v>0</v>
      </c>
      <c r="AM149" s="186">
        <f t="shared" si="13"/>
        <v>0</v>
      </c>
      <c r="AN149" s="186">
        <f t="shared" si="14"/>
        <v>0</v>
      </c>
      <c r="AO149" s="615"/>
    </row>
    <row r="150" spans="1:41" ht="20.100000000000001" customHeight="1">
      <c r="A150" s="183">
        <v>146</v>
      </c>
      <c r="B150" s="342"/>
      <c r="C150" s="342"/>
      <c r="D150" s="142"/>
      <c r="E150" s="142"/>
      <c r="F150" s="142"/>
      <c r="G150" s="142"/>
      <c r="H150" s="142"/>
      <c r="I150" s="142"/>
      <c r="J150" s="143"/>
      <c r="K150" s="142"/>
      <c r="L150" s="142"/>
      <c r="M150" s="144"/>
      <c r="N150" s="145"/>
      <c r="O150" s="142"/>
      <c r="P150" s="147"/>
      <c r="Q150" s="147"/>
      <c r="R150" s="147"/>
      <c r="S150" s="147"/>
      <c r="T150" s="147"/>
      <c r="U150" s="147"/>
      <c r="V150" s="147"/>
      <c r="W150" s="147"/>
      <c r="X150" s="147"/>
      <c r="Y150" s="147"/>
      <c r="Z150" s="147"/>
      <c r="AA150" s="147"/>
      <c r="AB150" s="147"/>
      <c r="AC150" s="148"/>
      <c r="AD150" s="142"/>
      <c r="AE150" s="203">
        <f t="shared" si="15"/>
        <v>0</v>
      </c>
      <c r="AF150" s="150">
        <f t="shared" si="16"/>
        <v>0</v>
      </c>
      <c r="AG150" s="331"/>
      <c r="AJ150" s="185"/>
      <c r="AK150" s="616"/>
      <c r="AL150" s="186">
        <f t="shared" si="12"/>
        <v>0</v>
      </c>
      <c r="AM150" s="186">
        <f t="shared" si="13"/>
        <v>0</v>
      </c>
      <c r="AN150" s="186">
        <f t="shared" si="14"/>
        <v>0</v>
      </c>
      <c r="AO150" s="615"/>
    </row>
    <row r="151" spans="1:41" ht="20.100000000000001" customHeight="1">
      <c r="A151" s="183">
        <v>147</v>
      </c>
      <c r="B151" s="342"/>
      <c r="C151" s="342"/>
      <c r="D151" s="142"/>
      <c r="E151" s="142"/>
      <c r="F151" s="142"/>
      <c r="G151" s="142"/>
      <c r="H151" s="142"/>
      <c r="I151" s="142"/>
      <c r="J151" s="143"/>
      <c r="K151" s="142"/>
      <c r="L151" s="142"/>
      <c r="M151" s="144"/>
      <c r="N151" s="145"/>
      <c r="O151" s="142"/>
      <c r="P151" s="147"/>
      <c r="Q151" s="147"/>
      <c r="R151" s="147"/>
      <c r="S151" s="147"/>
      <c r="T151" s="147"/>
      <c r="U151" s="147"/>
      <c r="V151" s="147"/>
      <c r="W151" s="147"/>
      <c r="X151" s="147"/>
      <c r="Y151" s="147"/>
      <c r="Z151" s="147"/>
      <c r="AA151" s="147"/>
      <c r="AB151" s="147"/>
      <c r="AC151" s="148"/>
      <c r="AD151" s="142"/>
      <c r="AE151" s="203">
        <f t="shared" si="15"/>
        <v>0</v>
      </c>
      <c r="AF151" s="150">
        <f t="shared" si="16"/>
        <v>0</v>
      </c>
      <c r="AG151" s="331"/>
      <c r="AJ151" s="185"/>
      <c r="AK151" s="616"/>
      <c r="AL151" s="186">
        <f t="shared" si="12"/>
        <v>0</v>
      </c>
      <c r="AM151" s="186">
        <f t="shared" si="13"/>
        <v>0</v>
      </c>
      <c r="AN151" s="186">
        <f t="shared" si="14"/>
        <v>0</v>
      </c>
      <c r="AO151" s="615"/>
    </row>
    <row r="152" spans="1:41" ht="20.100000000000001" customHeight="1">
      <c r="A152" s="183">
        <v>148</v>
      </c>
      <c r="B152" s="342"/>
      <c r="C152" s="342"/>
      <c r="D152" s="142"/>
      <c r="E152" s="142"/>
      <c r="F152" s="142"/>
      <c r="G152" s="142"/>
      <c r="H152" s="142"/>
      <c r="I152" s="142"/>
      <c r="J152" s="143"/>
      <c r="K152" s="142"/>
      <c r="L152" s="142"/>
      <c r="M152" s="144"/>
      <c r="N152" s="145"/>
      <c r="O152" s="142"/>
      <c r="P152" s="147"/>
      <c r="Q152" s="147"/>
      <c r="R152" s="147"/>
      <c r="S152" s="147"/>
      <c r="T152" s="147"/>
      <c r="U152" s="147"/>
      <c r="V152" s="147"/>
      <c r="W152" s="147"/>
      <c r="X152" s="147"/>
      <c r="Y152" s="147"/>
      <c r="Z152" s="147"/>
      <c r="AA152" s="147"/>
      <c r="AB152" s="147"/>
      <c r="AC152" s="148"/>
      <c r="AD152" s="142"/>
      <c r="AE152" s="203">
        <f t="shared" si="15"/>
        <v>0</v>
      </c>
      <c r="AF152" s="150">
        <f t="shared" si="16"/>
        <v>0</v>
      </c>
      <c r="AG152" s="331"/>
      <c r="AJ152" s="185"/>
      <c r="AK152" s="616"/>
      <c r="AL152" s="186">
        <f t="shared" si="12"/>
        <v>0</v>
      </c>
      <c r="AM152" s="186">
        <f t="shared" si="13"/>
        <v>0</v>
      </c>
      <c r="AN152" s="186">
        <f t="shared" si="14"/>
        <v>0</v>
      </c>
      <c r="AO152" s="615"/>
    </row>
    <row r="153" spans="1:41" ht="20.100000000000001" customHeight="1">
      <c r="A153" s="183">
        <v>149</v>
      </c>
      <c r="B153" s="342"/>
      <c r="C153" s="342"/>
      <c r="D153" s="142"/>
      <c r="E153" s="142"/>
      <c r="F153" s="142"/>
      <c r="G153" s="142"/>
      <c r="H153" s="142"/>
      <c r="I153" s="142"/>
      <c r="J153" s="143"/>
      <c r="K153" s="142"/>
      <c r="L153" s="142"/>
      <c r="M153" s="144"/>
      <c r="N153" s="145"/>
      <c r="O153" s="142"/>
      <c r="P153" s="147"/>
      <c r="Q153" s="147"/>
      <c r="R153" s="147"/>
      <c r="S153" s="147"/>
      <c r="T153" s="147"/>
      <c r="U153" s="147"/>
      <c r="V153" s="147"/>
      <c r="W153" s="147"/>
      <c r="X153" s="147"/>
      <c r="Y153" s="147"/>
      <c r="Z153" s="147"/>
      <c r="AA153" s="147"/>
      <c r="AB153" s="147"/>
      <c r="AC153" s="148"/>
      <c r="AD153" s="142"/>
      <c r="AE153" s="203">
        <f t="shared" si="15"/>
        <v>0</v>
      </c>
      <c r="AF153" s="150">
        <f t="shared" si="16"/>
        <v>0</v>
      </c>
      <c r="AG153" s="331"/>
      <c r="AJ153" s="185"/>
      <c r="AK153" s="616"/>
      <c r="AL153" s="186">
        <f t="shared" si="12"/>
        <v>0</v>
      </c>
      <c r="AM153" s="186">
        <f t="shared" si="13"/>
        <v>0</v>
      </c>
      <c r="AN153" s="186">
        <f t="shared" si="14"/>
        <v>0</v>
      </c>
      <c r="AO153" s="615"/>
    </row>
    <row r="154" spans="1:41" ht="20.100000000000001" customHeight="1">
      <c r="A154" s="183">
        <v>150</v>
      </c>
      <c r="B154" s="342"/>
      <c r="C154" s="342"/>
      <c r="D154" s="142"/>
      <c r="E154" s="142"/>
      <c r="F154" s="142"/>
      <c r="G154" s="142"/>
      <c r="H154" s="142"/>
      <c r="I154" s="142"/>
      <c r="J154" s="143"/>
      <c r="K154" s="142"/>
      <c r="L154" s="142"/>
      <c r="M154" s="144"/>
      <c r="N154" s="145"/>
      <c r="O154" s="142"/>
      <c r="P154" s="147"/>
      <c r="Q154" s="147"/>
      <c r="R154" s="147"/>
      <c r="S154" s="147"/>
      <c r="T154" s="147"/>
      <c r="U154" s="147"/>
      <c r="V154" s="147"/>
      <c r="W154" s="147"/>
      <c r="X154" s="147"/>
      <c r="Y154" s="147"/>
      <c r="Z154" s="147"/>
      <c r="AA154" s="147"/>
      <c r="AB154" s="147"/>
      <c r="AC154" s="148"/>
      <c r="AD154" s="142"/>
      <c r="AE154" s="203">
        <f t="shared" si="15"/>
        <v>0</v>
      </c>
      <c r="AF154" s="150">
        <f t="shared" si="16"/>
        <v>0</v>
      </c>
      <c r="AG154" s="331"/>
      <c r="AJ154" s="185"/>
      <c r="AK154" s="616"/>
      <c r="AL154" s="186">
        <f t="shared" si="12"/>
        <v>0</v>
      </c>
      <c r="AM154" s="186">
        <f t="shared" si="13"/>
        <v>0</v>
      </c>
      <c r="AN154" s="186">
        <f t="shared" si="14"/>
        <v>0</v>
      </c>
      <c r="AO154" s="615"/>
    </row>
    <row r="155" spans="1:41" ht="20.100000000000001" customHeight="1">
      <c r="A155" s="183">
        <v>151</v>
      </c>
      <c r="B155" s="342"/>
      <c r="C155" s="342"/>
      <c r="D155" s="142"/>
      <c r="E155" s="142"/>
      <c r="F155" s="142"/>
      <c r="G155" s="142"/>
      <c r="H155" s="142"/>
      <c r="I155" s="142"/>
      <c r="J155" s="143"/>
      <c r="K155" s="142"/>
      <c r="L155" s="142"/>
      <c r="M155" s="144"/>
      <c r="N155" s="145"/>
      <c r="O155" s="142"/>
      <c r="P155" s="147"/>
      <c r="Q155" s="147"/>
      <c r="R155" s="147"/>
      <c r="S155" s="147"/>
      <c r="T155" s="147"/>
      <c r="U155" s="147"/>
      <c r="V155" s="147"/>
      <c r="W155" s="147"/>
      <c r="X155" s="147"/>
      <c r="Y155" s="147"/>
      <c r="Z155" s="147"/>
      <c r="AA155" s="147"/>
      <c r="AB155" s="147"/>
      <c r="AC155" s="148"/>
      <c r="AD155" s="142"/>
      <c r="AE155" s="203">
        <f t="shared" si="15"/>
        <v>0</v>
      </c>
      <c r="AF155" s="150">
        <f t="shared" si="16"/>
        <v>0</v>
      </c>
      <c r="AG155" s="331"/>
      <c r="AJ155" s="185"/>
      <c r="AK155" s="616"/>
      <c r="AL155" s="186">
        <f t="shared" si="12"/>
        <v>0</v>
      </c>
      <c r="AM155" s="186">
        <f t="shared" si="13"/>
        <v>0</v>
      </c>
      <c r="AN155" s="186">
        <f t="shared" si="14"/>
        <v>0</v>
      </c>
      <c r="AO155" s="615"/>
    </row>
    <row r="156" spans="1:41" ht="20.100000000000001" customHeight="1">
      <c r="A156" s="183">
        <v>152</v>
      </c>
      <c r="B156" s="342"/>
      <c r="C156" s="342"/>
      <c r="D156" s="142"/>
      <c r="E156" s="142"/>
      <c r="F156" s="142"/>
      <c r="G156" s="142"/>
      <c r="H156" s="142"/>
      <c r="I156" s="142"/>
      <c r="J156" s="143"/>
      <c r="K156" s="142"/>
      <c r="L156" s="142"/>
      <c r="M156" s="144"/>
      <c r="N156" s="145"/>
      <c r="O156" s="142"/>
      <c r="P156" s="147"/>
      <c r="Q156" s="147"/>
      <c r="R156" s="147"/>
      <c r="S156" s="147"/>
      <c r="T156" s="147"/>
      <c r="U156" s="147"/>
      <c r="V156" s="147"/>
      <c r="W156" s="147"/>
      <c r="X156" s="147"/>
      <c r="Y156" s="147"/>
      <c r="Z156" s="147"/>
      <c r="AA156" s="147"/>
      <c r="AB156" s="147"/>
      <c r="AC156" s="148"/>
      <c r="AD156" s="142"/>
      <c r="AE156" s="203">
        <f t="shared" si="15"/>
        <v>0</v>
      </c>
      <c r="AF156" s="150">
        <f t="shared" si="16"/>
        <v>0</v>
      </c>
      <c r="AG156" s="331"/>
      <c r="AJ156" s="185"/>
      <c r="AK156" s="616"/>
      <c r="AL156" s="186">
        <f t="shared" si="12"/>
        <v>0</v>
      </c>
      <c r="AM156" s="186">
        <f t="shared" si="13"/>
        <v>0</v>
      </c>
      <c r="AN156" s="186">
        <f t="shared" si="14"/>
        <v>0</v>
      </c>
      <c r="AO156" s="615"/>
    </row>
    <row r="157" spans="1:41" ht="20.100000000000001" customHeight="1">
      <c r="A157" s="183">
        <v>153</v>
      </c>
      <c r="B157" s="342"/>
      <c r="C157" s="342"/>
      <c r="D157" s="142"/>
      <c r="E157" s="142"/>
      <c r="F157" s="142"/>
      <c r="G157" s="142"/>
      <c r="H157" s="142"/>
      <c r="I157" s="142"/>
      <c r="J157" s="143"/>
      <c r="K157" s="142"/>
      <c r="L157" s="142"/>
      <c r="M157" s="144"/>
      <c r="N157" s="145"/>
      <c r="O157" s="142"/>
      <c r="P157" s="147"/>
      <c r="Q157" s="147"/>
      <c r="R157" s="147"/>
      <c r="S157" s="147"/>
      <c r="T157" s="147"/>
      <c r="U157" s="147"/>
      <c r="V157" s="147"/>
      <c r="W157" s="147"/>
      <c r="X157" s="147"/>
      <c r="Y157" s="147"/>
      <c r="Z157" s="147"/>
      <c r="AA157" s="147"/>
      <c r="AB157" s="147"/>
      <c r="AC157" s="148"/>
      <c r="AD157" s="142"/>
      <c r="AE157" s="203">
        <f t="shared" si="15"/>
        <v>0</v>
      </c>
      <c r="AF157" s="150">
        <f t="shared" si="16"/>
        <v>0</v>
      </c>
      <c r="AG157" s="331"/>
      <c r="AJ157" s="185"/>
      <c r="AK157" s="616"/>
      <c r="AL157" s="186">
        <f t="shared" si="12"/>
        <v>0</v>
      </c>
      <c r="AM157" s="186">
        <f t="shared" si="13"/>
        <v>0</v>
      </c>
      <c r="AN157" s="186">
        <f t="shared" si="14"/>
        <v>0</v>
      </c>
      <c r="AO157" s="615"/>
    </row>
    <row r="158" spans="1:41" ht="20.100000000000001" customHeight="1">
      <c r="A158" s="183">
        <v>154</v>
      </c>
      <c r="B158" s="342"/>
      <c r="C158" s="342"/>
      <c r="D158" s="142"/>
      <c r="E158" s="142"/>
      <c r="F158" s="142"/>
      <c r="G158" s="142"/>
      <c r="H158" s="142"/>
      <c r="I158" s="142"/>
      <c r="J158" s="143"/>
      <c r="K158" s="142"/>
      <c r="L158" s="142"/>
      <c r="M158" s="144"/>
      <c r="N158" s="145"/>
      <c r="O158" s="142"/>
      <c r="P158" s="147"/>
      <c r="Q158" s="147"/>
      <c r="R158" s="147"/>
      <c r="S158" s="147"/>
      <c r="T158" s="147"/>
      <c r="U158" s="147"/>
      <c r="V158" s="147"/>
      <c r="W158" s="147"/>
      <c r="X158" s="147"/>
      <c r="Y158" s="147"/>
      <c r="Z158" s="147"/>
      <c r="AA158" s="147"/>
      <c r="AB158" s="147"/>
      <c r="AC158" s="148"/>
      <c r="AD158" s="142"/>
      <c r="AE158" s="203">
        <f t="shared" si="15"/>
        <v>0</v>
      </c>
      <c r="AF158" s="150">
        <f t="shared" si="16"/>
        <v>0</v>
      </c>
      <c r="AG158" s="331"/>
      <c r="AJ158" s="185"/>
      <c r="AK158" s="616"/>
      <c r="AL158" s="186">
        <f t="shared" si="12"/>
        <v>0</v>
      </c>
      <c r="AM158" s="186">
        <f t="shared" si="13"/>
        <v>0</v>
      </c>
      <c r="AN158" s="186">
        <f t="shared" si="14"/>
        <v>0</v>
      </c>
      <c r="AO158" s="615"/>
    </row>
    <row r="159" spans="1:41" ht="20.100000000000001" customHeight="1">
      <c r="A159" s="183">
        <v>155</v>
      </c>
      <c r="B159" s="342"/>
      <c r="C159" s="342"/>
      <c r="D159" s="142"/>
      <c r="E159" s="142"/>
      <c r="F159" s="142"/>
      <c r="G159" s="142"/>
      <c r="H159" s="142"/>
      <c r="I159" s="142"/>
      <c r="J159" s="143"/>
      <c r="K159" s="142"/>
      <c r="L159" s="142"/>
      <c r="M159" s="144"/>
      <c r="N159" s="145"/>
      <c r="O159" s="142"/>
      <c r="P159" s="147"/>
      <c r="Q159" s="147"/>
      <c r="R159" s="147"/>
      <c r="S159" s="147"/>
      <c r="T159" s="147"/>
      <c r="U159" s="147"/>
      <c r="V159" s="147"/>
      <c r="W159" s="147"/>
      <c r="X159" s="147"/>
      <c r="Y159" s="147"/>
      <c r="Z159" s="147"/>
      <c r="AA159" s="147"/>
      <c r="AB159" s="147"/>
      <c r="AC159" s="148"/>
      <c r="AD159" s="142"/>
      <c r="AE159" s="203">
        <f t="shared" si="15"/>
        <v>0</v>
      </c>
      <c r="AF159" s="150">
        <f t="shared" si="16"/>
        <v>0</v>
      </c>
      <c r="AG159" s="331"/>
      <c r="AJ159" s="185"/>
      <c r="AK159" s="616"/>
      <c r="AL159" s="186">
        <f t="shared" si="12"/>
        <v>0</v>
      </c>
      <c r="AM159" s="186">
        <f t="shared" si="13"/>
        <v>0</v>
      </c>
      <c r="AN159" s="186">
        <f t="shared" si="14"/>
        <v>0</v>
      </c>
      <c r="AO159" s="615"/>
    </row>
    <row r="160" spans="1:41" ht="20.100000000000001" customHeight="1">
      <c r="A160" s="183">
        <v>156</v>
      </c>
      <c r="B160" s="342"/>
      <c r="C160" s="342"/>
      <c r="D160" s="142"/>
      <c r="E160" s="142"/>
      <c r="F160" s="142"/>
      <c r="G160" s="142"/>
      <c r="H160" s="142"/>
      <c r="I160" s="142"/>
      <c r="J160" s="143"/>
      <c r="K160" s="142"/>
      <c r="L160" s="142"/>
      <c r="M160" s="144"/>
      <c r="N160" s="145"/>
      <c r="O160" s="142"/>
      <c r="P160" s="147"/>
      <c r="Q160" s="147"/>
      <c r="R160" s="147"/>
      <c r="S160" s="147"/>
      <c r="T160" s="147"/>
      <c r="U160" s="147"/>
      <c r="V160" s="147"/>
      <c r="W160" s="147"/>
      <c r="X160" s="147"/>
      <c r="Y160" s="147"/>
      <c r="Z160" s="147"/>
      <c r="AA160" s="147"/>
      <c r="AB160" s="147"/>
      <c r="AC160" s="148"/>
      <c r="AD160" s="142"/>
      <c r="AE160" s="203">
        <f t="shared" si="15"/>
        <v>0</v>
      </c>
      <c r="AF160" s="150">
        <f t="shared" si="16"/>
        <v>0</v>
      </c>
      <c r="AG160" s="331"/>
      <c r="AJ160" s="185"/>
      <c r="AK160" s="616"/>
      <c r="AL160" s="186">
        <f t="shared" si="12"/>
        <v>0</v>
      </c>
      <c r="AM160" s="186">
        <f t="shared" si="13"/>
        <v>0</v>
      </c>
      <c r="AN160" s="186">
        <f t="shared" si="14"/>
        <v>0</v>
      </c>
      <c r="AO160" s="615"/>
    </row>
    <row r="161" spans="1:41" ht="20.100000000000001" customHeight="1">
      <c r="A161" s="183">
        <v>157</v>
      </c>
      <c r="B161" s="342"/>
      <c r="C161" s="342"/>
      <c r="D161" s="142"/>
      <c r="E161" s="142"/>
      <c r="F161" s="142"/>
      <c r="G161" s="142"/>
      <c r="H161" s="142"/>
      <c r="I161" s="142"/>
      <c r="J161" s="143"/>
      <c r="K161" s="142"/>
      <c r="L161" s="142"/>
      <c r="M161" s="144"/>
      <c r="N161" s="145"/>
      <c r="O161" s="142"/>
      <c r="P161" s="147"/>
      <c r="Q161" s="147"/>
      <c r="R161" s="147"/>
      <c r="S161" s="147"/>
      <c r="T161" s="147"/>
      <c r="U161" s="147"/>
      <c r="V161" s="147"/>
      <c r="W161" s="147"/>
      <c r="X161" s="147"/>
      <c r="Y161" s="147"/>
      <c r="Z161" s="147"/>
      <c r="AA161" s="147"/>
      <c r="AB161" s="147"/>
      <c r="AC161" s="148"/>
      <c r="AD161" s="142"/>
      <c r="AE161" s="203">
        <f t="shared" si="15"/>
        <v>0</v>
      </c>
      <c r="AF161" s="150">
        <f t="shared" si="16"/>
        <v>0</v>
      </c>
      <c r="AG161" s="331"/>
      <c r="AJ161" s="185"/>
      <c r="AK161" s="616"/>
      <c r="AL161" s="186">
        <f t="shared" si="12"/>
        <v>0</v>
      </c>
      <c r="AM161" s="186">
        <f t="shared" si="13"/>
        <v>0</v>
      </c>
      <c r="AN161" s="186">
        <f t="shared" si="14"/>
        <v>0</v>
      </c>
      <c r="AO161" s="615"/>
    </row>
    <row r="162" spans="1:41" ht="20.100000000000001" customHeight="1">
      <c r="A162" s="183">
        <v>158</v>
      </c>
      <c r="B162" s="342"/>
      <c r="C162" s="342"/>
      <c r="D162" s="142"/>
      <c r="E162" s="142"/>
      <c r="F162" s="142"/>
      <c r="G162" s="142"/>
      <c r="H162" s="142"/>
      <c r="I162" s="142"/>
      <c r="J162" s="143"/>
      <c r="K162" s="142"/>
      <c r="L162" s="142"/>
      <c r="M162" s="144"/>
      <c r="N162" s="145"/>
      <c r="O162" s="142"/>
      <c r="P162" s="147"/>
      <c r="Q162" s="147"/>
      <c r="R162" s="147"/>
      <c r="S162" s="147"/>
      <c r="T162" s="147"/>
      <c r="U162" s="147"/>
      <c r="V162" s="147"/>
      <c r="W162" s="147"/>
      <c r="X162" s="147"/>
      <c r="Y162" s="147"/>
      <c r="Z162" s="147"/>
      <c r="AA162" s="147"/>
      <c r="AB162" s="147"/>
      <c r="AC162" s="148"/>
      <c r="AD162" s="142"/>
      <c r="AE162" s="203">
        <f t="shared" si="15"/>
        <v>0</v>
      </c>
      <c r="AF162" s="150">
        <f t="shared" si="16"/>
        <v>0</v>
      </c>
      <c r="AG162" s="331"/>
      <c r="AJ162" s="185"/>
      <c r="AK162" s="616"/>
      <c r="AL162" s="186">
        <f t="shared" si="12"/>
        <v>0</v>
      </c>
      <c r="AM162" s="186">
        <f t="shared" si="13"/>
        <v>0</v>
      </c>
      <c r="AN162" s="186">
        <f t="shared" si="14"/>
        <v>0</v>
      </c>
      <c r="AO162" s="615"/>
    </row>
    <row r="163" spans="1:41" ht="20.100000000000001" customHeight="1">
      <c r="A163" s="183">
        <v>159</v>
      </c>
      <c r="B163" s="342"/>
      <c r="C163" s="342"/>
      <c r="D163" s="142"/>
      <c r="E163" s="142"/>
      <c r="F163" s="142"/>
      <c r="G163" s="142"/>
      <c r="H163" s="142"/>
      <c r="I163" s="142"/>
      <c r="J163" s="143"/>
      <c r="K163" s="142"/>
      <c r="L163" s="142"/>
      <c r="M163" s="144"/>
      <c r="N163" s="145"/>
      <c r="O163" s="142"/>
      <c r="P163" s="147"/>
      <c r="Q163" s="147"/>
      <c r="R163" s="147"/>
      <c r="S163" s="147"/>
      <c r="T163" s="147"/>
      <c r="U163" s="147"/>
      <c r="V163" s="147"/>
      <c r="W163" s="147"/>
      <c r="X163" s="147"/>
      <c r="Y163" s="147"/>
      <c r="Z163" s="147"/>
      <c r="AA163" s="147"/>
      <c r="AB163" s="147"/>
      <c r="AC163" s="148"/>
      <c r="AD163" s="142"/>
      <c r="AE163" s="203">
        <f t="shared" si="15"/>
        <v>0</v>
      </c>
      <c r="AF163" s="150">
        <f t="shared" si="16"/>
        <v>0</v>
      </c>
      <c r="AG163" s="331"/>
      <c r="AJ163" s="185"/>
      <c r="AK163" s="616"/>
      <c r="AL163" s="186">
        <f t="shared" si="12"/>
        <v>0</v>
      </c>
      <c r="AM163" s="186">
        <f t="shared" si="13"/>
        <v>0</v>
      </c>
      <c r="AN163" s="186">
        <f t="shared" si="14"/>
        <v>0</v>
      </c>
      <c r="AO163" s="615"/>
    </row>
    <row r="164" spans="1:41" ht="20.100000000000001" customHeight="1">
      <c r="A164" s="183">
        <v>160</v>
      </c>
      <c r="B164" s="342"/>
      <c r="C164" s="342"/>
      <c r="D164" s="142"/>
      <c r="E164" s="142"/>
      <c r="F164" s="142"/>
      <c r="G164" s="142"/>
      <c r="H164" s="142"/>
      <c r="I164" s="142"/>
      <c r="J164" s="143"/>
      <c r="K164" s="142"/>
      <c r="L164" s="142"/>
      <c r="M164" s="144"/>
      <c r="N164" s="145"/>
      <c r="O164" s="142"/>
      <c r="P164" s="147"/>
      <c r="Q164" s="147"/>
      <c r="R164" s="147"/>
      <c r="S164" s="147"/>
      <c r="T164" s="147"/>
      <c r="U164" s="147"/>
      <c r="V164" s="147"/>
      <c r="W164" s="147"/>
      <c r="X164" s="147"/>
      <c r="Y164" s="147"/>
      <c r="Z164" s="147"/>
      <c r="AA164" s="147"/>
      <c r="AB164" s="147"/>
      <c r="AC164" s="148"/>
      <c r="AD164" s="142"/>
      <c r="AE164" s="203">
        <f t="shared" si="15"/>
        <v>0</v>
      </c>
      <c r="AF164" s="150">
        <f t="shared" si="16"/>
        <v>0</v>
      </c>
      <c r="AG164" s="331"/>
      <c r="AJ164" s="185"/>
      <c r="AK164" s="616"/>
      <c r="AL164" s="186">
        <f t="shared" si="12"/>
        <v>0</v>
      </c>
      <c r="AM164" s="186">
        <f t="shared" si="13"/>
        <v>0</v>
      </c>
      <c r="AN164" s="186">
        <f t="shared" si="14"/>
        <v>0</v>
      </c>
      <c r="AO164" s="615"/>
    </row>
    <row r="165" spans="1:41" ht="20.100000000000001" customHeight="1">
      <c r="A165" s="183">
        <v>161</v>
      </c>
      <c r="B165" s="342"/>
      <c r="C165" s="342"/>
      <c r="D165" s="142"/>
      <c r="E165" s="142"/>
      <c r="F165" s="142"/>
      <c r="G165" s="142"/>
      <c r="H165" s="142"/>
      <c r="I165" s="142"/>
      <c r="J165" s="143"/>
      <c r="K165" s="142"/>
      <c r="L165" s="142"/>
      <c r="M165" s="144"/>
      <c r="N165" s="145"/>
      <c r="O165" s="142"/>
      <c r="P165" s="147"/>
      <c r="Q165" s="147"/>
      <c r="R165" s="147"/>
      <c r="S165" s="147"/>
      <c r="T165" s="147"/>
      <c r="U165" s="147"/>
      <c r="V165" s="147"/>
      <c r="W165" s="147"/>
      <c r="X165" s="147"/>
      <c r="Y165" s="147"/>
      <c r="Z165" s="147"/>
      <c r="AA165" s="147"/>
      <c r="AB165" s="147"/>
      <c r="AC165" s="148"/>
      <c r="AD165" s="142"/>
      <c r="AE165" s="203">
        <f t="shared" si="15"/>
        <v>0</v>
      </c>
      <c r="AF165" s="150">
        <f t="shared" si="16"/>
        <v>0</v>
      </c>
      <c r="AG165" s="331"/>
      <c r="AJ165" s="185"/>
      <c r="AK165" s="616"/>
      <c r="AL165" s="186">
        <f t="shared" si="12"/>
        <v>0</v>
      </c>
      <c r="AM165" s="186">
        <f t="shared" si="13"/>
        <v>0</v>
      </c>
      <c r="AN165" s="186">
        <f t="shared" si="14"/>
        <v>0</v>
      </c>
      <c r="AO165" s="615"/>
    </row>
    <row r="166" spans="1:41" ht="20.100000000000001" customHeight="1">
      <c r="A166" s="183">
        <v>162</v>
      </c>
      <c r="B166" s="342"/>
      <c r="C166" s="342"/>
      <c r="D166" s="142"/>
      <c r="E166" s="142"/>
      <c r="F166" s="142"/>
      <c r="G166" s="142"/>
      <c r="H166" s="142"/>
      <c r="I166" s="142"/>
      <c r="J166" s="143"/>
      <c r="K166" s="142"/>
      <c r="L166" s="142"/>
      <c r="M166" s="144"/>
      <c r="N166" s="145"/>
      <c r="O166" s="142"/>
      <c r="P166" s="147"/>
      <c r="Q166" s="147"/>
      <c r="R166" s="147"/>
      <c r="S166" s="147"/>
      <c r="T166" s="147"/>
      <c r="U166" s="147"/>
      <c r="V166" s="147"/>
      <c r="W166" s="147"/>
      <c r="X166" s="147"/>
      <c r="Y166" s="147"/>
      <c r="Z166" s="147"/>
      <c r="AA166" s="147"/>
      <c r="AB166" s="147"/>
      <c r="AC166" s="148"/>
      <c r="AD166" s="142"/>
      <c r="AE166" s="203">
        <f t="shared" si="15"/>
        <v>0</v>
      </c>
      <c r="AF166" s="150">
        <f t="shared" si="16"/>
        <v>0</v>
      </c>
      <c r="AG166" s="331"/>
      <c r="AJ166" s="185"/>
      <c r="AK166" s="616"/>
      <c r="AL166" s="186">
        <f t="shared" si="12"/>
        <v>0</v>
      </c>
      <c r="AM166" s="186">
        <f t="shared" si="13"/>
        <v>0</v>
      </c>
      <c r="AN166" s="186">
        <f t="shared" si="14"/>
        <v>0</v>
      </c>
      <c r="AO166" s="615"/>
    </row>
    <row r="167" spans="1:41" ht="20.100000000000001" customHeight="1">
      <c r="A167" s="183">
        <v>163</v>
      </c>
      <c r="B167" s="342"/>
      <c r="C167" s="342"/>
      <c r="D167" s="142"/>
      <c r="E167" s="142"/>
      <c r="F167" s="142"/>
      <c r="G167" s="142"/>
      <c r="H167" s="142"/>
      <c r="I167" s="142"/>
      <c r="J167" s="143"/>
      <c r="K167" s="142"/>
      <c r="L167" s="142"/>
      <c r="M167" s="144"/>
      <c r="N167" s="145"/>
      <c r="O167" s="142"/>
      <c r="P167" s="147"/>
      <c r="Q167" s="147"/>
      <c r="R167" s="147"/>
      <c r="S167" s="147"/>
      <c r="T167" s="147"/>
      <c r="U167" s="147"/>
      <c r="V167" s="147"/>
      <c r="W167" s="147"/>
      <c r="X167" s="147"/>
      <c r="Y167" s="147"/>
      <c r="Z167" s="147"/>
      <c r="AA167" s="147"/>
      <c r="AB167" s="147"/>
      <c r="AC167" s="148"/>
      <c r="AD167" s="142"/>
      <c r="AE167" s="203">
        <f t="shared" si="15"/>
        <v>0</v>
      </c>
      <c r="AF167" s="150">
        <f t="shared" si="16"/>
        <v>0</v>
      </c>
      <c r="AG167" s="331"/>
      <c r="AJ167" s="185"/>
      <c r="AK167" s="616"/>
      <c r="AL167" s="186">
        <f t="shared" si="12"/>
        <v>0</v>
      </c>
      <c r="AM167" s="186">
        <f t="shared" si="13"/>
        <v>0</v>
      </c>
      <c r="AN167" s="186">
        <f t="shared" si="14"/>
        <v>0</v>
      </c>
      <c r="AO167" s="615"/>
    </row>
    <row r="168" spans="1:41" ht="20.100000000000001" customHeight="1">
      <c r="A168" s="183">
        <v>164</v>
      </c>
      <c r="B168" s="342"/>
      <c r="C168" s="342"/>
      <c r="D168" s="142"/>
      <c r="E168" s="142"/>
      <c r="F168" s="142"/>
      <c r="G168" s="142"/>
      <c r="H168" s="142"/>
      <c r="I168" s="142"/>
      <c r="J168" s="143"/>
      <c r="K168" s="142"/>
      <c r="L168" s="142"/>
      <c r="M168" s="144"/>
      <c r="N168" s="145"/>
      <c r="O168" s="142"/>
      <c r="P168" s="147"/>
      <c r="Q168" s="147"/>
      <c r="R168" s="147"/>
      <c r="S168" s="147"/>
      <c r="T168" s="147"/>
      <c r="U168" s="147"/>
      <c r="V168" s="147"/>
      <c r="W168" s="147"/>
      <c r="X168" s="147"/>
      <c r="Y168" s="147"/>
      <c r="Z168" s="147"/>
      <c r="AA168" s="147"/>
      <c r="AB168" s="147"/>
      <c r="AC168" s="148"/>
      <c r="AD168" s="142"/>
      <c r="AE168" s="203">
        <f t="shared" si="15"/>
        <v>0</v>
      </c>
      <c r="AF168" s="150">
        <f t="shared" si="16"/>
        <v>0</v>
      </c>
      <c r="AG168" s="331"/>
      <c r="AJ168" s="185"/>
      <c r="AK168" s="616"/>
      <c r="AL168" s="186">
        <f t="shared" si="12"/>
        <v>0</v>
      </c>
      <c r="AM168" s="186">
        <f t="shared" si="13"/>
        <v>0</v>
      </c>
      <c r="AN168" s="186">
        <f t="shared" si="14"/>
        <v>0</v>
      </c>
      <c r="AO168" s="615"/>
    </row>
    <row r="169" spans="1:41" ht="20.100000000000001" customHeight="1">
      <c r="A169" s="183">
        <v>165</v>
      </c>
      <c r="B169" s="342"/>
      <c r="C169" s="342"/>
      <c r="D169" s="142"/>
      <c r="E169" s="142"/>
      <c r="F169" s="142"/>
      <c r="G169" s="142"/>
      <c r="H169" s="142"/>
      <c r="I169" s="142"/>
      <c r="J169" s="143"/>
      <c r="K169" s="142"/>
      <c r="L169" s="142"/>
      <c r="M169" s="144"/>
      <c r="N169" s="145"/>
      <c r="O169" s="142"/>
      <c r="P169" s="147"/>
      <c r="Q169" s="147"/>
      <c r="R169" s="147"/>
      <c r="S169" s="147"/>
      <c r="T169" s="147"/>
      <c r="U169" s="147"/>
      <c r="V169" s="147"/>
      <c r="W169" s="147"/>
      <c r="X169" s="147"/>
      <c r="Y169" s="147"/>
      <c r="Z169" s="147"/>
      <c r="AA169" s="147"/>
      <c r="AB169" s="147"/>
      <c r="AC169" s="148"/>
      <c r="AD169" s="142"/>
      <c r="AE169" s="203">
        <f t="shared" si="15"/>
        <v>0</v>
      </c>
      <c r="AF169" s="150">
        <f t="shared" si="16"/>
        <v>0</v>
      </c>
      <c r="AG169" s="331"/>
      <c r="AJ169" s="185"/>
      <c r="AK169" s="616"/>
      <c r="AL169" s="186">
        <f t="shared" si="12"/>
        <v>0</v>
      </c>
      <c r="AM169" s="186">
        <f t="shared" si="13"/>
        <v>0</v>
      </c>
      <c r="AN169" s="186">
        <f t="shared" si="14"/>
        <v>0</v>
      </c>
      <c r="AO169" s="615"/>
    </row>
    <row r="170" spans="1:41" ht="20.100000000000001" customHeight="1">
      <c r="A170" s="183">
        <v>166</v>
      </c>
      <c r="B170" s="342"/>
      <c r="C170" s="342"/>
      <c r="D170" s="142"/>
      <c r="E170" s="142"/>
      <c r="F170" s="142"/>
      <c r="G170" s="142"/>
      <c r="H170" s="142"/>
      <c r="I170" s="142"/>
      <c r="J170" s="143"/>
      <c r="K170" s="142"/>
      <c r="L170" s="142"/>
      <c r="M170" s="144"/>
      <c r="N170" s="145"/>
      <c r="O170" s="142"/>
      <c r="P170" s="147"/>
      <c r="Q170" s="147"/>
      <c r="R170" s="147"/>
      <c r="S170" s="147"/>
      <c r="T170" s="147"/>
      <c r="U170" s="147"/>
      <c r="V170" s="147"/>
      <c r="W170" s="147"/>
      <c r="X170" s="147"/>
      <c r="Y170" s="147"/>
      <c r="Z170" s="147"/>
      <c r="AA170" s="147"/>
      <c r="AB170" s="147"/>
      <c r="AC170" s="148"/>
      <c r="AD170" s="142"/>
      <c r="AE170" s="203">
        <f t="shared" si="15"/>
        <v>0</v>
      </c>
      <c r="AF170" s="150">
        <f t="shared" si="16"/>
        <v>0</v>
      </c>
      <c r="AG170" s="331"/>
      <c r="AJ170" s="185"/>
      <c r="AK170" s="616"/>
      <c r="AL170" s="186">
        <f t="shared" si="12"/>
        <v>0</v>
      </c>
      <c r="AM170" s="186">
        <f t="shared" si="13"/>
        <v>0</v>
      </c>
      <c r="AN170" s="186">
        <f t="shared" si="14"/>
        <v>0</v>
      </c>
      <c r="AO170" s="615"/>
    </row>
    <row r="171" spans="1:41" ht="20.100000000000001" customHeight="1">
      <c r="A171" s="183">
        <v>167</v>
      </c>
      <c r="B171" s="342"/>
      <c r="C171" s="342"/>
      <c r="D171" s="142"/>
      <c r="E171" s="142"/>
      <c r="F171" s="142"/>
      <c r="G171" s="142"/>
      <c r="H171" s="142"/>
      <c r="I171" s="142"/>
      <c r="J171" s="143"/>
      <c r="K171" s="142"/>
      <c r="L171" s="142"/>
      <c r="M171" s="144"/>
      <c r="N171" s="145"/>
      <c r="O171" s="142"/>
      <c r="P171" s="147"/>
      <c r="Q171" s="147"/>
      <c r="R171" s="147"/>
      <c r="S171" s="147"/>
      <c r="T171" s="147"/>
      <c r="U171" s="147"/>
      <c r="V171" s="147"/>
      <c r="W171" s="147"/>
      <c r="X171" s="147"/>
      <c r="Y171" s="147"/>
      <c r="Z171" s="147"/>
      <c r="AA171" s="147"/>
      <c r="AB171" s="147"/>
      <c r="AC171" s="148"/>
      <c r="AD171" s="142"/>
      <c r="AE171" s="203">
        <f t="shared" si="15"/>
        <v>0</v>
      </c>
      <c r="AF171" s="150">
        <f t="shared" si="16"/>
        <v>0</v>
      </c>
      <c r="AG171" s="331"/>
      <c r="AJ171" s="185"/>
      <c r="AK171" s="616"/>
      <c r="AL171" s="186">
        <f t="shared" si="12"/>
        <v>0</v>
      </c>
      <c r="AM171" s="186">
        <f t="shared" si="13"/>
        <v>0</v>
      </c>
      <c r="AN171" s="186">
        <f t="shared" si="14"/>
        <v>0</v>
      </c>
      <c r="AO171" s="615"/>
    </row>
    <row r="172" spans="1:41" ht="20.100000000000001" customHeight="1">
      <c r="A172" s="183">
        <v>168</v>
      </c>
      <c r="B172" s="342"/>
      <c r="C172" s="342"/>
      <c r="D172" s="142"/>
      <c r="E172" s="142"/>
      <c r="F172" s="142"/>
      <c r="G172" s="142"/>
      <c r="H172" s="142"/>
      <c r="I172" s="142"/>
      <c r="J172" s="143"/>
      <c r="K172" s="142"/>
      <c r="L172" s="142"/>
      <c r="M172" s="144"/>
      <c r="N172" s="145"/>
      <c r="O172" s="142"/>
      <c r="P172" s="147"/>
      <c r="Q172" s="147"/>
      <c r="R172" s="147"/>
      <c r="S172" s="147"/>
      <c r="T172" s="147"/>
      <c r="U172" s="147"/>
      <c r="V172" s="147"/>
      <c r="W172" s="147"/>
      <c r="X172" s="147"/>
      <c r="Y172" s="147"/>
      <c r="Z172" s="147"/>
      <c r="AA172" s="147"/>
      <c r="AB172" s="147"/>
      <c r="AC172" s="148"/>
      <c r="AD172" s="142"/>
      <c r="AE172" s="203">
        <f t="shared" si="15"/>
        <v>0</v>
      </c>
      <c r="AF172" s="150">
        <f t="shared" si="16"/>
        <v>0</v>
      </c>
      <c r="AG172" s="331"/>
      <c r="AJ172" s="185"/>
      <c r="AK172" s="616"/>
      <c r="AL172" s="186">
        <f t="shared" si="12"/>
        <v>0</v>
      </c>
      <c r="AM172" s="186">
        <f t="shared" si="13"/>
        <v>0</v>
      </c>
      <c r="AN172" s="186">
        <f t="shared" si="14"/>
        <v>0</v>
      </c>
      <c r="AO172" s="615"/>
    </row>
    <row r="173" spans="1:41" ht="20.100000000000001" customHeight="1">
      <c r="A173" s="183">
        <v>169</v>
      </c>
      <c r="B173" s="342"/>
      <c r="C173" s="342"/>
      <c r="D173" s="142"/>
      <c r="E173" s="142"/>
      <c r="F173" s="142"/>
      <c r="G173" s="142"/>
      <c r="H173" s="142"/>
      <c r="I173" s="142"/>
      <c r="J173" s="143"/>
      <c r="K173" s="142"/>
      <c r="L173" s="142"/>
      <c r="M173" s="144"/>
      <c r="N173" s="145"/>
      <c r="O173" s="142"/>
      <c r="P173" s="147"/>
      <c r="Q173" s="147"/>
      <c r="R173" s="147"/>
      <c r="S173" s="147"/>
      <c r="T173" s="147"/>
      <c r="U173" s="147"/>
      <c r="V173" s="147"/>
      <c r="W173" s="147"/>
      <c r="X173" s="147"/>
      <c r="Y173" s="147"/>
      <c r="Z173" s="147"/>
      <c r="AA173" s="147"/>
      <c r="AB173" s="147"/>
      <c r="AC173" s="148"/>
      <c r="AD173" s="142"/>
      <c r="AE173" s="203">
        <f t="shared" si="15"/>
        <v>0</v>
      </c>
      <c r="AF173" s="150">
        <f t="shared" si="16"/>
        <v>0</v>
      </c>
      <c r="AG173" s="331"/>
      <c r="AJ173" s="185"/>
      <c r="AK173" s="616"/>
      <c r="AL173" s="186">
        <f t="shared" si="12"/>
        <v>0</v>
      </c>
      <c r="AM173" s="186">
        <f t="shared" si="13"/>
        <v>0</v>
      </c>
      <c r="AN173" s="186">
        <f t="shared" si="14"/>
        <v>0</v>
      </c>
      <c r="AO173" s="615"/>
    </row>
    <row r="174" spans="1:41" ht="20.100000000000001" customHeight="1">
      <c r="A174" s="183">
        <v>170</v>
      </c>
      <c r="B174" s="342"/>
      <c r="C174" s="342"/>
      <c r="D174" s="142"/>
      <c r="E174" s="142"/>
      <c r="F174" s="142"/>
      <c r="G174" s="142"/>
      <c r="H174" s="142"/>
      <c r="I174" s="142"/>
      <c r="J174" s="143"/>
      <c r="K174" s="142"/>
      <c r="L174" s="142"/>
      <c r="M174" s="144"/>
      <c r="N174" s="145"/>
      <c r="O174" s="142"/>
      <c r="P174" s="147"/>
      <c r="Q174" s="147"/>
      <c r="R174" s="147"/>
      <c r="S174" s="147"/>
      <c r="T174" s="147"/>
      <c r="U174" s="147"/>
      <c r="V174" s="147"/>
      <c r="W174" s="147"/>
      <c r="X174" s="147"/>
      <c r="Y174" s="147"/>
      <c r="Z174" s="147"/>
      <c r="AA174" s="147"/>
      <c r="AB174" s="147"/>
      <c r="AC174" s="148"/>
      <c r="AD174" s="142"/>
      <c r="AE174" s="203">
        <f t="shared" si="15"/>
        <v>0</v>
      </c>
      <c r="AF174" s="150">
        <f t="shared" si="16"/>
        <v>0</v>
      </c>
      <c r="AG174" s="331"/>
      <c r="AJ174" s="185"/>
      <c r="AK174" s="616"/>
      <c r="AL174" s="186">
        <f t="shared" si="12"/>
        <v>0</v>
      </c>
      <c r="AM174" s="186">
        <f t="shared" si="13"/>
        <v>0</v>
      </c>
      <c r="AN174" s="186">
        <f t="shared" si="14"/>
        <v>0</v>
      </c>
      <c r="AO174" s="615"/>
    </row>
    <row r="175" spans="1:41" ht="20.100000000000001" customHeight="1">
      <c r="A175" s="183">
        <v>171</v>
      </c>
      <c r="B175" s="342"/>
      <c r="C175" s="342"/>
      <c r="D175" s="142"/>
      <c r="E175" s="142"/>
      <c r="F175" s="142"/>
      <c r="G175" s="142"/>
      <c r="H175" s="142"/>
      <c r="I175" s="142"/>
      <c r="J175" s="143"/>
      <c r="K175" s="142"/>
      <c r="L175" s="142"/>
      <c r="M175" s="144"/>
      <c r="N175" s="145"/>
      <c r="O175" s="142"/>
      <c r="P175" s="147"/>
      <c r="Q175" s="147"/>
      <c r="R175" s="147"/>
      <c r="S175" s="147"/>
      <c r="T175" s="147"/>
      <c r="U175" s="147"/>
      <c r="V175" s="147"/>
      <c r="W175" s="147"/>
      <c r="X175" s="147"/>
      <c r="Y175" s="147"/>
      <c r="Z175" s="147"/>
      <c r="AA175" s="147"/>
      <c r="AB175" s="147"/>
      <c r="AC175" s="148"/>
      <c r="AD175" s="142"/>
      <c r="AE175" s="203">
        <f t="shared" si="15"/>
        <v>0</v>
      </c>
      <c r="AF175" s="150">
        <f t="shared" si="16"/>
        <v>0</v>
      </c>
      <c r="AG175" s="331"/>
      <c r="AJ175" s="185"/>
      <c r="AK175" s="616"/>
      <c r="AL175" s="186">
        <f t="shared" si="12"/>
        <v>0</v>
      </c>
      <c r="AM175" s="186">
        <f t="shared" si="13"/>
        <v>0</v>
      </c>
      <c r="AN175" s="186">
        <f t="shared" si="14"/>
        <v>0</v>
      </c>
      <c r="AO175" s="615"/>
    </row>
    <row r="176" spans="1:41" ht="20.100000000000001" customHeight="1">
      <c r="A176" s="183">
        <v>172</v>
      </c>
      <c r="B176" s="342"/>
      <c r="C176" s="342"/>
      <c r="D176" s="142"/>
      <c r="E176" s="142"/>
      <c r="F176" s="142"/>
      <c r="G176" s="142"/>
      <c r="H176" s="142"/>
      <c r="I176" s="142"/>
      <c r="J176" s="143"/>
      <c r="K176" s="142"/>
      <c r="L176" s="142"/>
      <c r="M176" s="144"/>
      <c r="N176" s="145"/>
      <c r="O176" s="142"/>
      <c r="P176" s="147"/>
      <c r="Q176" s="147"/>
      <c r="R176" s="147"/>
      <c r="S176" s="147"/>
      <c r="T176" s="147"/>
      <c r="U176" s="147"/>
      <c r="V176" s="147"/>
      <c r="W176" s="147"/>
      <c r="X176" s="147"/>
      <c r="Y176" s="147"/>
      <c r="Z176" s="147"/>
      <c r="AA176" s="147"/>
      <c r="AB176" s="147"/>
      <c r="AC176" s="148"/>
      <c r="AD176" s="142"/>
      <c r="AE176" s="203">
        <f t="shared" si="15"/>
        <v>0</v>
      </c>
      <c r="AF176" s="150">
        <f t="shared" si="16"/>
        <v>0</v>
      </c>
      <c r="AG176" s="331"/>
      <c r="AJ176" s="185"/>
      <c r="AK176" s="616"/>
      <c r="AL176" s="186">
        <f t="shared" si="12"/>
        <v>0</v>
      </c>
      <c r="AM176" s="186">
        <f t="shared" si="13"/>
        <v>0</v>
      </c>
      <c r="AN176" s="186">
        <f t="shared" si="14"/>
        <v>0</v>
      </c>
      <c r="AO176" s="615"/>
    </row>
    <row r="177" spans="1:41" ht="20.100000000000001" customHeight="1">
      <c r="A177" s="183">
        <v>173</v>
      </c>
      <c r="B177" s="342"/>
      <c r="C177" s="342"/>
      <c r="D177" s="142"/>
      <c r="E177" s="142"/>
      <c r="F177" s="142"/>
      <c r="G177" s="142"/>
      <c r="H177" s="142"/>
      <c r="I177" s="142"/>
      <c r="J177" s="143"/>
      <c r="K177" s="142"/>
      <c r="L177" s="142"/>
      <c r="M177" s="144"/>
      <c r="N177" s="145"/>
      <c r="O177" s="142"/>
      <c r="P177" s="147"/>
      <c r="Q177" s="147"/>
      <c r="R177" s="147"/>
      <c r="S177" s="147"/>
      <c r="T177" s="147"/>
      <c r="U177" s="147"/>
      <c r="V177" s="147"/>
      <c r="W177" s="147"/>
      <c r="X177" s="147"/>
      <c r="Y177" s="147"/>
      <c r="Z177" s="147"/>
      <c r="AA177" s="147"/>
      <c r="AB177" s="147"/>
      <c r="AC177" s="148"/>
      <c r="AD177" s="142"/>
      <c r="AE177" s="203">
        <f t="shared" si="15"/>
        <v>0</v>
      </c>
      <c r="AF177" s="150">
        <f t="shared" si="16"/>
        <v>0</v>
      </c>
      <c r="AG177" s="331"/>
      <c r="AJ177" s="185"/>
      <c r="AK177" s="616"/>
      <c r="AL177" s="186">
        <f t="shared" si="12"/>
        <v>0</v>
      </c>
      <c r="AM177" s="186">
        <f t="shared" si="13"/>
        <v>0</v>
      </c>
      <c r="AN177" s="186">
        <f t="shared" si="14"/>
        <v>0</v>
      </c>
      <c r="AO177" s="615"/>
    </row>
    <row r="178" spans="1:41" ht="20.100000000000001" customHeight="1">
      <c r="A178" s="183">
        <v>174</v>
      </c>
      <c r="B178" s="342"/>
      <c r="C178" s="342"/>
      <c r="D178" s="142"/>
      <c r="E178" s="142"/>
      <c r="F178" s="142"/>
      <c r="G178" s="142"/>
      <c r="H178" s="142"/>
      <c r="I178" s="142"/>
      <c r="J178" s="143"/>
      <c r="K178" s="142"/>
      <c r="L178" s="142"/>
      <c r="M178" s="144"/>
      <c r="N178" s="145"/>
      <c r="O178" s="142"/>
      <c r="P178" s="147"/>
      <c r="Q178" s="147"/>
      <c r="R178" s="147"/>
      <c r="S178" s="147"/>
      <c r="T178" s="147"/>
      <c r="U178" s="147"/>
      <c r="V178" s="147"/>
      <c r="W178" s="147"/>
      <c r="X178" s="147"/>
      <c r="Y178" s="147"/>
      <c r="Z178" s="147"/>
      <c r="AA178" s="147"/>
      <c r="AB178" s="147"/>
      <c r="AC178" s="148"/>
      <c r="AD178" s="142"/>
      <c r="AE178" s="203">
        <f t="shared" si="15"/>
        <v>0</v>
      </c>
      <c r="AF178" s="150">
        <f t="shared" si="16"/>
        <v>0</v>
      </c>
      <c r="AG178" s="331"/>
      <c r="AJ178" s="185"/>
      <c r="AK178" s="616"/>
      <c r="AL178" s="186">
        <f t="shared" si="12"/>
        <v>0</v>
      </c>
      <c r="AM178" s="186">
        <f t="shared" si="13"/>
        <v>0</v>
      </c>
      <c r="AN178" s="186">
        <f t="shared" si="14"/>
        <v>0</v>
      </c>
      <c r="AO178" s="615"/>
    </row>
    <row r="179" spans="1:41" ht="20.100000000000001" customHeight="1">
      <c r="A179" s="183">
        <v>175</v>
      </c>
      <c r="B179" s="342"/>
      <c r="C179" s="342"/>
      <c r="D179" s="142"/>
      <c r="E179" s="142"/>
      <c r="F179" s="142"/>
      <c r="G179" s="142"/>
      <c r="H179" s="142"/>
      <c r="I179" s="142"/>
      <c r="J179" s="143"/>
      <c r="K179" s="142"/>
      <c r="L179" s="142"/>
      <c r="M179" s="144"/>
      <c r="N179" s="145"/>
      <c r="O179" s="142"/>
      <c r="P179" s="147"/>
      <c r="Q179" s="147"/>
      <c r="R179" s="147"/>
      <c r="S179" s="147"/>
      <c r="T179" s="147"/>
      <c r="U179" s="147"/>
      <c r="V179" s="147"/>
      <c r="W179" s="147"/>
      <c r="X179" s="147"/>
      <c r="Y179" s="147"/>
      <c r="Z179" s="147"/>
      <c r="AA179" s="147"/>
      <c r="AB179" s="147"/>
      <c r="AC179" s="148"/>
      <c r="AD179" s="142"/>
      <c r="AE179" s="203">
        <f t="shared" si="15"/>
        <v>0</v>
      </c>
      <c r="AF179" s="150">
        <f t="shared" si="16"/>
        <v>0</v>
      </c>
      <c r="AG179" s="331"/>
      <c r="AJ179" s="185"/>
      <c r="AK179" s="616"/>
      <c r="AL179" s="186">
        <f t="shared" si="12"/>
        <v>0</v>
      </c>
      <c r="AM179" s="186">
        <f t="shared" si="13"/>
        <v>0</v>
      </c>
      <c r="AN179" s="186">
        <f t="shared" si="14"/>
        <v>0</v>
      </c>
      <c r="AO179" s="615"/>
    </row>
    <row r="180" spans="1:41" ht="20.100000000000001" customHeight="1">
      <c r="A180" s="183">
        <v>176</v>
      </c>
      <c r="B180" s="342"/>
      <c r="C180" s="342"/>
      <c r="D180" s="142"/>
      <c r="E180" s="142"/>
      <c r="F180" s="142"/>
      <c r="G180" s="142"/>
      <c r="H180" s="142"/>
      <c r="I180" s="142"/>
      <c r="J180" s="143"/>
      <c r="K180" s="142"/>
      <c r="L180" s="142"/>
      <c r="M180" s="144"/>
      <c r="N180" s="145"/>
      <c r="O180" s="142"/>
      <c r="P180" s="147"/>
      <c r="Q180" s="147"/>
      <c r="R180" s="147"/>
      <c r="S180" s="147"/>
      <c r="T180" s="147"/>
      <c r="U180" s="147"/>
      <c r="V180" s="147"/>
      <c r="W180" s="147"/>
      <c r="X180" s="147"/>
      <c r="Y180" s="147"/>
      <c r="Z180" s="147"/>
      <c r="AA180" s="147"/>
      <c r="AB180" s="147"/>
      <c r="AC180" s="148"/>
      <c r="AD180" s="142"/>
      <c r="AE180" s="203">
        <f t="shared" si="15"/>
        <v>0</v>
      </c>
      <c r="AF180" s="150">
        <f t="shared" si="16"/>
        <v>0</v>
      </c>
      <c r="AG180" s="331"/>
      <c r="AJ180" s="185"/>
      <c r="AK180" s="616"/>
      <c r="AL180" s="186">
        <f t="shared" si="12"/>
        <v>0</v>
      </c>
      <c r="AM180" s="186">
        <f t="shared" si="13"/>
        <v>0</v>
      </c>
      <c r="AN180" s="186">
        <f t="shared" si="14"/>
        <v>0</v>
      </c>
      <c r="AO180" s="615"/>
    </row>
    <row r="181" spans="1:41" ht="20.100000000000001" customHeight="1">
      <c r="A181" s="183">
        <v>177</v>
      </c>
      <c r="B181" s="342"/>
      <c r="C181" s="342"/>
      <c r="D181" s="142"/>
      <c r="E181" s="142"/>
      <c r="F181" s="142"/>
      <c r="G181" s="142"/>
      <c r="H181" s="142"/>
      <c r="I181" s="142"/>
      <c r="J181" s="143"/>
      <c r="K181" s="142"/>
      <c r="L181" s="142"/>
      <c r="M181" s="144"/>
      <c r="N181" s="145"/>
      <c r="O181" s="142"/>
      <c r="P181" s="147"/>
      <c r="Q181" s="147"/>
      <c r="R181" s="147"/>
      <c r="S181" s="147"/>
      <c r="T181" s="147"/>
      <c r="U181" s="147"/>
      <c r="V181" s="147"/>
      <c r="W181" s="147"/>
      <c r="X181" s="147"/>
      <c r="Y181" s="147"/>
      <c r="Z181" s="147"/>
      <c r="AA181" s="147"/>
      <c r="AB181" s="147"/>
      <c r="AC181" s="148"/>
      <c r="AD181" s="142"/>
      <c r="AE181" s="203">
        <f t="shared" si="15"/>
        <v>0</v>
      </c>
      <c r="AF181" s="150">
        <f t="shared" si="16"/>
        <v>0</v>
      </c>
      <c r="AG181" s="331"/>
      <c r="AJ181" s="185"/>
      <c r="AK181" s="616"/>
      <c r="AL181" s="186">
        <f t="shared" si="12"/>
        <v>0</v>
      </c>
      <c r="AM181" s="186">
        <f t="shared" si="13"/>
        <v>0</v>
      </c>
      <c r="AN181" s="186">
        <f t="shared" si="14"/>
        <v>0</v>
      </c>
      <c r="AO181" s="615"/>
    </row>
    <row r="182" spans="1:41" ht="20.100000000000001" customHeight="1">
      <c r="A182" s="183">
        <v>178</v>
      </c>
      <c r="B182" s="342"/>
      <c r="C182" s="342"/>
      <c r="D182" s="142"/>
      <c r="E182" s="142"/>
      <c r="F182" s="142"/>
      <c r="G182" s="142"/>
      <c r="H182" s="142"/>
      <c r="I182" s="142"/>
      <c r="J182" s="143"/>
      <c r="K182" s="142"/>
      <c r="L182" s="142"/>
      <c r="M182" s="144"/>
      <c r="N182" s="145"/>
      <c r="O182" s="142"/>
      <c r="P182" s="147"/>
      <c r="Q182" s="147"/>
      <c r="R182" s="147"/>
      <c r="S182" s="147"/>
      <c r="T182" s="147"/>
      <c r="U182" s="147"/>
      <c r="V182" s="147"/>
      <c r="W182" s="147"/>
      <c r="X182" s="147"/>
      <c r="Y182" s="147"/>
      <c r="Z182" s="147"/>
      <c r="AA182" s="147"/>
      <c r="AB182" s="147"/>
      <c r="AC182" s="148"/>
      <c r="AD182" s="142"/>
      <c r="AE182" s="203">
        <f t="shared" si="15"/>
        <v>0</v>
      </c>
      <c r="AF182" s="150">
        <f t="shared" si="16"/>
        <v>0</v>
      </c>
      <c r="AG182" s="331"/>
      <c r="AJ182" s="185"/>
      <c r="AK182" s="616"/>
      <c r="AL182" s="186">
        <f t="shared" si="12"/>
        <v>0</v>
      </c>
      <c r="AM182" s="186">
        <f t="shared" si="13"/>
        <v>0</v>
      </c>
      <c r="AN182" s="186">
        <f t="shared" si="14"/>
        <v>0</v>
      </c>
      <c r="AO182" s="615"/>
    </row>
    <row r="183" spans="1:41" ht="20.100000000000001" customHeight="1">
      <c r="A183" s="183">
        <v>179</v>
      </c>
      <c r="B183" s="342"/>
      <c r="C183" s="342"/>
      <c r="D183" s="142"/>
      <c r="E183" s="142"/>
      <c r="F183" s="142"/>
      <c r="G183" s="142"/>
      <c r="H183" s="142"/>
      <c r="I183" s="142"/>
      <c r="J183" s="143"/>
      <c r="K183" s="142"/>
      <c r="L183" s="142"/>
      <c r="M183" s="144"/>
      <c r="N183" s="145"/>
      <c r="O183" s="142"/>
      <c r="P183" s="147"/>
      <c r="Q183" s="147"/>
      <c r="R183" s="147"/>
      <c r="S183" s="147"/>
      <c r="T183" s="147"/>
      <c r="U183" s="147"/>
      <c r="V183" s="147"/>
      <c r="W183" s="147"/>
      <c r="X183" s="147"/>
      <c r="Y183" s="147"/>
      <c r="Z183" s="147"/>
      <c r="AA183" s="147"/>
      <c r="AB183" s="147"/>
      <c r="AC183" s="148"/>
      <c r="AD183" s="142"/>
      <c r="AE183" s="203">
        <f t="shared" si="15"/>
        <v>0</v>
      </c>
      <c r="AF183" s="150">
        <f t="shared" si="16"/>
        <v>0</v>
      </c>
      <c r="AG183" s="331"/>
      <c r="AJ183" s="185"/>
      <c r="AK183" s="616"/>
      <c r="AL183" s="186">
        <f t="shared" si="12"/>
        <v>0</v>
      </c>
      <c r="AM183" s="186">
        <f t="shared" si="13"/>
        <v>0</v>
      </c>
      <c r="AN183" s="186">
        <f t="shared" si="14"/>
        <v>0</v>
      </c>
      <c r="AO183" s="615"/>
    </row>
    <row r="184" spans="1:41" ht="20.100000000000001" customHeight="1">
      <c r="A184" s="183">
        <v>180</v>
      </c>
      <c r="B184" s="342"/>
      <c r="C184" s="342"/>
      <c r="D184" s="142"/>
      <c r="E184" s="142"/>
      <c r="F184" s="142"/>
      <c r="G184" s="142"/>
      <c r="H184" s="142"/>
      <c r="I184" s="142"/>
      <c r="J184" s="143"/>
      <c r="K184" s="142"/>
      <c r="L184" s="142"/>
      <c r="M184" s="144"/>
      <c r="N184" s="145"/>
      <c r="O184" s="142"/>
      <c r="P184" s="147"/>
      <c r="Q184" s="147"/>
      <c r="R184" s="147"/>
      <c r="S184" s="147"/>
      <c r="T184" s="147"/>
      <c r="U184" s="147"/>
      <c r="V184" s="147"/>
      <c r="W184" s="147"/>
      <c r="X184" s="147"/>
      <c r="Y184" s="147"/>
      <c r="Z184" s="147"/>
      <c r="AA184" s="147"/>
      <c r="AB184" s="147"/>
      <c r="AC184" s="148"/>
      <c r="AD184" s="142"/>
      <c r="AE184" s="203">
        <f t="shared" si="15"/>
        <v>0</v>
      </c>
      <c r="AF184" s="150">
        <f t="shared" si="16"/>
        <v>0</v>
      </c>
      <c r="AG184" s="331"/>
      <c r="AJ184" s="185"/>
      <c r="AK184" s="616"/>
      <c r="AL184" s="186">
        <f t="shared" si="12"/>
        <v>0</v>
      </c>
      <c r="AM184" s="186">
        <f t="shared" si="13"/>
        <v>0</v>
      </c>
      <c r="AN184" s="186">
        <f t="shared" si="14"/>
        <v>0</v>
      </c>
      <c r="AO184" s="615"/>
    </row>
    <row r="185" spans="1:41" ht="20.100000000000001" customHeight="1">
      <c r="A185" s="183">
        <v>181</v>
      </c>
      <c r="B185" s="342"/>
      <c r="C185" s="342"/>
      <c r="D185" s="142"/>
      <c r="E185" s="142"/>
      <c r="F185" s="142"/>
      <c r="G185" s="142"/>
      <c r="H185" s="142"/>
      <c r="I185" s="142"/>
      <c r="J185" s="143"/>
      <c r="K185" s="142"/>
      <c r="L185" s="142"/>
      <c r="M185" s="144"/>
      <c r="N185" s="145"/>
      <c r="O185" s="142"/>
      <c r="P185" s="147"/>
      <c r="Q185" s="147"/>
      <c r="R185" s="147"/>
      <c r="S185" s="147"/>
      <c r="T185" s="147"/>
      <c r="U185" s="147"/>
      <c r="V185" s="147"/>
      <c r="W185" s="147"/>
      <c r="X185" s="147"/>
      <c r="Y185" s="147"/>
      <c r="Z185" s="147"/>
      <c r="AA185" s="147"/>
      <c r="AB185" s="147"/>
      <c r="AC185" s="148"/>
      <c r="AD185" s="142"/>
      <c r="AE185" s="203">
        <f t="shared" si="15"/>
        <v>0</v>
      </c>
      <c r="AF185" s="150">
        <f t="shared" si="16"/>
        <v>0</v>
      </c>
      <c r="AG185" s="331"/>
      <c r="AJ185" s="185"/>
      <c r="AK185" s="616"/>
      <c r="AL185" s="186">
        <f t="shared" si="12"/>
        <v>0</v>
      </c>
      <c r="AM185" s="186">
        <f t="shared" si="13"/>
        <v>0</v>
      </c>
      <c r="AN185" s="186">
        <f t="shared" si="14"/>
        <v>0</v>
      </c>
      <c r="AO185" s="615"/>
    </row>
    <row r="186" spans="1:41" ht="20.100000000000001" customHeight="1">
      <c r="A186" s="183">
        <v>182</v>
      </c>
      <c r="B186" s="342"/>
      <c r="C186" s="342"/>
      <c r="D186" s="142"/>
      <c r="E186" s="142"/>
      <c r="F186" s="142"/>
      <c r="G186" s="142"/>
      <c r="H186" s="142"/>
      <c r="I186" s="142"/>
      <c r="J186" s="143"/>
      <c r="K186" s="142"/>
      <c r="L186" s="142"/>
      <c r="M186" s="144"/>
      <c r="N186" s="145"/>
      <c r="O186" s="142"/>
      <c r="P186" s="147"/>
      <c r="Q186" s="147"/>
      <c r="R186" s="147"/>
      <c r="S186" s="147"/>
      <c r="T186" s="147"/>
      <c r="U186" s="147"/>
      <c r="V186" s="147"/>
      <c r="W186" s="147"/>
      <c r="X186" s="147"/>
      <c r="Y186" s="147"/>
      <c r="Z186" s="147"/>
      <c r="AA186" s="147"/>
      <c r="AB186" s="147"/>
      <c r="AC186" s="148"/>
      <c r="AD186" s="142"/>
      <c r="AE186" s="203">
        <f t="shared" si="15"/>
        <v>0</v>
      </c>
      <c r="AF186" s="150">
        <f t="shared" si="16"/>
        <v>0</v>
      </c>
      <c r="AG186" s="331"/>
      <c r="AJ186" s="185"/>
      <c r="AK186" s="616"/>
      <c r="AL186" s="186">
        <f t="shared" si="12"/>
        <v>0</v>
      </c>
      <c r="AM186" s="186">
        <f t="shared" si="13"/>
        <v>0</v>
      </c>
      <c r="AN186" s="186">
        <f t="shared" si="14"/>
        <v>0</v>
      </c>
      <c r="AO186" s="615"/>
    </row>
    <row r="187" spans="1:41" ht="20.100000000000001" customHeight="1">
      <c r="A187" s="183">
        <v>183</v>
      </c>
      <c r="B187" s="342"/>
      <c r="C187" s="342"/>
      <c r="D187" s="142"/>
      <c r="E187" s="142"/>
      <c r="F187" s="142"/>
      <c r="G187" s="142"/>
      <c r="H187" s="142"/>
      <c r="I187" s="142"/>
      <c r="J187" s="143"/>
      <c r="K187" s="142"/>
      <c r="L187" s="142"/>
      <c r="M187" s="144"/>
      <c r="N187" s="145"/>
      <c r="O187" s="142"/>
      <c r="P187" s="147"/>
      <c r="Q187" s="147"/>
      <c r="R187" s="147"/>
      <c r="S187" s="147"/>
      <c r="T187" s="147"/>
      <c r="U187" s="147"/>
      <c r="V187" s="147"/>
      <c r="W187" s="147"/>
      <c r="X187" s="147"/>
      <c r="Y187" s="147"/>
      <c r="Z187" s="147"/>
      <c r="AA187" s="147"/>
      <c r="AB187" s="147"/>
      <c r="AC187" s="148"/>
      <c r="AD187" s="142"/>
      <c r="AE187" s="203">
        <f t="shared" si="15"/>
        <v>0</v>
      </c>
      <c r="AF187" s="150">
        <f t="shared" si="16"/>
        <v>0</v>
      </c>
      <c r="AG187" s="331"/>
      <c r="AJ187" s="185"/>
      <c r="AK187" s="616"/>
      <c r="AL187" s="186">
        <f t="shared" si="12"/>
        <v>0</v>
      </c>
      <c r="AM187" s="186">
        <f t="shared" si="13"/>
        <v>0</v>
      </c>
      <c r="AN187" s="186">
        <f t="shared" si="14"/>
        <v>0</v>
      </c>
      <c r="AO187" s="615"/>
    </row>
    <row r="188" spans="1:41" ht="20.100000000000001" customHeight="1">
      <c r="A188" s="183">
        <v>184</v>
      </c>
      <c r="B188" s="342"/>
      <c r="C188" s="342"/>
      <c r="D188" s="142"/>
      <c r="E188" s="142"/>
      <c r="F188" s="142"/>
      <c r="G188" s="142"/>
      <c r="H188" s="142"/>
      <c r="I188" s="142"/>
      <c r="J188" s="143"/>
      <c r="K188" s="142"/>
      <c r="L188" s="142"/>
      <c r="M188" s="144"/>
      <c r="N188" s="145"/>
      <c r="O188" s="142"/>
      <c r="P188" s="147"/>
      <c r="Q188" s="147"/>
      <c r="R188" s="147"/>
      <c r="S188" s="147"/>
      <c r="T188" s="147"/>
      <c r="U188" s="147"/>
      <c r="V188" s="147"/>
      <c r="W188" s="147"/>
      <c r="X188" s="147"/>
      <c r="Y188" s="147"/>
      <c r="Z188" s="147"/>
      <c r="AA188" s="147"/>
      <c r="AB188" s="147"/>
      <c r="AC188" s="148"/>
      <c r="AD188" s="142"/>
      <c r="AE188" s="203">
        <f t="shared" si="15"/>
        <v>0</v>
      </c>
      <c r="AF188" s="150">
        <f t="shared" si="16"/>
        <v>0</v>
      </c>
      <c r="AG188" s="331"/>
      <c r="AJ188" s="185"/>
      <c r="AK188" s="616"/>
      <c r="AL188" s="186">
        <f t="shared" si="12"/>
        <v>0</v>
      </c>
      <c r="AM188" s="186">
        <f t="shared" si="13"/>
        <v>0</v>
      </c>
      <c r="AN188" s="186">
        <f t="shared" si="14"/>
        <v>0</v>
      </c>
      <c r="AO188" s="615"/>
    </row>
    <row r="189" spans="1:41" ht="20.100000000000001" customHeight="1">
      <c r="A189" s="183">
        <v>185</v>
      </c>
      <c r="B189" s="342"/>
      <c r="C189" s="342"/>
      <c r="D189" s="142"/>
      <c r="E189" s="142"/>
      <c r="F189" s="142"/>
      <c r="G189" s="142"/>
      <c r="H189" s="142"/>
      <c r="I189" s="142"/>
      <c r="J189" s="143"/>
      <c r="K189" s="142"/>
      <c r="L189" s="142"/>
      <c r="M189" s="144"/>
      <c r="N189" s="145"/>
      <c r="O189" s="142"/>
      <c r="P189" s="147"/>
      <c r="Q189" s="147"/>
      <c r="R189" s="147"/>
      <c r="S189" s="147"/>
      <c r="T189" s="147"/>
      <c r="U189" s="147"/>
      <c r="V189" s="147"/>
      <c r="W189" s="147"/>
      <c r="X189" s="147"/>
      <c r="Y189" s="147"/>
      <c r="Z189" s="147"/>
      <c r="AA189" s="147"/>
      <c r="AB189" s="147"/>
      <c r="AC189" s="148"/>
      <c r="AD189" s="142"/>
      <c r="AE189" s="203">
        <f t="shared" si="15"/>
        <v>0</v>
      </c>
      <c r="AF189" s="150">
        <f t="shared" si="16"/>
        <v>0</v>
      </c>
      <c r="AG189" s="331"/>
      <c r="AJ189" s="185"/>
      <c r="AK189" s="616"/>
      <c r="AL189" s="186">
        <f t="shared" si="12"/>
        <v>0</v>
      </c>
      <c r="AM189" s="186">
        <f t="shared" si="13"/>
        <v>0</v>
      </c>
      <c r="AN189" s="186">
        <f t="shared" si="14"/>
        <v>0</v>
      </c>
      <c r="AO189" s="615"/>
    </row>
    <row r="190" spans="1:41" ht="20.100000000000001" customHeight="1">
      <c r="A190" s="183">
        <v>186</v>
      </c>
      <c r="B190" s="342"/>
      <c r="C190" s="342"/>
      <c r="D190" s="142"/>
      <c r="E190" s="142"/>
      <c r="F190" s="142"/>
      <c r="G190" s="142"/>
      <c r="H190" s="142"/>
      <c r="I190" s="142"/>
      <c r="J190" s="143"/>
      <c r="K190" s="142"/>
      <c r="L190" s="142"/>
      <c r="M190" s="144"/>
      <c r="N190" s="145"/>
      <c r="O190" s="142"/>
      <c r="P190" s="147"/>
      <c r="Q190" s="147"/>
      <c r="R190" s="147"/>
      <c r="S190" s="147"/>
      <c r="T190" s="147"/>
      <c r="U190" s="147"/>
      <c r="V190" s="147"/>
      <c r="W190" s="147"/>
      <c r="X190" s="147"/>
      <c r="Y190" s="147"/>
      <c r="Z190" s="147"/>
      <c r="AA190" s="147"/>
      <c r="AB190" s="147"/>
      <c r="AC190" s="148"/>
      <c r="AD190" s="142"/>
      <c r="AE190" s="203">
        <f t="shared" si="15"/>
        <v>0</v>
      </c>
      <c r="AF190" s="150">
        <f t="shared" si="16"/>
        <v>0</v>
      </c>
      <c r="AG190" s="331"/>
      <c r="AJ190" s="185"/>
      <c r="AK190" s="616"/>
      <c r="AL190" s="186">
        <f t="shared" si="12"/>
        <v>0</v>
      </c>
      <c r="AM190" s="186">
        <f t="shared" si="13"/>
        <v>0</v>
      </c>
      <c r="AN190" s="186">
        <f t="shared" si="14"/>
        <v>0</v>
      </c>
      <c r="AO190" s="615"/>
    </row>
    <row r="191" spans="1:41" ht="20.100000000000001" customHeight="1">
      <c r="A191" s="183">
        <v>187</v>
      </c>
      <c r="B191" s="342"/>
      <c r="C191" s="342"/>
      <c r="D191" s="142"/>
      <c r="E191" s="142"/>
      <c r="F191" s="142"/>
      <c r="G191" s="142"/>
      <c r="H191" s="142"/>
      <c r="I191" s="142"/>
      <c r="J191" s="143"/>
      <c r="K191" s="142"/>
      <c r="L191" s="142"/>
      <c r="M191" s="144"/>
      <c r="N191" s="145"/>
      <c r="O191" s="142"/>
      <c r="P191" s="147"/>
      <c r="Q191" s="147"/>
      <c r="R191" s="147"/>
      <c r="S191" s="147"/>
      <c r="T191" s="147"/>
      <c r="U191" s="147"/>
      <c r="V191" s="147"/>
      <c r="W191" s="147"/>
      <c r="X191" s="147"/>
      <c r="Y191" s="147"/>
      <c r="Z191" s="147"/>
      <c r="AA191" s="147"/>
      <c r="AB191" s="147"/>
      <c r="AC191" s="148"/>
      <c r="AD191" s="142"/>
      <c r="AE191" s="203">
        <f t="shared" si="15"/>
        <v>0</v>
      </c>
      <c r="AF191" s="150">
        <f t="shared" si="16"/>
        <v>0</v>
      </c>
      <c r="AG191" s="331"/>
      <c r="AJ191" s="185"/>
      <c r="AK191" s="616"/>
      <c r="AL191" s="186">
        <f t="shared" si="12"/>
        <v>0</v>
      </c>
      <c r="AM191" s="186">
        <f t="shared" si="13"/>
        <v>0</v>
      </c>
      <c r="AN191" s="186">
        <f t="shared" si="14"/>
        <v>0</v>
      </c>
      <c r="AO191" s="615"/>
    </row>
    <row r="192" spans="1:41" ht="20.100000000000001" customHeight="1">
      <c r="A192" s="183">
        <v>188</v>
      </c>
      <c r="B192" s="342"/>
      <c r="C192" s="342"/>
      <c r="D192" s="142"/>
      <c r="E192" s="142"/>
      <c r="F192" s="142"/>
      <c r="G192" s="142"/>
      <c r="H192" s="142"/>
      <c r="I192" s="142"/>
      <c r="J192" s="143"/>
      <c r="K192" s="142"/>
      <c r="L192" s="142"/>
      <c r="M192" s="144"/>
      <c r="N192" s="145"/>
      <c r="O192" s="142"/>
      <c r="P192" s="147"/>
      <c r="Q192" s="147"/>
      <c r="R192" s="147"/>
      <c r="S192" s="147"/>
      <c r="T192" s="147"/>
      <c r="U192" s="147"/>
      <c r="V192" s="147"/>
      <c r="W192" s="147"/>
      <c r="X192" s="147"/>
      <c r="Y192" s="147"/>
      <c r="Z192" s="147"/>
      <c r="AA192" s="147"/>
      <c r="AB192" s="147"/>
      <c r="AC192" s="148"/>
      <c r="AD192" s="142"/>
      <c r="AE192" s="203">
        <f t="shared" si="15"/>
        <v>0</v>
      </c>
      <c r="AF192" s="150">
        <f t="shared" si="16"/>
        <v>0</v>
      </c>
      <c r="AG192" s="331"/>
      <c r="AJ192" s="185"/>
      <c r="AK192" s="616"/>
      <c r="AL192" s="186">
        <f t="shared" si="12"/>
        <v>0</v>
      </c>
      <c r="AM192" s="186">
        <f t="shared" si="13"/>
        <v>0</v>
      </c>
      <c r="AN192" s="186">
        <f t="shared" si="14"/>
        <v>0</v>
      </c>
      <c r="AO192" s="615"/>
    </row>
    <row r="193" spans="1:41" ht="20.100000000000001" customHeight="1">
      <c r="A193" s="183">
        <v>189</v>
      </c>
      <c r="B193" s="342"/>
      <c r="C193" s="342"/>
      <c r="D193" s="142"/>
      <c r="E193" s="142"/>
      <c r="F193" s="142"/>
      <c r="G193" s="142"/>
      <c r="H193" s="142"/>
      <c r="I193" s="142"/>
      <c r="J193" s="143"/>
      <c r="K193" s="142"/>
      <c r="L193" s="142"/>
      <c r="M193" s="144"/>
      <c r="N193" s="145"/>
      <c r="O193" s="142"/>
      <c r="P193" s="147"/>
      <c r="Q193" s="147"/>
      <c r="R193" s="147"/>
      <c r="S193" s="147"/>
      <c r="T193" s="147"/>
      <c r="U193" s="147"/>
      <c r="V193" s="147"/>
      <c r="W193" s="147"/>
      <c r="X193" s="147"/>
      <c r="Y193" s="147"/>
      <c r="Z193" s="147"/>
      <c r="AA193" s="147"/>
      <c r="AB193" s="147"/>
      <c r="AC193" s="148"/>
      <c r="AD193" s="142"/>
      <c r="AE193" s="203">
        <f t="shared" si="15"/>
        <v>0</v>
      </c>
      <c r="AF193" s="150">
        <f t="shared" si="16"/>
        <v>0</v>
      </c>
      <c r="AG193" s="331"/>
      <c r="AJ193" s="185"/>
      <c r="AK193" s="616"/>
      <c r="AL193" s="186">
        <f t="shared" si="12"/>
        <v>0</v>
      </c>
      <c r="AM193" s="186">
        <f t="shared" si="13"/>
        <v>0</v>
      </c>
      <c r="AN193" s="186">
        <f t="shared" si="14"/>
        <v>0</v>
      </c>
      <c r="AO193" s="615"/>
    </row>
    <row r="194" spans="1:41" ht="20.100000000000001" customHeight="1">
      <c r="A194" s="183">
        <v>190</v>
      </c>
      <c r="B194" s="342"/>
      <c r="C194" s="342"/>
      <c r="D194" s="142"/>
      <c r="E194" s="142"/>
      <c r="F194" s="142"/>
      <c r="G194" s="142"/>
      <c r="H194" s="142"/>
      <c r="I194" s="142"/>
      <c r="J194" s="143"/>
      <c r="K194" s="142"/>
      <c r="L194" s="142"/>
      <c r="M194" s="144"/>
      <c r="N194" s="145"/>
      <c r="O194" s="142"/>
      <c r="P194" s="147"/>
      <c r="Q194" s="147"/>
      <c r="R194" s="147"/>
      <c r="S194" s="147"/>
      <c r="T194" s="147"/>
      <c r="U194" s="147"/>
      <c r="V194" s="147"/>
      <c r="W194" s="147"/>
      <c r="X194" s="147"/>
      <c r="Y194" s="147"/>
      <c r="Z194" s="147"/>
      <c r="AA194" s="147"/>
      <c r="AB194" s="147"/>
      <c r="AC194" s="148"/>
      <c r="AD194" s="142"/>
      <c r="AE194" s="203">
        <f t="shared" si="15"/>
        <v>0</v>
      </c>
      <c r="AF194" s="150">
        <f t="shared" si="16"/>
        <v>0</v>
      </c>
      <c r="AG194" s="331"/>
      <c r="AJ194" s="185"/>
      <c r="AK194" s="616"/>
      <c r="AL194" s="186">
        <f t="shared" si="12"/>
        <v>0</v>
      </c>
      <c r="AM194" s="186">
        <f t="shared" si="13"/>
        <v>0</v>
      </c>
      <c r="AN194" s="186">
        <f t="shared" si="14"/>
        <v>0</v>
      </c>
      <c r="AO194" s="615"/>
    </row>
    <row r="195" spans="1:41" ht="20.100000000000001" customHeight="1">
      <c r="A195" s="183">
        <v>191</v>
      </c>
      <c r="B195" s="342"/>
      <c r="C195" s="342"/>
      <c r="D195" s="142"/>
      <c r="E195" s="142"/>
      <c r="F195" s="142"/>
      <c r="G195" s="142"/>
      <c r="H195" s="142"/>
      <c r="I195" s="142"/>
      <c r="J195" s="143"/>
      <c r="K195" s="142"/>
      <c r="L195" s="142"/>
      <c r="M195" s="144"/>
      <c r="N195" s="145"/>
      <c r="O195" s="142"/>
      <c r="P195" s="147"/>
      <c r="Q195" s="147"/>
      <c r="R195" s="147"/>
      <c r="S195" s="147"/>
      <c r="T195" s="147"/>
      <c r="U195" s="147"/>
      <c r="V195" s="147"/>
      <c r="W195" s="147"/>
      <c r="X195" s="147"/>
      <c r="Y195" s="147"/>
      <c r="Z195" s="147"/>
      <c r="AA195" s="147"/>
      <c r="AB195" s="147"/>
      <c r="AC195" s="148"/>
      <c r="AD195" s="142"/>
      <c r="AE195" s="203">
        <f t="shared" si="15"/>
        <v>0</v>
      </c>
      <c r="AF195" s="150">
        <f t="shared" si="16"/>
        <v>0</v>
      </c>
      <c r="AG195" s="331"/>
      <c r="AJ195" s="185"/>
      <c r="AK195" s="616"/>
      <c r="AL195" s="186">
        <f t="shared" si="12"/>
        <v>0</v>
      </c>
      <c r="AM195" s="186">
        <f t="shared" si="13"/>
        <v>0</v>
      </c>
      <c r="AN195" s="186">
        <f t="shared" si="14"/>
        <v>0</v>
      </c>
      <c r="AO195" s="615"/>
    </row>
    <row r="196" spans="1:41" ht="20.100000000000001" customHeight="1">
      <c r="A196" s="183">
        <v>192</v>
      </c>
      <c r="B196" s="342"/>
      <c r="C196" s="342"/>
      <c r="D196" s="142"/>
      <c r="E196" s="142"/>
      <c r="F196" s="142"/>
      <c r="G196" s="142"/>
      <c r="H196" s="142"/>
      <c r="I196" s="142"/>
      <c r="J196" s="143"/>
      <c r="K196" s="142"/>
      <c r="L196" s="142"/>
      <c r="M196" s="144"/>
      <c r="N196" s="145"/>
      <c r="O196" s="142"/>
      <c r="P196" s="147"/>
      <c r="Q196" s="147"/>
      <c r="R196" s="147"/>
      <c r="S196" s="147"/>
      <c r="T196" s="147"/>
      <c r="U196" s="147"/>
      <c r="V196" s="147"/>
      <c r="W196" s="147"/>
      <c r="X196" s="147"/>
      <c r="Y196" s="147"/>
      <c r="Z196" s="147"/>
      <c r="AA196" s="147"/>
      <c r="AB196" s="147"/>
      <c r="AC196" s="148"/>
      <c r="AD196" s="142"/>
      <c r="AE196" s="203">
        <f t="shared" si="15"/>
        <v>0</v>
      </c>
      <c r="AF196" s="150">
        <f t="shared" si="16"/>
        <v>0</v>
      </c>
      <c r="AG196" s="331"/>
      <c r="AJ196" s="185"/>
      <c r="AK196" s="616"/>
      <c r="AL196" s="186">
        <f t="shared" si="12"/>
        <v>0</v>
      </c>
      <c r="AM196" s="186">
        <f t="shared" si="13"/>
        <v>0</v>
      </c>
      <c r="AN196" s="186">
        <f t="shared" si="14"/>
        <v>0</v>
      </c>
      <c r="AO196" s="615"/>
    </row>
    <row r="197" spans="1:41" ht="20.100000000000001" customHeight="1">
      <c r="A197" s="183">
        <v>193</v>
      </c>
      <c r="B197" s="342"/>
      <c r="C197" s="342"/>
      <c r="D197" s="142"/>
      <c r="E197" s="142"/>
      <c r="F197" s="142"/>
      <c r="G197" s="142"/>
      <c r="H197" s="142"/>
      <c r="I197" s="142"/>
      <c r="J197" s="143"/>
      <c r="K197" s="142"/>
      <c r="L197" s="142"/>
      <c r="M197" s="144"/>
      <c r="N197" s="145"/>
      <c r="O197" s="142"/>
      <c r="P197" s="147"/>
      <c r="Q197" s="147"/>
      <c r="R197" s="147"/>
      <c r="S197" s="147"/>
      <c r="T197" s="147"/>
      <c r="U197" s="147"/>
      <c r="V197" s="147"/>
      <c r="W197" s="147"/>
      <c r="X197" s="147"/>
      <c r="Y197" s="147"/>
      <c r="Z197" s="147"/>
      <c r="AA197" s="147"/>
      <c r="AB197" s="147"/>
      <c r="AC197" s="148"/>
      <c r="AD197" s="142"/>
      <c r="AE197" s="203">
        <f t="shared" si="15"/>
        <v>0</v>
      </c>
      <c r="AF197" s="150">
        <f t="shared" si="16"/>
        <v>0</v>
      </c>
      <c r="AG197" s="331"/>
      <c r="AJ197" s="185"/>
      <c r="AK197" s="616"/>
      <c r="AL197" s="186">
        <f t="shared" si="12"/>
        <v>0</v>
      </c>
      <c r="AM197" s="186">
        <f t="shared" si="13"/>
        <v>0</v>
      </c>
      <c r="AN197" s="186">
        <f t="shared" si="14"/>
        <v>0</v>
      </c>
      <c r="AO197" s="615"/>
    </row>
    <row r="198" spans="1:41" ht="20.100000000000001" customHeight="1">
      <c r="A198" s="183">
        <v>194</v>
      </c>
      <c r="B198" s="342"/>
      <c r="C198" s="342"/>
      <c r="D198" s="142"/>
      <c r="E198" s="142"/>
      <c r="F198" s="142"/>
      <c r="G198" s="142"/>
      <c r="H198" s="142"/>
      <c r="I198" s="142"/>
      <c r="J198" s="143"/>
      <c r="K198" s="142"/>
      <c r="L198" s="142"/>
      <c r="M198" s="144"/>
      <c r="N198" s="145"/>
      <c r="O198" s="142"/>
      <c r="P198" s="147"/>
      <c r="Q198" s="147"/>
      <c r="R198" s="147"/>
      <c r="S198" s="147"/>
      <c r="T198" s="147"/>
      <c r="U198" s="147"/>
      <c r="V198" s="147"/>
      <c r="W198" s="147"/>
      <c r="X198" s="147"/>
      <c r="Y198" s="147"/>
      <c r="Z198" s="147"/>
      <c r="AA198" s="147"/>
      <c r="AB198" s="147"/>
      <c r="AC198" s="148"/>
      <c r="AD198" s="142"/>
      <c r="AE198" s="203">
        <f t="shared" si="15"/>
        <v>0</v>
      </c>
      <c r="AF198" s="150">
        <f t="shared" si="16"/>
        <v>0</v>
      </c>
      <c r="AG198" s="331"/>
      <c r="AJ198" s="185"/>
      <c r="AK198" s="616"/>
      <c r="AL198" s="186">
        <f t="shared" ref="AL198:AL261" si="17">SUM(AH$4*B198)</f>
        <v>0</v>
      </c>
      <c r="AM198" s="186">
        <f t="shared" ref="AM198:AM261" si="18">SUM(AI$4*C198)</f>
        <v>0</v>
      </c>
      <c r="AN198" s="186">
        <f t="shared" ref="AN198:AN261" si="19">SUM((AE198*AJ$4)+AK198)</f>
        <v>0</v>
      </c>
      <c r="AO198" s="615"/>
    </row>
    <row r="199" spans="1:41" ht="20.100000000000001" customHeight="1">
      <c r="A199" s="183">
        <v>195</v>
      </c>
      <c r="B199" s="342"/>
      <c r="C199" s="342"/>
      <c r="D199" s="142"/>
      <c r="E199" s="142"/>
      <c r="F199" s="142"/>
      <c r="G199" s="142"/>
      <c r="H199" s="142"/>
      <c r="I199" s="142"/>
      <c r="J199" s="143"/>
      <c r="K199" s="142"/>
      <c r="L199" s="142"/>
      <c r="M199" s="144"/>
      <c r="N199" s="145"/>
      <c r="O199" s="142"/>
      <c r="P199" s="147"/>
      <c r="Q199" s="147"/>
      <c r="R199" s="147"/>
      <c r="S199" s="147"/>
      <c r="T199" s="147"/>
      <c r="U199" s="147"/>
      <c r="V199" s="147"/>
      <c r="W199" s="147"/>
      <c r="X199" s="147"/>
      <c r="Y199" s="147"/>
      <c r="Z199" s="147"/>
      <c r="AA199" s="147"/>
      <c r="AB199" s="147"/>
      <c r="AC199" s="148"/>
      <c r="AD199" s="142"/>
      <c r="AE199" s="203">
        <f t="shared" ref="AE199:AE262" si="20">SUM(P199:AB199)</f>
        <v>0</v>
      </c>
      <c r="AF199" s="150">
        <f t="shared" ref="AF199:AF262" si="21">SUM(AE199+B199+C199)</f>
        <v>0</v>
      </c>
      <c r="AG199" s="331"/>
      <c r="AJ199" s="185"/>
      <c r="AK199" s="616"/>
      <c r="AL199" s="186">
        <f t="shared" si="17"/>
        <v>0</v>
      </c>
      <c r="AM199" s="186">
        <f t="shared" si="18"/>
        <v>0</v>
      </c>
      <c r="AN199" s="186">
        <f t="shared" si="19"/>
        <v>0</v>
      </c>
      <c r="AO199" s="615"/>
    </row>
    <row r="200" spans="1:41" ht="20.100000000000001" customHeight="1">
      <c r="A200" s="183">
        <v>196</v>
      </c>
      <c r="B200" s="342"/>
      <c r="C200" s="342"/>
      <c r="D200" s="142"/>
      <c r="E200" s="142"/>
      <c r="F200" s="142"/>
      <c r="G200" s="142"/>
      <c r="H200" s="142"/>
      <c r="I200" s="142"/>
      <c r="J200" s="143"/>
      <c r="K200" s="142"/>
      <c r="L200" s="142"/>
      <c r="M200" s="144"/>
      <c r="N200" s="145"/>
      <c r="O200" s="142"/>
      <c r="P200" s="147"/>
      <c r="Q200" s="147"/>
      <c r="R200" s="147"/>
      <c r="S200" s="147"/>
      <c r="T200" s="147"/>
      <c r="U200" s="147"/>
      <c r="V200" s="147"/>
      <c r="W200" s="147"/>
      <c r="X200" s="147"/>
      <c r="Y200" s="147"/>
      <c r="Z200" s="147"/>
      <c r="AA200" s="147"/>
      <c r="AB200" s="147"/>
      <c r="AC200" s="148"/>
      <c r="AD200" s="142"/>
      <c r="AE200" s="203">
        <f t="shared" si="20"/>
        <v>0</v>
      </c>
      <c r="AF200" s="150">
        <f t="shared" si="21"/>
        <v>0</v>
      </c>
      <c r="AG200" s="331"/>
      <c r="AJ200" s="185"/>
      <c r="AK200" s="616"/>
      <c r="AL200" s="186">
        <f t="shared" si="17"/>
        <v>0</v>
      </c>
      <c r="AM200" s="186">
        <f t="shared" si="18"/>
        <v>0</v>
      </c>
      <c r="AN200" s="186">
        <f t="shared" si="19"/>
        <v>0</v>
      </c>
      <c r="AO200" s="615"/>
    </row>
    <row r="201" spans="1:41" ht="20.100000000000001" customHeight="1">
      <c r="A201" s="183">
        <v>197</v>
      </c>
      <c r="B201" s="342"/>
      <c r="C201" s="342"/>
      <c r="D201" s="142"/>
      <c r="E201" s="142"/>
      <c r="F201" s="142"/>
      <c r="G201" s="142"/>
      <c r="H201" s="142"/>
      <c r="I201" s="142"/>
      <c r="J201" s="143"/>
      <c r="K201" s="142"/>
      <c r="L201" s="142"/>
      <c r="M201" s="144"/>
      <c r="N201" s="145"/>
      <c r="O201" s="142"/>
      <c r="P201" s="147"/>
      <c r="Q201" s="147"/>
      <c r="R201" s="147"/>
      <c r="S201" s="147"/>
      <c r="T201" s="147"/>
      <c r="U201" s="147"/>
      <c r="V201" s="147"/>
      <c r="W201" s="147"/>
      <c r="X201" s="147"/>
      <c r="Y201" s="147"/>
      <c r="Z201" s="147"/>
      <c r="AA201" s="147"/>
      <c r="AB201" s="147"/>
      <c r="AC201" s="148"/>
      <c r="AD201" s="142"/>
      <c r="AE201" s="203">
        <f t="shared" si="20"/>
        <v>0</v>
      </c>
      <c r="AF201" s="150">
        <f t="shared" si="21"/>
        <v>0</v>
      </c>
      <c r="AG201" s="331"/>
      <c r="AJ201" s="185"/>
      <c r="AK201" s="616"/>
      <c r="AL201" s="186">
        <f t="shared" si="17"/>
        <v>0</v>
      </c>
      <c r="AM201" s="186">
        <f t="shared" si="18"/>
        <v>0</v>
      </c>
      <c r="AN201" s="186">
        <f t="shared" si="19"/>
        <v>0</v>
      </c>
      <c r="AO201" s="615"/>
    </row>
    <row r="202" spans="1:41" ht="20.100000000000001" customHeight="1">
      <c r="A202" s="183">
        <v>198</v>
      </c>
      <c r="B202" s="342"/>
      <c r="C202" s="342"/>
      <c r="D202" s="142"/>
      <c r="E202" s="142"/>
      <c r="F202" s="142"/>
      <c r="G202" s="142"/>
      <c r="H202" s="142"/>
      <c r="I202" s="142"/>
      <c r="J202" s="143"/>
      <c r="K202" s="142"/>
      <c r="L202" s="142"/>
      <c r="M202" s="144"/>
      <c r="N202" s="145"/>
      <c r="O202" s="142"/>
      <c r="P202" s="147"/>
      <c r="Q202" s="147"/>
      <c r="R202" s="147"/>
      <c r="S202" s="147"/>
      <c r="T202" s="147"/>
      <c r="U202" s="147"/>
      <c r="V202" s="147"/>
      <c r="W202" s="147"/>
      <c r="X202" s="147"/>
      <c r="Y202" s="147"/>
      <c r="Z202" s="147"/>
      <c r="AA202" s="147"/>
      <c r="AB202" s="147"/>
      <c r="AC202" s="148"/>
      <c r="AD202" s="142"/>
      <c r="AE202" s="203">
        <f t="shared" si="20"/>
        <v>0</v>
      </c>
      <c r="AF202" s="150">
        <f t="shared" si="21"/>
        <v>0</v>
      </c>
      <c r="AG202" s="331"/>
      <c r="AJ202" s="185"/>
      <c r="AK202" s="616"/>
      <c r="AL202" s="186">
        <f t="shared" si="17"/>
        <v>0</v>
      </c>
      <c r="AM202" s="186">
        <f t="shared" si="18"/>
        <v>0</v>
      </c>
      <c r="AN202" s="186">
        <f t="shared" si="19"/>
        <v>0</v>
      </c>
      <c r="AO202" s="615"/>
    </row>
    <row r="203" spans="1:41" ht="20.100000000000001" customHeight="1">
      <c r="A203" s="183">
        <v>199</v>
      </c>
      <c r="B203" s="342"/>
      <c r="C203" s="342"/>
      <c r="D203" s="142"/>
      <c r="E203" s="142"/>
      <c r="F203" s="142"/>
      <c r="G203" s="142"/>
      <c r="H203" s="142"/>
      <c r="I203" s="142"/>
      <c r="J203" s="143"/>
      <c r="K203" s="142"/>
      <c r="L203" s="142"/>
      <c r="M203" s="144"/>
      <c r="N203" s="145"/>
      <c r="O203" s="142"/>
      <c r="P203" s="147"/>
      <c r="Q203" s="147"/>
      <c r="R203" s="147"/>
      <c r="S203" s="147"/>
      <c r="T203" s="147"/>
      <c r="U203" s="147"/>
      <c r="V203" s="147"/>
      <c r="W203" s="147"/>
      <c r="X203" s="147"/>
      <c r="Y203" s="147"/>
      <c r="Z203" s="147"/>
      <c r="AA203" s="147"/>
      <c r="AB203" s="147"/>
      <c r="AC203" s="148"/>
      <c r="AD203" s="142"/>
      <c r="AE203" s="203">
        <f t="shared" si="20"/>
        <v>0</v>
      </c>
      <c r="AF203" s="150">
        <f t="shared" si="21"/>
        <v>0</v>
      </c>
      <c r="AG203" s="331"/>
      <c r="AJ203" s="185"/>
      <c r="AK203" s="616"/>
      <c r="AL203" s="186">
        <f t="shared" si="17"/>
        <v>0</v>
      </c>
      <c r="AM203" s="186">
        <f t="shared" si="18"/>
        <v>0</v>
      </c>
      <c r="AN203" s="186">
        <f t="shared" si="19"/>
        <v>0</v>
      </c>
      <c r="AO203" s="615"/>
    </row>
    <row r="204" spans="1:41" ht="20.100000000000001" customHeight="1">
      <c r="A204" s="183">
        <v>200</v>
      </c>
      <c r="B204" s="342"/>
      <c r="C204" s="342"/>
      <c r="D204" s="142"/>
      <c r="E204" s="142"/>
      <c r="F204" s="142"/>
      <c r="G204" s="142"/>
      <c r="H204" s="142"/>
      <c r="I204" s="142"/>
      <c r="J204" s="143"/>
      <c r="K204" s="142"/>
      <c r="L204" s="142"/>
      <c r="M204" s="144"/>
      <c r="N204" s="145"/>
      <c r="O204" s="142"/>
      <c r="P204" s="147"/>
      <c r="Q204" s="147"/>
      <c r="R204" s="147"/>
      <c r="S204" s="147"/>
      <c r="T204" s="147"/>
      <c r="U204" s="147"/>
      <c r="V204" s="147"/>
      <c r="W204" s="147"/>
      <c r="X204" s="147"/>
      <c r="Y204" s="147"/>
      <c r="Z204" s="147"/>
      <c r="AA204" s="147"/>
      <c r="AB204" s="147"/>
      <c r="AC204" s="148"/>
      <c r="AD204" s="142"/>
      <c r="AE204" s="203">
        <f t="shared" si="20"/>
        <v>0</v>
      </c>
      <c r="AF204" s="150">
        <f t="shared" si="21"/>
        <v>0</v>
      </c>
      <c r="AG204" s="331"/>
      <c r="AJ204" s="185"/>
      <c r="AK204" s="616"/>
      <c r="AL204" s="186">
        <f t="shared" si="17"/>
        <v>0</v>
      </c>
      <c r="AM204" s="186">
        <f t="shared" si="18"/>
        <v>0</v>
      </c>
      <c r="AN204" s="186">
        <f t="shared" si="19"/>
        <v>0</v>
      </c>
      <c r="AO204" s="615"/>
    </row>
    <row r="205" spans="1:41" ht="20.100000000000001" customHeight="1">
      <c r="A205" s="183">
        <v>201</v>
      </c>
      <c r="B205" s="342"/>
      <c r="C205" s="342"/>
      <c r="D205" s="142"/>
      <c r="E205" s="142"/>
      <c r="F205" s="142"/>
      <c r="G205" s="142"/>
      <c r="H205" s="142"/>
      <c r="I205" s="142"/>
      <c r="J205" s="143"/>
      <c r="K205" s="142"/>
      <c r="L205" s="142"/>
      <c r="M205" s="144"/>
      <c r="N205" s="145"/>
      <c r="O205" s="142"/>
      <c r="P205" s="147"/>
      <c r="Q205" s="147"/>
      <c r="R205" s="147"/>
      <c r="S205" s="147"/>
      <c r="T205" s="147"/>
      <c r="U205" s="147"/>
      <c r="V205" s="147"/>
      <c r="W205" s="147"/>
      <c r="X205" s="147"/>
      <c r="Y205" s="147"/>
      <c r="Z205" s="147"/>
      <c r="AA205" s="147"/>
      <c r="AB205" s="147"/>
      <c r="AC205" s="148"/>
      <c r="AD205" s="142"/>
      <c r="AE205" s="203">
        <f t="shared" si="20"/>
        <v>0</v>
      </c>
      <c r="AF205" s="150">
        <f t="shared" si="21"/>
        <v>0</v>
      </c>
      <c r="AG205" s="331"/>
      <c r="AJ205" s="185"/>
      <c r="AK205" s="616"/>
      <c r="AL205" s="186">
        <f t="shared" si="17"/>
        <v>0</v>
      </c>
      <c r="AM205" s="186">
        <f t="shared" si="18"/>
        <v>0</v>
      </c>
      <c r="AN205" s="186">
        <f t="shared" si="19"/>
        <v>0</v>
      </c>
      <c r="AO205" s="615"/>
    </row>
    <row r="206" spans="1:41" ht="20.100000000000001" customHeight="1">
      <c r="A206" s="183">
        <v>202</v>
      </c>
      <c r="B206" s="342"/>
      <c r="C206" s="342"/>
      <c r="D206" s="142"/>
      <c r="E206" s="142"/>
      <c r="F206" s="142"/>
      <c r="G206" s="142"/>
      <c r="H206" s="142"/>
      <c r="I206" s="142"/>
      <c r="J206" s="143"/>
      <c r="K206" s="142"/>
      <c r="L206" s="142"/>
      <c r="M206" s="144"/>
      <c r="N206" s="145"/>
      <c r="O206" s="142"/>
      <c r="P206" s="147"/>
      <c r="Q206" s="147"/>
      <c r="R206" s="147"/>
      <c r="S206" s="147"/>
      <c r="T206" s="147"/>
      <c r="U206" s="147"/>
      <c r="V206" s="147"/>
      <c r="W206" s="147"/>
      <c r="X206" s="147"/>
      <c r="Y206" s="147"/>
      <c r="Z206" s="147"/>
      <c r="AA206" s="147"/>
      <c r="AB206" s="147"/>
      <c r="AC206" s="148"/>
      <c r="AD206" s="142"/>
      <c r="AE206" s="203">
        <f t="shared" si="20"/>
        <v>0</v>
      </c>
      <c r="AF206" s="150">
        <f t="shared" si="21"/>
        <v>0</v>
      </c>
      <c r="AG206" s="331"/>
      <c r="AJ206" s="185"/>
      <c r="AK206" s="616"/>
      <c r="AL206" s="186">
        <f t="shared" si="17"/>
        <v>0</v>
      </c>
      <c r="AM206" s="186">
        <f t="shared" si="18"/>
        <v>0</v>
      </c>
      <c r="AN206" s="186">
        <f t="shared" si="19"/>
        <v>0</v>
      </c>
      <c r="AO206" s="615"/>
    </row>
    <row r="207" spans="1:41" ht="20.100000000000001" customHeight="1">
      <c r="A207" s="183">
        <v>203</v>
      </c>
      <c r="B207" s="342"/>
      <c r="C207" s="342"/>
      <c r="D207" s="142"/>
      <c r="E207" s="142"/>
      <c r="F207" s="142"/>
      <c r="G207" s="142"/>
      <c r="H207" s="142"/>
      <c r="I207" s="142"/>
      <c r="J207" s="143"/>
      <c r="K207" s="142"/>
      <c r="L207" s="142"/>
      <c r="M207" s="144"/>
      <c r="N207" s="145"/>
      <c r="O207" s="142"/>
      <c r="P207" s="147"/>
      <c r="Q207" s="147"/>
      <c r="R207" s="147"/>
      <c r="S207" s="147"/>
      <c r="T207" s="147"/>
      <c r="U207" s="147"/>
      <c r="V207" s="147"/>
      <c r="W207" s="147"/>
      <c r="X207" s="147"/>
      <c r="Y207" s="147"/>
      <c r="Z207" s="147"/>
      <c r="AA207" s="147"/>
      <c r="AB207" s="147"/>
      <c r="AC207" s="148"/>
      <c r="AD207" s="142"/>
      <c r="AE207" s="203">
        <f t="shared" si="20"/>
        <v>0</v>
      </c>
      <c r="AF207" s="150">
        <f t="shared" si="21"/>
        <v>0</v>
      </c>
      <c r="AG207" s="331"/>
      <c r="AJ207" s="185"/>
      <c r="AK207" s="616"/>
      <c r="AL207" s="186">
        <f t="shared" si="17"/>
        <v>0</v>
      </c>
      <c r="AM207" s="186">
        <f t="shared" si="18"/>
        <v>0</v>
      </c>
      <c r="AN207" s="186">
        <f t="shared" si="19"/>
        <v>0</v>
      </c>
      <c r="AO207" s="615"/>
    </row>
    <row r="208" spans="1:41" ht="20.100000000000001" customHeight="1">
      <c r="A208" s="183">
        <v>204</v>
      </c>
      <c r="B208" s="342"/>
      <c r="C208" s="342"/>
      <c r="D208" s="142"/>
      <c r="E208" s="142"/>
      <c r="F208" s="142"/>
      <c r="G208" s="142"/>
      <c r="H208" s="142"/>
      <c r="I208" s="142"/>
      <c r="J208" s="143"/>
      <c r="K208" s="142"/>
      <c r="L208" s="142"/>
      <c r="M208" s="144"/>
      <c r="N208" s="145"/>
      <c r="O208" s="142"/>
      <c r="P208" s="147"/>
      <c r="Q208" s="147"/>
      <c r="R208" s="147"/>
      <c r="S208" s="147"/>
      <c r="T208" s="147"/>
      <c r="U208" s="147"/>
      <c r="V208" s="147"/>
      <c r="W208" s="147"/>
      <c r="X208" s="147"/>
      <c r="Y208" s="147"/>
      <c r="Z208" s="147"/>
      <c r="AA208" s="147"/>
      <c r="AB208" s="147"/>
      <c r="AC208" s="148"/>
      <c r="AD208" s="142"/>
      <c r="AE208" s="203">
        <f t="shared" si="20"/>
        <v>0</v>
      </c>
      <c r="AF208" s="150">
        <f t="shared" si="21"/>
        <v>0</v>
      </c>
      <c r="AG208" s="331"/>
      <c r="AJ208" s="185"/>
      <c r="AK208" s="616"/>
      <c r="AL208" s="186">
        <f t="shared" si="17"/>
        <v>0</v>
      </c>
      <c r="AM208" s="186">
        <f t="shared" si="18"/>
        <v>0</v>
      </c>
      <c r="AN208" s="186">
        <f t="shared" si="19"/>
        <v>0</v>
      </c>
      <c r="AO208" s="615"/>
    </row>
    <row r="209" spans="1:41" ht="20.100000000000001" customHeight="1">
      <c r="A209" s="183">
        <v>205</v>
      </c>
      <c r="B209" s="342"/>
      <c r="C209" s="342"/>
      <c r="D209" s="142"/>
      <c r="E209" s="142"/>
      <c r="F209" s="142"/>
      <c r="G209" s="142"/>
      <c r="H209" s="142"/>
      <c r="I209" s="142"/>
      <c r="J209" s="143"/>
      <c r="K209" s="142"/>
      <c r="L209" s="142"/>
      <c r="M209" s="144"/>
      <c r="N209" s="145"/>
      <c r="O209" s="142"/>
      <c r="P209" s="147"/>
      <c r="Q209" s="147"/>
      <c r="R209" s="147"/>
      <c r="S209" s="147"/>
      <c r="T209" s="147"/>
      <c r="U209" s="147"/>
      <c r="V209" s="147"/>
      <c r="W209" s="147"/>
      <c r="X209" s="147"/>
      <c r="Y209" s="147"/>
      <c r="Z209" s="147"/>
      <c r="AA209" s="147"/>
      <c r="AB209" s="147"/>
      <c r="AC209" s="148"/>
      <c r="AD209" s="142"/>
      <c r="AE209" s="203">
        <f t="shared" si="20"/>
        <v>0</v>
      </c>
      <c r="AF209" s="150">
        <f t="shared" si="21"/>
        <v>0</v>
      </c>
      <c r="AG209" s="331"/>
      <c r="AJ209" s="185"/>
      <c r="AK209" s="616"/>
      <c r="AL209" s="186">
        <f t="shared" si="17"/>
        <v>0</v>
      </c>
      <c r="AM209" s="186">
        <f t="shared" si="18"/>
        <v>0</v>
      </c>
      <c r="AN209" s="186">
        <f t="shared" si="19"/>
        <v>0</v>
      </c>
      <c r="AO209" s="615"/>
    </row>
    <row r="210" spans="1:41" ht="20.100000000000001" customHeight="1">
      <c r="A210" s="183">
        <v>206</v>
      </c>
      <c r="B210" s="342"/>
      <c r="C210" s="342"/>
      <c r="D210" s="142"/>
      <c r="E210" s="142"/>
      <c r="F210" s="142"/>
      <c r="G210" s="142"/>
      <c r="H210" s="142"/>
      <c r="I210" s="142"/>
      <c r="J210" s="143"/>
      <c r="K210" s="142"/>
      <c r="L210" s="142"/>
      <c r="M210" s="144"/>
      <c r="N210" s="145"/>
      <c r="O210" s="142"/>
      <c r="P210" s="147"/>
      <c r="Q210" s="147"/>
      <c r="R210" s="147"/>
      <c r="S210" s="147"/>
      <c r="T210" s="147"/>
      <c r="U210" s="147"/>
      <c r="V210" s="147"/>
      <c r="W210" s="147"/>
      <c r="X210" s="147"/>
      <c r="Y210" s="147"/>
      <c r="Z210" s="147"/>
      <c r="AA210" s="147"/>
      <c r="AB210" s="147"/>
      <c r="AC210" s="148"/>
      <c r="AD210" s="142"/>
      <c r="AE210" s="203">
        <f t="shared" si="20"/>
        <v>0</v>
      </c>
      <c r="AF210" s="150">
        <f t="shared" si="21"/>
        <v>0</v>
      </c>
      <c r="AG210" s="331"/>
      <c r="AJ210" s="185"/>
      <c r="AK210" s="616"/>
      <c r="AL210" s="186">
        <f t="shared" si="17"/>
        <v>0</v>
      </c>
      <c r="AM210" s="186">
        <f t="shared" si="18"/>
        <v>0</v>
      </c>
      <c r="AN210" s="186">
        <f t="shared" si="19"/>
        <v>0</v>
      </c>
      <c r="AO210" s="615"/>
    </row>
    <row r="211" spans="1:41" ht="20.100000000000001" customHeight="1">
      <c r="A211" s="183">
        <v>207</v>
      </c>
      <c r="B211" s="342"/>
      <c r="C211" s="342"/>
      <c r="D211" s="142"/>
      <c r="E211" s="142"/>
      <c r="F211" s="142"/>
      <c r="G211" s="142"/>
      <c r="H211" s="142"/>
      <c r="I211" s="142"/>
      <c r="J211" s="143"/>
      <c r="K211" s="142"/>
      <c r="L211" s="142"/>
      <c r="M211" s="144"/>
      <c r="N211" s="145"/>
      <c r="O211" s="142"/>
      <c r="P211" s="147"/>
      <c r="Q211" s="147"/>
      <c r="R211" s="147"/>
      <c r="S211" s="147"/>
      <c r="T211" s="147"/>
      <c r="U211" s="147"/>
      <c r="V211" s="147"/>
      <c r="W211" s="147"/>
      <c r="X211" s="147"/>
      <c r="Y211" s="147"/>
      <c r="Z211" s="147"/>
      <c r="AA211" s="147"/>
      <c r="AB211" s="147"/>
      <c r="AC211" s="148"/>
      <c r="AD211" s="142"/>
      <c r="AE211" s="203">
        <f t="shared" si="20"/>
        <v>0</v>
      </c>
      <c r="AF211" s="150">
        <f t="shared" si="21"/>
        <v>0</v>
      </c>
      <c r="AG211" s="331"/>
      <c r="AJ211" s="185"/>
      <c r="AK211" s="616"/>
      <c r="AL211" s="186">
        <f t="shared" si="17"/>
        <v>0</v>
      </c>
      <c r="AM211" s="186">
        <f t="shared" si="18"/>
        <v>0</v>
      </c>
      <c r="AN211" s="186">
        <f t="shared" si="19"/>
        <v>0</v>
      </c>
      <c r="AO211" s="615"/>
    </row>
    <row r="212" spans="1:41" ht="20.100000000000001" customHeight="1">
      <c r="A212" s="183">
        <v>208</v>
      </c>
      <c r="B212" s="342"/>
      <c r="C212" s="342"/>
      <c r="D212" s="142"/>
      <c r="E212" s="142"/>
      <c r="F212" s="142"/>
      <c r="G212" s="142"/>
      <c r="H212" s="142"/>
      <c r="I212" s="142"/>
      <c r="J212" s="143"/>
      <c r="K212" s="142"/>
      <c r="L212" s="142"/>
      <c r="M212" s="144"/>
      <c r="N212" s="145"/>
      <c r="O212" s="142"/>
      <c r="P212" s="147"/>
      <c r="Q212" s="147"/>
      <c r="R212" s="147"/>
      <c r="S212" s="147"/>
      <c r="T212" s="147"/>
      <c r="U212" s="147"/>
      <c r="V212" s="147"/>
      <c r="W212" s="147"/>
      <c r="X212" s="147"/>
      <c r="Y212" s="147"/>
      <c r="Z212" s="147"/>
      <c r="AA212" s="147"/>
      <c r="AB212" s="147"/>
      <c r="AC212" s="148"/>
      <c r="AD212" s="142"/>
      <c r="AE212" s="203">
        <f t="shared" si="20"/>
        <v>0</v>
      </c>
      <c r="AF212" s="150">
        <f t="shared" si="21"/>
        <v>0</v>
      </c>
      <c r="AG212" s="331"/>
      <c r="AJ212" s="185"/>
      <c r="AK212" s="616"/>
      <c r="AL212" s="186">
        <f t="shared" si="17"/>
        <v>0</v>
      </c>
      <c r="AM212" s="186">
        <f t="shared" si="18"/>
        <v>0</v>
      </c>
      <c r="AN212" s="186">
        <f t="shared" si="19"/>
        <v>0</v>
      </c>
      <c r="AO212" s="615"/>
    </row>
    <row r="213" spans="1:41" ht="20.100000000000001" customHeight="1">
      <c r="A213" s="183">
        <v>209</v>
      </c>
      <c r="B213" s="342"/>
      <c r="C213" s="342"/>
      <c r="D213" s="142"/>
      <c r="E213" s="142"/>
      <c r="F213" s="142"/>
      <c r="G213" s="142"/>
      <c r="H213" s="142"/>
      <c r="I213" s="142"/>
      <c r="J213" s="143"/>
      <c r="K213" s="142"/>
      <c r="L213" s="142"/>
      <c r="M213" s="144"/>
      <c r="N213" s="145"/>
      <c r="O213" s="142"/>
      <c r="P213" s="147"/>
      <c r="Q213" s="147"/>
      <c r="R213" s="147"/>
      <c r="S213" s="147"/>
      <c r="T213" s="147"/>
      <c r="U213" s="147"/>
      <c r="V213" s="147"/>
      <c r="W213" s="147"/>
      <c r="X213" s="147"/>
      <c r="Y213" s="147"/>
      <c r="Z213" s="147"/>
      <c r="AA213" s="147"/>
      <c r="AB213" s="147"/>
      <c r="AC213" s="148"/>
      <c r="AD213" s="142"/>
      <c r="AE213" s="203">
        <f t="shared" si="20"/>
        <v>0</v>
      </c>
      <c r="AF213" s="150">
        <f t="shared" si="21"/>
        <v>0</v>
      </c>
      <c r="AG213" s="331"/>
      <c r="AJ213" s="185"/>
      <c r="AK213" s="616"/>
      <c r="AL213" s="186">
        <f t="shared" si="17"/>
        <v>0</v>
      </c>
      <c r="AM213" s="186">
        <f t="shared" si="18"/>
        <v>0</v>
      </c>
      <c r="AN213" s="186">
        <f t="shared" si="19"/>
        <v>0</v>
      </c>
      <c r="AO213" s="615"/>
    </row>
    <row r="214" spans="1:41" ht="20.100000000000001" customHeight="1">
      <c r="A214" s="183">
        <v>210</v>
      </c>
      <c r="B214" s="342"/>
      <c r="C214" s="342"/>
      <c r="D214" s="142"/>
      <c r="E214" s="142"/>
      <c r="F214" s="142"/>
      <c r="G214" s="142"/>
      <c r="H214" s="142"/>
      <c r="I214" s="142"/>
      <c r="J214" s="143"/>
      <c r="K214" s="142"/>
      <c r="L214" s="142"/>
      <c r="M214" s="144"/>
      <c r="N214" s="145"/>
      <c r="O214" s="142"/>
      <c r="P214" s="147"/>
      <c r="Q214" s="147"/>
      <c r="R214" s="147"/>
      <c r="S214" s="147"/>
      <c r="T214" s="147"/>
      <c r="U214" s="147"/>
      <c r="V214" s="147"/>
      <c r="W214" s="147"/>
      <c r="X214" s="147"/>
      <c r="Y214" s="147"/>
      <c r="Z214" s="147"/>
      <c r="AA214" s="147"/>
      <c r="AB214" s="147"/>
      <c r="AC214" s="148"/>
      <c r="AD214" s="142"/>
      <c r="AE214" s="203">
        <f t="shared" si="20"/>
        <v>0</v>
      </c>
      <c r="AF214" s="150">
        <f t="shared" si="21"/>
        <v>0</v>
      </c>
      <c r="AG214" s="331"/>
      <c r="AJ214" s="185"/>
      <c r="AK214" s="616"/>
      <c r="AL214" s="186">
        <f t="shared" si="17"/>
        <v>0</v>
      </c>
      <c r="AM214" s="186">
        <f t="shared" si="18"/>
        <v>0</v>
      </c>
      <c r="AN214" s="186">
        <f t="shared" si="19"/>
        <v>0</v>
      </c>
      <c r="AO214" s="615"/>
    </row>
    <row r="215" spans="1:41" ht="20.100000000000001" customHeight="1">
      <c r="A215" s="183">
        <v>211</v>
      </c>
      <c r="B215" s="342"/>
      <c r="C215" s="342"/>
      <c r="D215" s="142"/>
      <c r="E215" s="142"/>
      <c r="F215" s="142"/>
      <c r="G215" s="142"/>
      <c r="H215" s="142"/>
      <c r="I215" s="142"/>
      <c r="J215" s="143"/>
      <c r="K215" s="142"/>
      <c r="L215" s="142"/>
      <c r="M215" s="144"/>
      <c r="N215" s="145"/>
      <c r="O215" s="142"/>
      <c r="P215" s="147"/>
      <c r="Q215" s="147"/>
      <c r="R215" s="147"/>
      <c r="S215" s="147"/>
      <c r="T215" s="147"/>
      <c r="U215" s="147"/>
      <c r="V215" s="147"/>
      <c r="W215" s="147"/>
      <c r="X215" s="147"/>
      <c r="Y215" s="147"/>
      <c r="Z215" s="147"/>
      <c r="AA215" s="147"/>
      <c r="AB215" s="147"/>
      <c r="AC215" s="148"/>
      <c r="AD215" s="142"/>
      <c r="AE215" s="203">
        <f t="shared" si="20"/>
        <v>0</v>
      </c>
      <c r="AF215" s="150">
        <f t="shared" si="21"/>
        <v>0</v>
      </c>
      <c r="AG215" s="331"/>
      <c r="AJ215" s="185"/>
      <c r="AK215" s="616"/>
      <c r="AL215" s="186">
        <f t="shared" si="17"/>
        <v>0</v>
      </c>
      <c r="AM215" s="186">
        <f t="shared" si="18"/>
        <v>0</v>
      </c>
      <c r="AN215" s="186">
        <f t="shared" si="19"/>
        <v>0</v>
      </c>
      <c r="AO215" s="615"/>
    </row>
    <row r="216" spans="1:41" ht="20.100000000000001" customHeight="1">
      <c r="A216" s="183">
        <v>212</v>
      </c>
      <c r="B216" s="342"/>
      <c r="C216" s="342"/>
      <c r="D216" s="142"/>
      <c r="E216" s="142"/>
      <c r="F216" s="142"/>
      <c r="G216" s="142"/>
      <c r="H216" s="142"/>
      <c r="I216" s="142"/>
      <c r="J216" s="143"/>
      <c r="K216" s="142"/>
      <c r="L216" s="142"/>
      <c r="M216" s="144"/>
      <c r="N216" s="145"/>
      <c r="O216" s="142"/>
      <c r="P216" s="147"/>
      <c r="Q216" s="147"/>
      <c r="R216" s="147"/>
      <c r="S216" s="147"/>
      <c r="T216" s="147"/>
      <c r="U216" s="147"/>
      <c r="V216" s="147"/>
      <c r="W216" s="147"/>
      <c r="X216" s="147"/>
      <c r="Y216" s="147"/>
      <c r="Z216" s="147"/>
      <c r="AA216" s="147"/>
      <c r="AB216" s="147"/>
      <c r="AC216" s="148"/>
      <c r="AD216" s="142"/>
      <c r="AE216" s="203">
        <f t="shared" si="20"/>
        <v>0</v>
      </c>
      <c r="AF216" s="150">
        <f t="shared" si="21"/>
        <v>0</v>
      </c>
      <c r="AG216" s="331"/>
      <c r="AJ216" s="185"/>
      <c r="AK216" s="616"/>
      <c r="AL216" s="186">
        <f t="shared" si="17"/>
        <v>0</v>
      </c>
      <c r="AM216" s="186">
        <f t="shared" si="18"/>
        <v>0</v>
      </c>
      <c r="AN216" s="186">
        <f t="shared" si="19"/>
        <v>0</v>
      </c>
      <c r="AO216" s="615"/>
    </row>
    <row r="217" spans="1:41" ht="20.100000000000001" customHeight="1">
      <c r="A217" s="183">
        <v>213</v>
      </c>
      <c r="B217" s="342"/>
      <c r="C217" s="342"/>
      <c r="D217" s="142"/>
      <c r="E217" s="142"/>
      <c r="F217" s="142"/>
      <c r="G217" s="142"/>
      <c r="H217" s="142"/>
      <c r="I217" s="142"/>
      <c r="J217" s="143"/>
      <c r="K217" s="142"/>
      <c r="L217" s="142"/>
      <c r="M217" s="144"/>
      <c r="N217" s="145"/>
      <c r="O217" s="142"/>
      <c r="P217" s="147"/>
      <c r="Q217" s="147"/>
      <c r="R217" s="147"/>
      <c r="S217" s="147"/>
      <c r="T217" s="147"/>
      <c r="U217" s="147"/>
      <c r="V217" s="147"/>
      <c r="W217" s="147"/>
      <c r="X217" s="147"/>
      <c r="Y217" s="147"/>
      <c r="Z217" s="147"/>
      <c r="AA217" s="147"/>
      <c r="AB217" s="147"/>
      <c r="AC217" s="148"/>
      <c r="AD217" s="142"/>
      <c r="AE217" s="203">
        <f t="shared" si="20"/>
        <v>0</v>
      </c>
      <c r="AF217" s="150">
        <f t="shared" si="21"/>
        <v>0</v>
      </c>
      <c r="AG217" s="331"/>
      <c r="AJ217" s="185"/>
      <c r="AK217" s="616"/>
      <c r="AL217" s="186">
        <f t="shared" si="17"/>
        <v>0</v>
      </c>
      <c r="AM217" s="186">
        <f t="shared" si="18"/>
        <v>0</v>
      </c>
      <c r="AN217" s="186">
        <f t="shared" si="19"/>
        <v>0</v>
      </c>
      <c r="AO217" s="615"/>
    </row>
    <row r="218" spans="1:41" ht="20.100000000000001" customHeight="1">
      <c r="A218" s="183">
        <v>214</v>
      </c>
      <c r="B218" s="342"/>
      <c r="C218" s="342"/>
      <c r="D218" s="142"/>
      <c r="E218" s="142"/>
      <c r="F218" s="142"/>
      <c r="G218" s="142"/>
      <c r="H218" s="142"/>
      <c r="I218" s="142"/>
      <c r="J218" s="143"/>
      <c r="K218" s="142"/>
      <c r="L218" s="142"/>
      <c r="M218" s="144"/>
      <c r="N218" s="145"/>
      <c r="O218" s="142"/>
      <c r="P218" s="147"/>
      <c r="Q218" s="147"/>
      <c r="R218" s="147"/>
      <c r="S218" s="147"/>
      <c r="T218" s="147"/>
      <c r="U218" s="147"/>
      <c r="V218" s="147"/>
      <c r="W218" s="147"/>
      <c r="X218" s="147"/>
      <c r="Y218" s="147"/>
      <c r="Z218" s="147"/>
      <c r="AA218" s="147"/>
      <c r="AB218" s="147"/>
      <c r="AC218" s="148"/>
      <c r="AD218" s="142"/>
      <c r="AE218" s="203">
        <f t="shared" si="20"/>
        <v>0</v>
      </c>
      <c r="AF218" s="150">
        <f t="shared" si="21"/>
        <v>0</v>
      </c>
      <c r="AG218" s="331"/>
      <c r="AJ218" s="185"/>
      <c r="AK218" s="616"/>
      <c r="AL218" s="186">
        <f t="shared" si="17"/>
        <v>0</v>
      </c>
      <c r="AM218" s="186">
        <f t="shared" si="18"/>
        <v>0</v>
      </c>
      <c r="AN218" s="186">
        <f t="shared" si="19"/>
        <v>0</v>
      </c>
      <c r="AO218" s="615"/>
    </row>
    <row r="219" spans="1:41" ht="20.100000000000001" customHeight="1">
      <c r="A219" s="183">
        <v>215</v>
      </c>
      <c r="B219" s="342"/>
      <c r="C219" s="342"/>
      <c r="D219" s="142"/>
      <c r="E219" s="142"/>
      <c r="F219" s="142"/>
      <c r="G219" s="142"/>
      <c r="H219" s="142"/>
      <c r="I219" s="142"/>
      <c r="J219" s="143"/>
      <c r="K219" s="142"/>
      <c r="L219" s="142"/>
      <c r="M219" s="144"/>
      <c r="N219" s="145"/>
      <c r="O219" s="142"/>
      <c r="P219" s="147"/>
      <c r="Q219" s="147"/>
      <c r="R219" s="147"/>
      <c r="S219" s="147"/>
      <c r="T219" s="147"/>
      <c r="U219" s="147"/>
      <c r="V219" s="147"/>
      <c r="W219" s="147"/>
      <c r="X219" s="147"/>
      <c r="Y219" s="147"/>
      <c r="Z219" s="147"/>
      <c r="AA219" s="147"/>
      <c r="AB219" s="147"/>
      <c r="AC219" s="148"/>
      <c r="AD219" s="142"/>
      <c r="AE219" s="203">
        <f t="shared" si="20"/>
        <v>0</v>
      </c>
      <c r="AF219" s="150">
        <f t="shared" si="21"/>
        <v>0</v>
      </c>
      <c r="AG219" s="331"/>
      <c r="AJ219" s="185"/>
      <c r="AK219" s="616"/>
      <c r="AL219" s="186">
        <f t="shared" si="17"/>
        <v>0</v>
      </c>
      <c r="AM219" s="186">
        <f t="shared" si="18"/>
        <v>0</v>
      </c>
      <c r="AN219" s="186">
        <f t="shared" si="19"/>
        <v>0</v>
      </c>
      <c r="AO219" s="615"/>
    </row>
    <row r="220" spans="1:41" ht="20.100000000000001" customHeight="1">
      <c r="A220" s="183">
        <v>216</v>
      </c>
      <c r="B220" s="342"/>
      <c r="C220" s="342"/>
      <c r="D220" s="142"/>
      <c r="E220" s="142"/>
      <c r="F220" s="142"/>
      <c r="G220" s="142"/>
      <c r="H220" s="142"/>
      <c r="I220" s="142"/>
      <c r="J220" s="143"/>
      <c r="K220" s="142"/>
      <c r="L220" s="142"/>
      <c r="M220" s="144"/>
      <c r="N220" s="145"/>
      <c r="O220" s="142"/>
      <c r="P220" s="147"/>
      <c r="Q220" s="147"/>
      <c r="R220" s="147"/>
      <c r="S220" s="147"/>
      <c r="T220" s="147"/>
      <c r="U220" s="147"/>
      <c r="V220" s="147"/>
      <c r="W220" s="147"/>
      <c r="X220" s="147"/>
      <c r="Y220" s="147"/>
      <c r="Z220" s="147"/>
      <c r="AA220" s="147"/>
      <c r="AB220" s="147"/>
      <c r="AC220" s="148"/>
      <c r="AD220" s="142"/>
      <c r="AE220" s="203">
        <f t="shared" si="20"/>
        <v>0</v>
      </c>
      <c r="AF220" s="150">
        <f t="shared" si="21"/>
        <v>0</v>
      </c>
      <c r="AG220" s="331"/>
      <c r="AJ220" s="185"/>
      <c r="AK220" s="616"/>
      <c r="AL220" s="186">
        <f t="shared" si="17"/>
        <v>0</v>
      </c>
      <c r="AM220" s="186">
        <f t="shared" si="18"/>
        <v>0</v>
      </c>
      <c r="AN220" s="186">
        <f t="shared" si="19"/>
        <v>0</v>
      </c>
      <c r="AO220" s="615"/>
    </row>
    <row r="221" spans="1:41" ht="20.100000000000001" customHeight="1">
      <c r="A221" s="183">
        <v>217</v>
      </c>
      <c r="B221" s="342"/>
      <c r="C221" s="342"/>
      <c r="D221" s="142"/>
      <c r="E221" s="142"/>
      <c r="F221" s="142"/>
      <c r="G221" s="142"/>
      <c r="H221" s="142"/>
      <c r="I221" s="142"/>
      <c r="J221" s="143"/>
      <c r="K221" s="142"/>
      <c r="L221" s="142"/>
      <c r="M221" s="144"/>
      <c r="N221" s="145"/>
      <c r="O221" s="142"/>
      <c r="P221" s="147"/>
      <c r="Q221" s="147"/>
      <c r="R221" s="147"/>
      <c r="S221" s="147"/>
      <c r="T221" s="147"/>
      <c r="U221" s="147"/>
      <c r="V221" s="147"/>
      <c r="W221" s="147"/>
      <c r="X221" s="147"/>
      <c r="Y221" s="147"/>
      <c r="Z221" s="147"/>
      <c r="AA221" s="147"/>
      <c r="AB221" s="147"/>
      <c r="AC221" s="148"/>
      <c r="AD221" s="142"/>
      <c r="AE221" s="203">
        <f t="shared" si="20"/>
        <v>0</v>
      </c>
      <c r="AF221" s="150">
        <f t="shared" si="21"/>
        <v>0</v>
      </c>
      <c r="AG221" s="331"/>
      <c r="AJ221" s="185"/>
      <c r="AK221" s="616"/>
      <c r="AL221" s="186">
        <f t="shared" si="17"/>
        <v>0</v>
      </c>
      <c r="AM221" s="186">
        <f t="shared" si="18"/>
        <v>0</v>
      </c>
      <c r="AN221" s="186">
        <f t="shared" si="19"/>
        <v>0</v>
      </c>
      <c r="AO221" s="615"/>
    </row>
    <row r="222" spans="1:41" ht="20.100000000000001" customHeight="1">
      <c r="A222" s="183">
        <v>218</v>
      </c>
      <c r="B222" s="342"/>
      <c r="C222" s="342"/>
      <c r="D222" s="142"/>
      <c r="E222" s="142"/>
      <c r="F222" s="142"/>
      <c r="G222" s="142"/>
      <c r="H222" s="142"/>
      <c r="I222" s="142"/>
      <c r="J222" s="143"/>
      <c r="K222" s="142"/>
      <c r="L222" s="142"/>
      <c r="M222" s="144"/>
      <c r="N222" s="145"/>
      <c r="O222" s="142"/>
      <c r="P222" s="147"/>
      <c r="Q222" s="147"/>
      <c r="R222" s="147"/>
      <c r="S222" s="147"/>
      <c r="T222" s="147"/>
      <c r="U222" s="147"/>
      <c r="V222" s="147"/>
      <c r="W222" s="147"/>
      <c r="X222" s="147"/>
      <c r="Y222" s="147"/>
      <c r="Z222" s="147"/>
      <c r="AA222" s="147"/>
      <c r="AB222" s="147"/>
      <c r="AC222" s="148"/>
      <c r="AD222" s="142"/>
      <c r="AE222" s="203">
        <f t="shared" si="20"/>
        <v>0</v>
      </c>
      <c r="AF222" s="150">
        <f t="shared" si="21"/>
        <v>0</v>
      </c>
      <c r="AG222" s="331"/>
      <c r="AJ222" s="185"/>
      <c r="AK222" s="616"/>
      <c r="AL222" s="186">
        <f t="shared" si="17"/>
        <v>0</v>
      </c>
      <c r="AM222" s="186">
        <f t="shared" si="18"/>
        <v>0</v>
      </c>
      <c r="AN222" s="186">
        <f t="shared" si="19"/>
        <v>0</v>
      </c>
      <c r="AO222" s="615"/>
    </row>
    <row r="223" spans="1:41" ht="20.100000000000001" customHeight="1">
      <c r="A223" s="183">
        <v>219</v>
      </c>
      <c r="B223" s="342"/>
      <c r="C223" s="342"/>
      <c r="D223" s="142"/>
      <c r="E223" s="142"/>
      <c r="F223" s="142"/>
      <c r="G223" s="142"/>
      <c r="H223" s="142"/>
      <c r="I223" s="142"/>
      <c r="J223" s="143"/>
      <c r="K223" s="142"/>
      <c r="L223" s="142"/>
      <c r="M223" s="144"/>
      <c r="N223" s="145"/>
      <c r="O223" s="142"/>
      <c r="P223" s="147"/>
      <c r="Q223" s="147"/>
      <c r="R223" s="147"/>
      <c r="S223" s="147"/>
      <c r="T223" s="147"/>
      <c r="U223" s="147"/>
      <c r="V223" s="147"/>
      <c r="W223" s="147"/>
      <c r="X223" s="147"/>
      <c r="Y223" s="147"/>
      <c r="Z223" s="147"/>
      <c r="AA223" s="147"/>
      <c r="AB223" s="147"/>
      <c r="AC223" s="148"/>
      <c r="AD223" s="142"/>
      <c r="AE223" s="203">
        <f t="shared" si="20"/>
        <v>0</v>
      </c>
      <c r="AF223" s="150">
        <f t="shared" si="21"/>
        <v>0</v>
      </c>
      <c r="AG223" s="331"/>
      <c r="AJ223" s="185"/>
      <c r="AK223" s="616"/>
      <c r="AL223" s="186">
        <f t="shared" si="17"/>
        <v>0</v>
      </c>
      <c r="AM223" s="186">
        <f t="shared" si="18"/>
        <v>0</v>
      </c>
      <c r="AN223" s="186">
        <f t="shared" si="19"/>
        <v>0</v>
      </c>
      <c r="AO223" s="615"/>
    </row>
    <row r="224" spans="1:41" ht="20.100000000000001" customHeight="1">
      <c r="A224" s="183">
        <v>220</v>
      </c>
      <c r="B224" s="342"/>
      <c r="C224" s="342"/>
      <c r="D224" s="142"/>
      <c r="E224" s="142"/>
      <c r="F224" s="142"/>
      <c r="G224" s="142"/>
      <c r="H224" s="142"/>
      <c r="I224" s="142"/>
      <c r="J224" s="143"/>
      <c r="K224" s="142"/>
      <c r="L224" s="142"/>
      <c r="M224" s="144"/>
      <c r="N224" s="145"/>
      <c r="O224" s="142"/>
      <c r="P224" s="147"/>
      <c r="Q224" s="147"/>
      <c r="R224" s="147"/>
      <c r="S224" s="147"/>
      <c r="T224" s="147"/>
      <c r="U224" s="147"/>
      <c r="V224" s="147"/>
      <c r="W224" s="147"/>
      <c r="X224" s="147"/>
      <c r="Y224" s="147"/>
      <c r="Z224" s="147"/>
      <c r="AA224" s="147"/>
      <c r="AB224" s="147"/>
      <c r="AC224" s="148"/>
      <c r="AD224" s="142"/>
      <c r="AE224" s="203">
        <f t="shared" si="20"/>
        <v>0</v>
      </c>
      <c r="AF224" s="150">
        <f t="shared" si="21"/>
        <v>0</v>
      </c>
      <c r="AG224" s="331"/>
      <c r="AJ224" s="185"/>
      <c r="AK224" s="616"/>
      <c r="AL224" s="186">
        <f t="shared" si="17"/>
        <v>0</v>
      </c>
      <c r="AM224" s="186">
        <f t="shared" si="18"/>
        <v>0</v>
      </c>
      <c r="AN224" s="186">
        <f t="shared" si="19"/>
        <v>0</v>
      </c>
      <c r="AO224" s="615"/>
    </row>
    <row r="225" spans="1:41" ht="20.100000000000001" customHeight="1">
      <c r="A225" s="183">
        <v>221</v>
      </c>
      <c r="B225" s="342"/>
      <c r="C225" s="342"/>
      <c r="D225" s="142"/>
      <c r="E225" s="142"/>
      <c r="F225" s="142"/>
      <c r="G225" s="142"/>
      <c r="H225" s="142"/>
      <c r="I225" s="142"/>
      <c r="J225" s="143"/>
      <c r="K225" s="142"/>
      <c r="L225" s="142"/>
      <c r="M225" s="144"/>
      <c r="N225" s="145"/>
      <c r="O225" s="142"/>
      <c r="P225" s="147"/>
      <c r="Q225" s="147"/>
      <c r="R225" s="147"/>
      <c r="S225" s="147"/>
      <c r="T225" s="147"/>
      <c r="U225" s="147"/>
      <c r="V225" s="147"/>
      <c r="W225" s="147"/>
      <c r="X225" s="147"/>
      <c r="Y225" s="147"/>
      <c r="Z225" s="147"/>
      <c r="AA225" s="147"/>
      <c r="AB225" s="147"/>
      <c r="AC225" s="148"/>
      <c r="AD225" s="142"/>
      <c r="AE225" s="203">
        <f t="shared" si="20"/>
        <v>0</v>
      </c>
      <c r="AF225" s="150">
        <f t="shared" si="21"/>
        <v>0</v>
      </c>
      <c r="AG225" s="331"/>
      <c r="AJ225" s="185"/>
      <c r="AK225" s="616"/>
      <c r="AL225" s="186">
        <f t="shared" si="17"/>
        <v>0</v>
      </c>
      <c r="AM225" s="186">
        <f t="shared" si="18"/>
        <v>0</v>
      </c>
      <c r="AN225" s="186">
        <f t="shared" si="19"/>
        <v>0</v>
      </c>
      <c r="AO225" s="615"/>
    </row>
    <row r="226" spans="1:41" ht="20.100000000000001" customHeight="1">
      <c r="A226" s="183">
        <v>222</v>
      </c>
      <c r="B226" s="342"/>
      <c r="C226" s="342"/>
      <c r="D226" s="142"/>
      <c r="E226" s="142"/>
      <c r="F226" s="142"/>
      <c r="G226" s="142"/>
      <c r="H226" s="142"/>
      <c r="I226" s="142"/>
      <c r="J226" s="143"/>
      <c r="K226" s="142"/>
      <c r="L226" s="142"/>
      <c r="M226" s="144"/>
      <c r="N226" s="145"/>
      <c r="O226" s="142"/>
      <c r="P226" s="147"/>
      <c r="Q226" s="147"/>
      <c r="R226" s="147"/>
      <c r="S226" s="147"/>
      <c r="T226" s="147"/>
      <c r="U226" s="147"/>
      <c r="V226" s="147"/>
      <c r="W226" s="147"/>
      <c r="X226" s="147"/>
      <c r="Y226" s="147"/>
      <c r="Z226" s="147"/>
      <c r="AA226" s="147"/>
      <c r="AB226" s="147"/>
      <c r="AC226" s="148"/>
      <c r="AD226" s="142"/>
      <c r="AE226" s="203">
        <f t="shared" si="20"/>
        <v>0</v>
      </c>
      <c r="AF226" s="150">
        <f t="shared" si="21"/>
        <v>0</v>
      </c>
      <c r="AG226" s="331"/>
      <c r="AJ226" s="185"/>
      <c r="AK226" s="616"/>
      <c r="AL226" s="186">
        <f t="shared" si="17"/>
        <v>0</v>
      </c>
      <c r="AM226" s="186">
        <f t="shared" si="18"/>
        <v>0</v>
      </c>
      <c r="AN226" s="186">
        <f t="shared" si="19"/>
        <v>0</v>
      </c>
      <c r="AO226" s="615"/>
    </row>
    <row r="227" spans="1:41" ht="20.100000000000001" customHeight="1">
      <c r="A227" s="183">
        <v>223</v>
      </c>
      <c r="B227" s="342"/>
      <c r="C227" s="342"/>
      <c r="D227" s="142"/>
      <c r="E227" s="142"/>
      <c r="F227" s="142"/>
      <c r="G227" s="142"/>
      <c r="H227" s="142"/>
      <c r="I227" s="142"/>
      <c r="J227" s="143"/>
      <c r="K227" s="142"/>
      <c r="L227" s="142"/>
      <c r="M227" s="144"/>
      <c r="N227" s="145"/>
      <c r="O227" s="142"/>
      <c r="P227" s="147"/>
      <c r="Q227" s="147"/>
      <c r="R227" s="147"/>
      <c r="S227" s="147"/>
      <c r="T227" s="147"/>
      <c r="U227" s="147"/>
      <c r="V227" s="147"/>
      <c r="W227" s="147"/>
      <c r="X227" s="147"/>
      <c r="Y227" s="147"/>
      <c r="Z227" s="147"/>
      <c r="AA227" s="147"/>
      <c r="AB227" s="147"/>
      <c r="AC227" s="148"/>
      <c r="AD227" s="142"/>
      <c r="AE227" s="203">
        <f t="shared" si="20"/>
        <v>0</v>
      </c>
      <c r="AF227" s="150">
        <f t="shared" si="21"/>
        <v>0</v>
      </c>
      <c r="AG227" s="331"/>
      <c r="AJ227" s="185"/>
      <c r="AK227" s="616"/>
      <c r="AL227" s="186">
        <f t="shared" si="17"/>
        <v>0</v>
      </c>
      <c r="AM227" s="186">
        <f t="shared" si="18"/>
        <v>0</v>
      </c>
      <c r="AN227" s="186">
        <f t="shared" si="19"/>
        <v>0</v>
      </c>
      <c r="AO227" s="615"/>
    </row>
    <row r="228" spans="1:41" ht="20.100000000000001" customHeight="1">
      <c r="A228" s="183">
        <v>224</v>
      </c>
      <c r="B228" s="342"/>
      <c r="C228" s="342"/>
      <c r="D228" s="142"/>
      <c r="E228" s="142"/>
      <c r="F228" s="142"/>
      <c r="G228" s="142"/>
      <c r="H228" s="142"/>
      <c r="I228" s="142"/>
      <c r="J228" s="143"/>
      <c r="K228" s="142"/>
      <c r="L228" s="142"/>
      <c r="M228" s="144"/>
      <c r="N228" s="145"/>
      <c r="O228" s="142"/>
      <c r="P228" s="147"/>
      <c r="Q228" s="147"/>
      <c r="R228" s="147"/>
      <c r="S228" s="147"/>
      <c r="T228" s="147"/>
      <c r="U228" s="147"/>
      <c r="V228" s="147"/>
      <c r="W228" s="147"/>
      <c r="X228" s="147"/>
      <c r="Y228" s="147"/>
      <c r="Z228" s="147"/>
      <c r="AA228" s="147"/>
      <c r="AB228" s="147"/>
      <c r="AC228" s="148"/>
      <c r="AD228" s="142"/>
      <c r="AE228" s="203">
        <f t="shared" si="20"/>
        <v>0</v>
      </c>
      <c r="AF228" s="150">
        <f t="shared" si="21"/>
        <v>0</v>
      </c>
      <c r="AG228" s="331"/>
      <c r="AJ228" s="185"/>
      <c r="AK228" s="616"/>
      <c r="AL228" s="186">
        <f t="shared" si="17"/>
        <v>0</v>
      </c>
      <c r="AM228" s="186">
        <f t="shared" si="18"/>
        <v>0</v>
      </c>
      <c r="AN228" s="186">
        <f t="shared" si="19"/>
        <v>0</v>
      </c>
      <c r="AO228" s="615"/>
    </row>
    <row r="229" spans="1:41" ht="20.100000000000001" customHeight="1">
      <c r="A229" s="183">
        <v>225</v>
      </c>
      <c r="B229" s="342"/>
      <c r="C229" s="342"/>
      <c r="D229" s="142"/>
      <c r="E229" s="142"/>
      <c r="F229" s="142"/>
      <c r="G229" s="142"/>
      <c r="H229" s="142"/>
      <c r="I229" s="142"/>
      <c r="J229" s="143"/>
      <c r="K229" s="142"/>
      <c r="L229" s="142"/>
      <c r="M229" s="144"/>
      <c r="N229" s="145"/>
      <c r="O229" s="142"/>
      <c r="P229" s="147"/>
      <c r="Q229" s="147"/>
      <c r="R229" s="147"/>
      <c r="S229" s="147"/>
      <c r="T229" s="147"/>
      <c r="U229" s="147"/>
      <c r="V229" s="147"/>
      <c r="W229" s="147"/>
      <c r="X229" s="147"/>
      <c r="Y229" s="147"/>
      <c r="Z229" s="147"/>
      <c r="AA229" s="147"/>
      <c r="AB229" s="147"/>
      <c r="AC229" s="148"/>
      <c r="AD229" s="142"/>
      <c r="AE229" s="203">
        <f t="shared" si="20"/>
        <v>0</v>
      </c>
      <c r="AF229" s="150">
        <f t="shared" si="21"/>
        <v>0</v>
      </c>
      <c r="AG229" s="331"/>
      <c r="AJ229" s="185"/>
      <c r="AK229" s="616"/>
      <c r="AL229" s="186">
        <f t="shared" si="17"/>
        <v>0</v>
      </c>
      <c r="AM229" s="186">
        <f t="shared" si="18"/>
        <v>0</v>
      </c>
      <c r="AN229" s="186">
        <f t="shared" si="19"/>
        <v>0</v>
      </c>
      <c r="AO229" s="615"/>
    </row>
    <row r="230" spans="1:41" ht="20.100000000000001" customHeight="1">
      <c r="A230" s="183">
        <v>226</v>
      </c>
      <c r="B230" s="342"/>
      <c r="C230" s="342"/>
      <c r="D230" s="142"/>
      <c r="E230" s="142"/>
      <c r="F230" s="142"/>
      <c r="G230" s="142"/>
      <c r="H230" s="142"/>
      <c r="I230" s="142"/>
      <c r="J230" s="143"/>
      <c r="K230" s="142"/>
      <c r="L230" s="142"/>
      <c r="M230" s="144"/>
      <c r="N230" s="145"/>
      <c r="O230" s="142"/>
      <c r="P230" s="147"/>
      <c r="Q230" s="147"/>
      <c r="R230" s="147"/>
      <c r="S230" s="147"/>
      <c r="T230" s="147"/>
      <c r="U230" s="147"/>
      <c r="V230" s="147"/>
      <c r="W230" s="147"/>
      <c r="X230" s="147"/>
      <c r="Y230" s="147"/>
      <c r="Z230" s="147"/>
      <c r="AA230" s="147"/>
      <c r="AB230" s="147"/>
      <c r="AC230" s="148"/>
      <c r="AD230" s="142"/>
      <c r="AE230" s="203">
        <f t="shared" si="20"/>
        <v>0</v>
      </c>
      <c r="AF230" s="150">
        <f t="shared" si="21"/>
        <v>0</v>
      </c>
      <c r="AG230" s="331"/>
      <c r="AJ230" s="185"/>
      <c r="AK230" s="616"/>
      <c r="AL230" s="186">
        <f t="shared" si="17"/>
        <v>0</v>
      </c>
      <c r="AM230" s="186">
        <f t="shared" si="18"/>
        <v>0</v>
      </c>
      <c r="AN230" s="186">
        <f t="shared" si="19"/>
        <v>0</v>
      </c>
      <c r="AO230" s="615"/>
    </row>
    <row r="231" spans="1:41" ht="20.100000000000001" customHeight="1">
      <c r="A231" s="183">
        <v>227</v>
      </c>
      <c r="B231" s="342"/>
      <c r="C231" s="342"/>
      <c r="D231" s="142"/>
      <c r="E231" s="142"/>
      <c r="F231" s="142"/>
      <c r="G231" s="142"/>
      <c r="H231" s="142"/>
      <c r="I231" s="142"/>
      <c r="J231" s="143"/>
      <c r="K231" s="142"/>
      <c r="L231" s="142"/>
      <c r="M231" s="144"/>
      <c r="N231" s="145"/>
      <c r="O231" s="142"/>
      <c r="P231" s="147"/>
      <c r="Q231" s="147"/>
      <c r="R231" s="147"/>
      <c r="S231" s="147"/>
      <c r="T231" s="147"/>
      <c r="U231" s="147"/>
      <c r="V231" s="147"/>
      <c r="W231" s="147"/>
      <c r="X231" s="147"/>
      <c r="Y231" s="147"/>
      <c r="Z231" s="147"/>
      <c r="AA231" s="147"/>
      <c r="AB231" s="147"/>
      <c r="AC231" s="148"/>
      <c r="AD231" s="142"/>
      <c r="AE231" s="203">
        <f t="shared" si="20"/>
        <v>0</v>
      </c>
      <c r="AF231" s="150">
        <f t="shared" si="21"/>
        <v>0</v>
      </c>
      <c r="AG231" s="331"/>
      <c r="AJ231" s="185"/>
      <c r="AK231" s="616"/>
      <c r="AL231" s="186">
        <f t="shared" si="17"/>
        <v>0</v>
      </c>
      <c r="AM231" s="186">
        <f t="shared" si="18"/>
        <v>0</v>
      </c>
      <c r="AN231" s="186">
        <f t="shared" si="19"/>
        <v>0</v>
      </c>
      <c r="AO231" s="615"/>
    </row>
    <row r="232" spans="1:41" ht="20.100000000000001" customHeight="1">
      <c r="A232" s="183">
        <v>228</v>
      </c>
      <c r="B232" s="342"/>
      <c r="C232" s="342"/>
      <c r="D232" s="142"/>
      <c r="E232" s="142"/>
      <c r="F232" s="142"/>
      <c r="G232" s="142"/>
      <c r="H232" s="142"/>
      <c r="I232" s="142"/>
      <c r="J232" s="143"/>
      <c r="K232" s="142"/>
      <c r="L232" s="142"/>
      <c r="M232" s="144"/>
      <c r="N232" s="145"/>
      <c r="O232" s="142"/>
      <c r="P232" s="147"/>
      <c r="Q232" s="147"/>
      <c r="R232" s="147"/>
      <c r="S232" s="147"/>
      <c r="T232" s="147"/>
      <c r="U232" s="147"/>
      <c r="V232" s="147"/>
      <c r="W232" s="147"/>
      <c r="X232" s="147"/>
      <c r="Y232" s="147"/>
      <c r="Z232" s="147"/>
      <c r="AA232" s="147"/>
      <c r="AB232" s="147"/>
      <c r="AC232" s="148"/>
      <c r="AD232" s="142"/>
      <c r="AE232" s="203">
        <f t="shared" si="20"/>
        <v>0</v>
      </c>
      <c r="AF232" s="150">
        <f t="shared" si="21"/>
        <v>0</v>
      </c>
      <c r="AG232" s="331"/>
      <c r="AJ232" s="185"/>
      <c r="AK232" s="616"/>
      <c r="AL232" s="186">
        <f t="shared" si="17"/>
        <v>0</v>
      </c>
      <c r="AM232" s="186">
        <f t="shared" si="18"/>
        <v>0</v>
      </c>
      <c r="AN232" s="186">
        <f t="shared" si="19"/>
        <v>0</v>
      </c>
      <c r="AO232" s="615"/>
    </row>
    <row r="233" spans="1:41" ht="20.100000000000001" customHeight="1">
      <c r="A233" s="183">
        <v>229</v>
      </c>
      <c r="B233" s="342"/>
      <c r="C233" s="342"/>
      <c r="D233" s="142"/>
      <c r="E233" s="142"/>
      <c r="F233" s="142"/>
      <c r="G233" s="142"/>
      <c r="H233" s="142"/>
      <c r="I233" s="142"/>
      <c r="J233" s="143"/>
      <c r="K233" s="142"/>
      <c r="L233" s="142"/>
      <c r="M233" s="144"/>
      <c r="N233" s="145"/>
      <c r="O233" s="142"/>
      <c r="P233" s="147"/>
      <c r="Q233" s="147"/>
      <c r="R233" s="147"/>
      <c r="S233" s="147"/>
      <c r="T233" s="147"/>
      <c r="U233" s="147"/>
      <c r="V233" s="147"/>
      <c r="W233" s="147"/>
      <c r="X233" s="147"/>
      <c r="Y233" s="147"/>
      <c r="Z233" s="147"/>
      <c r="AA233" s="147"/>
      <c r="AB233" s="147"/>
      <c r="AC233" s="148"/>
      <c r="AD233" s="142"/>
      <c r="AE233" s="203">
        <f t="shared" si="20"/>
        <v>0</v>
      </c>
      <c r="AF233" s="150">
        <f t="shared" si="21"/>
        <v>0</v>
      </c>
      <c r="AG233" s="331"/>
      <c r="AJ233" s="185"/>
      <c r="AK233" s="616"/>
      <c r="AL233" s="186">
        <f t="shared" si="17"/>
        <v>0</v>
      </c>
      <c r="AM233" s="186">
        <f t="shared" si="18"/>
        <v>0</v>
      </c>
      <c r="AN233" s="186">
        <f t="shared" si="19"/>
        <v>0</v>
      </c>
      <c r="AO233" s="615"/>
    </row>
    <row r="234" spans="1:41" ht="20.100000000000001" customHeight="1">
      <c r="A234" s="183">
        <v>230</v>
      </c>
      <c r="B234" s="342"/>
      <c r="C234" s="342"/>
      <c r="D234" s="142"/>
      <c r="E234" s="142"/>
      <c r="F234" s="142"/>
      <c r="G234" s="142"/>
      <c r="H234" s="142"/>
      <c r="I234" s="142"/>
      <c r="J234" s="143"/>
      <c r="K234" s="142"/>
      <c r="L234" s="142"/>
      <c r="M234" s="144"/>
      <c r="N234" s="145"/>
      <c r="O234" s="142"/>
      <c r="P234" s="147"/>
      <c r="Q234" s="147"/>
      <c r="R234" s="147"/>
      <c r="S234" s="147"/>
      <c r="T234" s="147"/>
      <c r="U234" s="147"/>
      <c r="V234" s="147"/>
      <c r="W234" s="147"/>
      <c r="X234" s="147"/>
      <c r="Y234" s="147"/>
      <c r="Z234" s="147"/>
      <c r="AA234" s="147"/>
      <c r="AB234" s="147"/>
      <c r="AC234" s="148"/>
      <c r="AD234" s="142"/>
      <c r="AE234" s="203">
        <f t="shared" si="20"/>
        <v>0</v>
      </c>
      <c r="AF234" s="150">
        <f t="shared" si="21"/>
        <v>0</v>
      </c>
      <c r="AG234" s="331"/>
      <c r="AJ234" s="185"/>
      <c r="AK234" s="616"/>
      <c r="AL234" s="186">
        <f t="shared" si="17"/>
        <v>0</v>
      </c>
      <c r="AM234" s="186">
        <f t="shared" si="18"/>
        <v>0</v>
      </c>
      <c r="AN234" s="186">
        <f t="shared" si="19"/>
        <v>0</v>
      </c>
      <c r="AO234" s="615"/>
    </row>
    <row r="235" spans="1:41" ht="20.100000000000001" customHeight="1">
      <c r="A235" s="183">
        <v>231</v>
      </c>
      <c r="B235" s="342"/>
      <c r="C235" s="342"/>
      <c r="D235" s="142"/>
      <c r="E235" s="142"/>
      <c r="F235" s="142"/>
      <c r="G235" s="142"/>
      <c r="H235" s="142"/>
      <c r="I235" s="142"/>
      <c r="J235" s="143"/>
      <c r="K235" s="142"/>
      <c r="L235" s="142"/>
      <c r="M235" s="144"/>
      <c r="N235" s="145"/>
      <c r="O235" s="142"/>
      <c r="P235" s="147"/>
      <c r="Q235" s="147"/>
      <c r="R235" s="147"/>
      <c r="S235" s="147"/>
      <c r="T235" s="147"/>
      <c r="U235" s="147"/>
      <c r="V235" s="147"/>
      <c r="W235" s="147"/>
      <c r="X235" s="147"/>
      <c r="Y235" s="147"/>
      <c r="Z235" s="147"/>
      <c r="AA235" s="147"/>
      <c r="AB235" s="147"/>
      <c r="AC235" s="148"/>
      <c r="AD235" s="142"/>
      <c r="AE235" s="203">
        <f t="shared" si="20"/>
        <v>0</v>
      </c>
      <c r="AF235" s="150">
        <f t="shared" si="21"/>
        <v>0</v>
      </c>
      <c r="AG235" s="331"/>
      <c r="AJ235" s="185"/>
      <c r="AK235" s="616"/>
      <c r="AL235" s="186">
        <f t="shared" si="17"/>
        <v>0</v>
      </c>
      <c r="AM235" s="186">
        <f t="shared" si="18"/>
        <v>0</v>
      </c>
      <c r="AN235" s="186">
        <f t="shared" si="19"/>
        <v>0</v>
      </c>
      <c r="AO235" s="615"/>
    </row>
    <row r="236" spans="1:41" ht="20.100000000000001" customHeight="1">
      <c r="A236" s="183">
        <v>232</v>
      </c>
      <c r="B236" s="342"/>
      <c r="C236" s="342"/>
      <c r="D236" s="142"/>
      <c r="E236" s="142"/>
      <c r="F236" s="142"/>
      <c r="G236" s="142"/>
      <c r="H236" s="142"/>
      <c r="I236" s="142"/>
      <c r="J236" s="143"/>
      <c r="K236" s="142"/>
      <c r="L236" s="142"/>
      <c r="M236" s="144"/>
      <c r="N236" s="145"/>
      <c r="O236" s="142"/>
      <c r="P236" s="147"/>
      <c r="Q236" s="147"/>
      <c r="R236" s="147"/>
      <c r="S236" s="147"/>
      <c r="T236" s="147"/>
      <c r="U236" s="147"/>
      <c r="V236" s="147"/>
      <c r="W236" s="147"/>
      <c r="X236" s="147"/>
      <c r="Y236" s="147"/>
      <c r="Z236" s="147"/>
      <c r="AA236" s="147"/>
      <c r="AB236" s="147"/>
      <c r="AC236" s="148"/>
      <c r="AD236" s="142"/>
      <c r="AE236" s="203">
        <f t="shared" si="20"/>
        <v>0</v>
      </c>
      <c r="AF236" s="150">
        <f t="shared" si="21"/>
        <v>0</v>
      </c>
      <c r="AG236" s="331"/>
      <c r="AJ236" s="185"/>
      <c r="AK236" s="616"/>
      <c r="AL236" s="186">
        <f t="shared" si="17"/>
        <v>0</v>
      </c>
      <c r="AM236" s="186">
        <f t="shared" si="18"/>
        <v>0</v>
      </c>
      <c r="AN236" s="186">
        <f t="shared" si="19"/>
        <v>0</v>
      </c>
      <c r="AO236" s="615"/>
    </row>
    <row r="237" spans="1:41" ht="20.100000000000001" customHeight="1">
      <c r="A237" s="183">
        <v>233</v>
      </c>
      <c r="B237" s="342"/>
      <c r="C237" s="342"/>
      <c r="D237" s="142"/>
      <c r="E237" s="142"/>
      <c r="F237" s="142"/>
      <c r="G237" s="142"/>
      <c r="H237" s="142"/>
      <c r="I237" s="142"/>
      <c r="J237" s="143"/>
      <c r="K237" s="142"/>
      <c r="L237" s="142"/>
      <c r="M237" s="144"/>
      <c r="N237" s="145"/>
      <c r="O237" s="142"/>
      <c r="P237" s="147"/>
      <c r="Q237" s="147"/>
      <c r="R237" s="147"/>
      <c r="S237" s="147"/>
      <c r="T237" s="147"/>
      <c r="U237" s="147"/>
      <c r="V237" s="147"/>
      <c r="W237" s="147"/>
      <c r="X237" s="147"/>
      <c r="Y237" s="147"/>
      <c r="Z237" s="147"/>
      <c r="AA237" s="147"/>
      <c r="AB237" s="147"/>
      <c r="AC237" s="148"/>
      <c r="AD237" s="142"/>
      <c r="AE237" s="203">
        <f t="shared" si="20"/>
        <v>0</v>
      </c>
      <c r="AF237" s="150">
        <f t="shared" si="21"/>
        <v>0</v>
      </c>
      <c r="AG237" s="331"/>
      <c r="AJ237" s="185"/>
      <c r="AK237" s="616"/>
      <c r="AL237" s="186">
        <f t="shared" si="17"/>
        <v>0</v>
      </c>
      <c r="AM237" s="186">
        <f t="shared" si="18"/>
        <v>0</v>
      </c>
      <c r="AN237" s="186">
        <f t="shared" si="19"/>
        <v>0</v>
      </c>
      <c r="AO237" s="615"/>
    </row>
    <row r="238" spans="1:41" ht="20.100000000000001" customHeight="1">
      <c r="A238" s="183">
        <v>234</v>
      </c>
      <c r="B238" s="342"/>
      <c r="C238" s="342"/>
      <c r="D238" s="142"/>
      <c r="E238" s="142"/>
      <c r="F238" s="142"/>
      <c r="G238" s="142"/>
      <c r="H238" s="142"/>
      <c r="I238" s="142"/>
      <c r="J238" s="143"/>
      <c r="K238" s="142"/>
      <c r="L238" s="142"/>
      <c r="M238" s="144"/>
      <c r="N238" s="145"/>
      <c r="O238" s="142"/>
      <c r="P238" s="147"/>
      <c r="Q238" s="147"/>
      <c r="R238" s="147"/>
      <c r="S238" s="147"/>
      <c r="T238" s="147"/>
      <c r="U238" s="147"/>
      <c r="V238" s="147"/>
      <c r="W238" s="147"/>
      <c r="X238" s="147"/>
      <c r="Y238" s="147"/>
      <c r="Z238" s="147"/>
      <c r="AA238" s="147"/>
      <c r="AB238" s="147"/>
      <c r="AC238" s="148"/>
      <c r="AD238" s="142"/>
      <c r="AE238" s="203">
        <f t="shared" si="20"/>
        <v>0</v>
      </c>
      <c r="AF238" s="150">
        <f t="shared" si="21"/>
        <v>0</v>
      </c>
      <c r="AG238" s="331"/>
      <c r="AJ238" s="185"/>
      <c r="AK238" s="616"/>
      <c r="AL238" s="186">
        <f t="shared" si="17"/>
        <v>0</v>
      </c>
      <c r="AM238" s="186">
        <f t="shared" si="18"/>
        <v>0</v>
      </c>
      <c r="AN238" s="186">
        <f t="shared" si="19"/>
        <v>0</v>
      </c>
      <c r="AO238" s="615"/>
    </row>
    <row r="239" spans="1:41" ht="20.100000000000001" customHeight="1">
      <c r="A239" s="183">
        <v>235</v>
      </c>
      <c r="B239" s="342"/>
      <c r="C239" s="342"/>
      <c r="D239" s="142"/>
      <c r="E239" s="142"/>
      <c r="F239" s="142"/>
      <c r="G239" s="142"/>
      <c r="H239" s="142"/>
      <c r="I239" s="142"/>
      <c r="J239" s="143"/>
      <c r="K239" s="142"/>
      <c r="L239" s="142"/>
      <c r="M239" s="144"/>
      <c r="N239" s="145"/>
      <c r="O239" s="142"/>
      <c r="P239" s="147"/>
      <c r="Q239" s="147"/>
      <c r="R239" s="147"/>
      <c r="S239" s="147"/>
      <c r="T239" s="147"/>
      <c r="U239" s="147"/>
      <c r="V239" s="147"/>
      <c r="W239" s="147"/>
      <c r="X239" s="147"/>
      <c r="Y239" s="147"/>
      <c r="Z239" s="147"/>
      <c r="AA239" s="147"/>
      <c r="AB239" s="147"/>
      <c r="AC239" s="148"/>
      <c r="AD239" s="142"/>
      <c r="AE239" s="203">
        <f t="shared" si="20"/>
        <v>0</v>
      </c>
      <c r="AF239" s="150">
        <f t="shared" si="21"/>
        <v>0</v>
      </c>
      <c r="AG239" s="331"/>
      <c r="AJ239" s="185"/>
      <c r="AK239" s="616"/>
      <c r="AL239" s="186">
        <f t="shared" si="17"/>
        <v>0</v>
      </c>
      <c r="AM239" s="186">
        <f t="shared" si="18"/>
        <v>0</v>
      </c>
      <c r="AN239" s="186">
        <f t="shared" si="19"/>
        <v>0</v>
      </c>
      <c r="AO239" s="615"/>
    </row>
    <row r="240" spans="1:41" ht="20.100000000000001" customHeight="1">
      <c r="A240" s="183">
        <v>236</v>
      </c>
      <c r="B240" s="342"/>
      <c r="C240" s="342"/>
      <c r="D240" s="142"/>
      <c r="E240" s="142"/>
      <c r="F240" s="142"/>
      <c r="G240" s="142"/>
      <c r="H240" s="142"/>
      <c r="I240" s="142"/>
      <c r="J240" s="143"/>
      <c r="K240" s="142"/>
      <c r="L240" s="142"/>
      <c r="M240" s="144"/>
      <c r="N240" s="145"/>
      <c r="O240" s="142"/>
      <c r="P240" s="147"/>
      <c r="Q240" s="147"/>
      <c r="R240" s="147"/>
      <c r="S240" s="147"/>
      <c r="T240" s="147"/>
      <c r="U240" s="147"/>
      <c r="V240" s="147"/>
      <c r="W240" s="147"/>
      <c r="X240" s="147"/>
      <c r="Y240" s="147"/>
      <c r="Z240" s="147"/>
      <c r="AA240" s="147"/>
      <c r="AB240" s="147"/>
      <c r="AC240" s="148"/>
      <c r="AD240" s="142"/>
      <c r="AE240" s="203">
        <f t="shared" si="20"/>
        <v>0</v>
      </c>
      <c r="AF240" s="150">
        <f t="shared" si="21"/>
        <v>0</v>
      </c>
      <c r="AG240" s="331"/>
      <c r="AJ240" s="185"/>
      <c r="AK240" s="616"/>
      <c r="AL240" s="186">
        <f t="shared" si="17"/>
        <v>0</v>
      </c>
      <c r="AM240" s="186">
        <f t="shared" si="18"/>
        <v>0</v>
      </c>
      <c r="AN240" s="186">
        <f t="shared" si="19"/>
        <v>0</v>
      </c>
      <c r="AO240" s="615"/>
    </row>
    <row r="241" spans="1:41" ht="20.100000000000001" customHeight="1">
      <c r="A241" s="183">
        <v>237</v>
      </c>
      <c r="B241" s="342"/>
      <c r="C241" s="342"/>
      <c r="D241" s="142"/>
      <c r="E241" s="142"/>
      <c r="F241" s="142"/>
      <c r="G241" s="142"/>
      <c r="H241" s="142"/>
      <c r="I241" s="142"/>
      <c r="J241" s="143"/>
      <c r="K241" s="142"/>
      <c r="L241" s="142"/>
      <c r="M241" s="144"/>
      <c r="N241" s="145"/>
      <c r="O241" s="142"/>
      <c r="P241" s="147"/>
      <c r="Q241" s="147"/>
      <c r="R241" s="147"/>
      <c r="S241" s="147"/>
      <c r="T241" s="147"/>
      <c r="U241" s="147"/>
      <c r="V241" s="147"/>
      <c r="W241" s="147"/>
      <c r="X241" s="147"/>
      <c r="Y241" s="147"/>
      <c r="Z241" s="147"/>
      <c r="AA241" s="147"/>
      <c r="AB241" s="147"/>
      <c r="AC241" s="148"/>
      <c r="AD241" s="142"/>
      <c r="AE241" s="203">
        <f t="shared" si="20"/>
        <v>0</v>
      </c>
      <c r="AF241" s="150">
        <f t="shared" si="21"/>
        <v>0</v>
      </c>
      <c r="AG241" s="331"/>
      <c r="AJ241" s="185"/>
      <c r="AK241" s="616"/>
      <c r="AL241" s="186">
        <f t="shared" si="17"/>
        <v>0</v>
      </c>
      <c r="AM241" s="186">
        <f t="shared" si="18"/>
        <v>0</v>
      </c>
      <c r="AN241" s="186">
        <f t="shared" si="19"/>
        <v>0</v>
      </c>
      <c r="AO241" s="615"/>
    </row>
    <row r="242" spans="1:41" ht="20.100000000000001" customHeight="1">
      <c r="A242" s="183">
        <v>238</v>
      </c>
      <c r="B242" s="342"/>
      <c r="C242" s="342"/>
      <c r="D242" s="142"/>
      <c r="E242" s="142"/>
      <c r="F242" s="142"/>
      <c r="G242" s="142"/>
      <c r="H242" s="142"/>
      <c r="I242" s="142"/>
      <c r="J242" s="143"/>
      <c r="K242" s="142"/>
      <c r="L242" s="142"/>
      <c r="M242" s="144"/>
      <c r="N242" s="145"/>
      <c r="O242" s="142"/>
      <c r="P242" s="147"/>
      <c r="Q242" s="147"/>
      <c r="R242" s="147"/>
      <c r="S242" s="147"/>
      <c r="T242" s="147"/>
      <c r="U242" s="147"/>
      <c r="V242" s="147"/>
      <c r="W242" s="147"/>
      <c r="X242" s="147"/>
      <c r="Y242" s="147"/>
      <c r="Z242" s="147"/>
      <c r="AA242" s="147"/>
      <c r="AB242" s="147"/>
      <c r="AC242" s="148"/>
      <c r="AD242" s="142"/>
      <c r="AE242" s="203">
        <f t="shared" si="20"/>
        <v>0</v>
      </c>
      <c r="AF242" s="150">
        <f t="shared" si="21"/>
        <v>0</v>
      </c>
      <c r="AG242" s="331"/>
      <c r="AJ242" s="185"/>
      <c r="AK242" s="616"/>
      <c r="AL242" s="186">
        <f t="shared" si="17"/>
        <v>0</v>
      </c>
      <c r="AM242" s="186">
        <f t="shared" si="18"/>
        <v>0</v>
      </c>
      <c r="AN242" s="186">
        <f t="shared" si="19"/>
        <v>0</v>
      </c>
      <c r="AO242" s="615"/>
    </row>
    <row r="243" spans="1:41" ht="20.100000000000001" customHeight="1">
      <c r="A243" s="183">
        <v>239</v>
      </c>
      <c r="B243" s="342"/>
      <c r="C243" s="342"/>
      <c r="D243" s="142"/>
      <c r="E243" s="142"/>
      <c r="F243" s="142"/>
      <c r="G243" s="142"/>
      <c r="H243" s="142"/>
      <c r="I243" s="142"/>
      <c r="J243" s="143"/>
      <c r="K243" s="142"/>
      <c r="L243" s="142"/>
      <c r="M243" s="144"/>
      <c r="N243" s="145"/>
      <c r="O243" s="142"/>
      <c r="P243" s="147"/>
      <c r="Q243" s="147"/>
      <c r="R243" s="147"/>
      <c r="S243" s="147"/>
      <c r="T243" s="147"/>
      <c r="U243" s="147"/>
      <c r="V243" s="147"/>
      <c r="W243" s="147"/>
      <c r="X243" s="147"/>
      <c r="Y243" s="147"/>
      <c r="Z243" s="147"/>
      <c r="AA243" s="147"/>
      <c r="AB243" s="147"/>
      <c r="AC243" s="148"/>
      <c r="AD243" s="142"/>
      <c r="AE243" s="203">
        <f t="shared" si="20"/>
        <v>0</v>
      </c>
      <c r="AF243" s="150">
        <f t="shared" si="21"/>
        <v>0</v>
      </c>
      <c r="AG243" s="331"/>
      <c r="AJ243" s="185"/>
      <c r="AK243" s="616"/>
      <c r="AL243" s="186">
        <f t="shared" si="17"/>
        <v>0</v>
      </c>
      <c r="AM243" s="186">
        <f t="shared" si="18"/>
        <v>0</v>
      </c>
      <c r="AN243" s="186">
        <f t="shared" si="19"/>
        <v>0</v>
      </c>
      <c r="AO243" s="615"/>
    </row>
    <row r="244" spans="1:41" ht="20.100000000000001" customHeight="1">
      <c r="A244" s="183">
        <v>240</v>
      </c>
      <c r="B244" s="342"/>
      <c r="C244" s="342"/>
      <c r="D244" s="142"/>
      <c r="E244" s="142"/>
      <c r="F244" s="142"/>
      <c r="G244" s="142"/>
      <c r="H244" s="142"/>
      <c r="I244" s="142"/>
      <c r="J244" s="143"/>
      <c r="K244" s="142"/>
      <c r="L244" s="142"/>
      <c r="M244" s="144"/>
      <c r="N244" s="145"/>
      <c r="O244" s="142"/>
      <c r="P244" s="147"/>
      <c r="Q244" s="147"/>
      <c r="R244" s="147"/>
      <c r="S244" s="147"/>
      <c r="T244" s="147"/>
      <c r="U244" s="147"/>
      <c r="V244" s="147"/>
      <c r="W244" s="147"/>
      <c r="X244" s="147"/>
      <c r="Y244" s="147"/>
      <c r="Z244" s="147"/>
      <c r="AA244" s="147"/>
      <c r="AB244" s="147"/>
      <c r="AC244" s="148"/>
      <c r="AD244" s="142"/>
      <c r="AE244" s="203">
        <f t="shared" si="20"/>
        <v>0</v>
      </c>
      <c r="AF244" s="150">
        <f t="shared" si="21"/>
        <v>0</v>
      </c>
      <c r="AG244" s="331"/>
      <c r="AJ244" s="185"/>
      <c r="AK244" s="616"/>
      <c r="AL244" s="186">
        <f t="shared" si="17"/>
        <v>0</v>
      </c>
      <c r="AM244" s="186">
        <f t="shared" si="18"/>
        <v>0</v>
      </c>
      <c r="AN244" s="186">
        <f t="shared" si="19"/>
        <v>0</v>
      </c>
      <c r="AO244" s="615"/>
    </row>
    <row r="245" spans="1:41" ht="20.100000000000001" customHeight="1">
      <c r="A245" s="183">
        <v>241</v>
      </c>
      <c r="B245" s="342"/>
      <c r="C245" s="342"/>
      <c r="D245" s="142"/>
      <c r="E245" s="142"/>
      <c r="F245" s="142"/>
      <c r="G245" s="142"/>
      <c r="H245" s="142"/>
      <c r="I245" s="142"/>
      <c r="J245" s="143"/>
      <c r="K245" s="142"/>
      <c r="L245" s="142"/>
      <c r="M245" s="144"/>
      <c r="N245" s="145"/>
      <c r="O245" s="142"/>
      <c r="P245" s="147"/>
      <c r="Q245" s="147"/>
      <c r="R245" s="147"/>
      <c r="S245" s="147"/>
      <c r="T245" s="147"/>
      <c r="U245" s="147"/>
      <c r="V245" s="147"/>
      <c r="W245" s="147"/>
      <c r="X245" s="147"/>
      <c r="Y245" s="147"/>
      <c r="Z245" s="147"/>
      <c r="AA245" s="147"/>
      <c r="AB245" s="147"/>
      <c r="AC245" s="148"/>
      <c r="AD245" s="142"/>
      <c r="AE245" s="203">
        <f t="shared" si="20"/>
        <v>0</v>
      </c>
      <c r="AF245" s="150">
        <f t="shared" si="21"/>
        <v>0</v>
      </c>
      <c r="AG245" s="331"/>
      <c r="AJ245" s="185"/>
      <c r="AK245" s="616"/>
      <c r="AL245" s="186">
        <f t="shared" si="17"/>
        <v>0</v>
      </c>
      <c r="AM245" s="186">
        <f t="shared" si="18"/>
        <v>0</v>
      </c>
      <c r="AN245" s="186">
        <f t="shared" si="19"/>
        <v>0</v>
      </c>
      <c r="AO245" s="615"/>
    </row>
    <row r="246" spans="1:41" ht="20.100000000000001" customHeight="1">
      <c r="A246" s="183">
        <v>242</v>
      </c>
      <c r="B246" s="342"/>
      <c r="C246" s="342"/>
      <c r="D246" s="142"/>
      <c r="E246" s="142"/>
      <c r="F246" s="142"/>
      <c r="G246" s="142"/>
      <c r="H246" s="142"/>
      <c r="I246" s="142"/>
      <c r="J246" s="143"/>
      <c r="K246" s="142"/>
      <c r="L246" s="142"/>
      <c r="M246" s="144"/>
      <c r="N246" s="145"/>
      <c r="O246" s="142"/>
      <c r="P246" s="147"/>
      <c r="Q246" s="147"/>
      <c r="R246" s="147"/>
      <c r="S246" s="147"/>
      <c r="T246" s="147"/>
      <c r="U246" s="147"/>
      <c r="V246" s="147"/>
      <c r="W246" s="147"/>
      <c r="X246" s="147"/>
      <c r="Y246" s="147"/>
      <c r="Z246" s="147"/>
      <c r="AA246" s="147"/>
      <c r="AB246" s="147"/>
      <c r="AC246" s="148"/>
      <c r="AD246" s="142"/>
      <c r="AE246" s="203">
        <f t="shared" si="20"/>
        <v>0</v>
      </c>
      <c r="AF246" s="150">
        <f t="shared" si="21"/>
        <v>0</v>
      </c>
      <c r="AG246" s="331"/>
      <c r="AJ246" s="185"/>
      <c r="AK246" s="616"/>
      <c r="AL246" s="186">
        <f t="shared" si="17"/>
        <v>0</v>
      </c>
      <c r="AM246" s="186">
        <f t="shared" si="18"/>
        <v>0</v>
      </c>
      <c r="AN246" s="186">
        <f t="shared" si="19"/>
        <v>0</v>
      </c>
      <c r="AO246" s="615"/>
    </row>
    <row r="247" spans="1:41" ht="20.100000000000001" customHeight="1">
      <c r="A247" s="183">
        <v>243</v>
      </c>
      <c r="B247" s="342"/>
      <c r="C247" s="342"/>
      <c r="D247" s="142"/>
      <c r="E247" s="142"/>
      <c r="F247" s="142"/>
      <c r="G247" s="142"/>
      <c r="H247" s="142"/>
      <c r="I247" s="142"/>
      <c r="J247" s="143"/>
      <c r="K247" s="142"/>
      <c r="L247" s="142"/>
      <c r="M247" s="144"/>
      <c r="N247" s="145"/>
      <c r="O247" s="142"/>
      <c r="P247" s="147"/>
      <c r="Q247" s="147"/>
      <c r="R247" s="147"/>
      <c r="S247" s="147"/>
      <c r="T247" s="147"/>
      <c r="U247" s="147"/>
      <c r="V247" s="147"/>
      <c r="W247" s="147"/>
      <c r="X247" s="147"/>
      <c r="Y247" s="147"/>
      <c r="Z247" s="147"/>
      <c r="AA247" s="147"/>
      <c r="AB247" s="147"/>
      <c r="AC247" s="148"/>
      <c r="AD247" s="142"/>
      <c r="AE247" s="203">
        <f t="shared" si="20"/>
        <v>0</v>
      </c>
      <c r="AF247" s="150">
        <f t="shared" si="21"/>
        <v>0</v>
      </c>
      <c r="AG247" s="331"/>
      <c r="AJ247" s="185"/>
      <c r="AK247" s="616"/>
      <c r="AL247" s="186">
        <f t="shared" si="17"/>
        <v>0</v>
      </c>
      <c r="AM247" s="186">
        <f t="shared" si="18"/>
        <v>0</v>
      </c>
      <c r="AN247" s="186">
        <f t="shared" si="19"/>
        <v>0</v>
      </c>
      <c r="AO247" s="615"/>
    </row>
    <row r="248" spans="1:41" ht="20.100000000000001" customHeight="1">
      <c r="A248" s="183">
        <v>244</v>
      </c>
      <c r="B248" s="342"/>
      <c r="C248" s="342"/>
      <c r="D248" s="142"/>
      <c r="E248" s="142"/>
      <c r="F248" s="142"/>
      <c r="G248" s="142"/>
      <c r="H248" s="142"/>
      <c r="I248" s="142"/>
      <c r="J248" s="143"/>
      <c r="K248" s="142"/>
      <c r="L248" s="142"/>
      <c r="M248" s="144"/>
      <c r="N248" s="145"/>
      <c r="O248" s="142"/>
      <c r="P248" s="147"/>
      <c r="Q248" s="147"/>
      <c r="R248" s="147"/>
      <c r="S248" s="147"/>
      <c r="T248" s="147"/>
      <c r="U248" s="147"/>
      <c r="V248" s="147"/>
      <c r="W248" s="147"/>
      <c r="X248" s="147"/>
      <c r="Y248" s="147"/>
      <c r="Z248" s="147"/>
      <c r="AA248" s="147"/>
      <c r="AB248" s="147"/>
      <c r="AC248" s="148"/>
      <c r="AD248" s="142"/>
      <c r="AE248" s="203">
        <f t="shared" si="20"/>
        <v>0</v>
      </c>
      <c r="AF248" s="150">
        <f t="shared" si="21"/>
        <v>0</v>
      </c>
      <c r="AG248" s="331"/>
      <c r="AJ248" s="185"/>
      <c r="AK248" s="616"/>
      <c r="AL248" s="186">
        <f t="shared" si="17"/>
        <v>0</v>
      </c>
      <c r="AM248" s="186">
        <f t="shared" si="18"/>
        <v>0</v>
      </c>
      <c r="AN248" s="186">
        <f t="shared" si="19"/>
        <v>0</v>
      </c>
      <c r="AO248" s="615"/>
    </row>
    <row r="249" spans="1:41" ht="20.100000000000001" customHeight="1">
      <c r="A249" s="183">
        <v>245</v>
      </c>
      <c r="B249" s="342"/>
      <c r="C249" s="342"/>
      <c r="D249" s="142"/>
      <c r="E249" s="142"/>
      <c r="F249" s="142"/>
      <c r="G249" s="142"/>
      <c r="H249" s="142"/>
      <c r="I249" s="142"/>
      <c r="J249" s="143"/>
      <c r="K249" s="142"/>
      <c r="L249" s="142"/>
      <c r="M249" s="144"/>
      <c r="N249" s="145"/>
      <c r="O249" s="142"/>
      <c r="P249" s="147"/>
      <c r="Q249" s="147"/>
      <c r="R249" s="147"/>
      <c r="S249" s="147"/>
      <c r="T249" s="147"/>
      <c r="U249" s="147"/>
      <c r="V249" s="147"/>
      <c r="W249" s="147"/>
      <c r="X249" s="147"/>
      <c r="Y249" s="147"/>
      <c r="Z249" s="147"/>
      <c r="AA249" s="147"/>
      <c r="AB249" s="147"/>
      <c r="AC249" s="148"/>
      <c r="AD249" s="142"/>
      <c r="AE249" s="203">
        <f t="shared" si="20"/>
        <v>0</v>
      </c>
      <c r="AF249" s="150">
        <f t="shared" si="21"/>
        <v>0</v>
      </c>
      <c r="AG249" s="331"/>
      <c r="AJ249" s="185"/>
      <c r="AK249" s="616"/>
      <c r="AL249" s="186">
        <f t="shared" si="17"/>
        <v>0</v>
      </c>
      <c r="AM249" s="186">
        <f t="shared" si="18"/>
        <v>0</v>
      </c>
      <c r="AN249" s="186">
        <f t="shared" si="19"/>
        <v>0</v>
      </c>
      <c r="AO249" s="615"/>
    </row>
    <row r="250" spans="1:41" ht="20.100000000000001" customHeight="1">
      <c r="A250" s="183">
        <v>246</v>
      </c>
      <c r="B250" s="342"/>
      <c r="C250" s="342"/>
      <c r="D250" s="142"/>
      <c r="E250" s="142"/>
      <c r="F250" s="142"/>
      <c r="G250" s="142"/>
      <c r="H250" s="142"/>
      <c r="I250" s="142"/>
      <c r="J250" s="143"/>
      <c r="K250" s="142"/>
      <c r="L250" s="142"/>
      <c r="M250" s="144"/>
      <c r="N250" s="145"/>
      <c r="O250" s="142"/>
      <c r="P250" s="147"/>
      <c r="Q250" s="147"/>
      <c r="R250" s="147"/>
      <c r="S250" s="147"/>
      <c r="T250" s="147"/>
      <c r="U250" s="147"/>
      <c r="V250" s="147"/>
      <c r="W250" s="147"/>
      <c r="X250" s="147"/>
      <c r="Y250" s="147"/>
      <c r="Z250" s="147"/>
      <c r="AA250" s="147"/>
      <c r="AB250" s="147"/>
      <c r="AC250" s="148"/>
      <c r="AD250" s="142"/>
      <c r="AE250" s="203">
        <f t="shared" si="20"/>
        <v>0</v>
      </c>
      <c r="AF250" s="150">
        <f t="shared" si="21"/>
        <v>0</v>
      </c>
      <c r="AG250" s="331"/>
      <c r="AJ250" s="185"/>
      <c r="AK250" s="616"/>
      <c r="AL250" s="186">
        <f t="shared" si="17"/>
        <v>0</v>
      </c>
      <c r="AM250" s="186">
        <f t="shared" si="18"/>
        <v>0</v>
      </c>
      <c r="AN250" s="186">
        <f t="shared" si="19"/>
        <v>0</v>
      </c>
      <c r="AO250" s="615"/>
    </row>
    <row r="251" spans="1:41" ht="20.100000000000001" customHeight="1">
      <c r="A251" s="183">
        <v>247</v>
      </c>
      <c r="B251" s="342"/>
      <c r="C251" s="342"/>
      <c r="D251" s="142"/>
      <c r="E251" s="142"/>
      <c r="F251" s="142"/>
      <c r="G251" s="142"/>
      <c r="H251" s="142"/>
      <c r="I251" s="142"/>
      <c r="J251" s="143"/>
      <c r="K251" s="142"/>
      <c r="L251" s="142"/>
      <c r="M251" s="144"/>
      <c r="N251" s="145"/>
      <c r="O251" s="142"/>
      <c r="P251" s="147"/>
      <c r="Q251" s="147"/>
      <c r="R251" s="147"/>
      <c r="S251" s="147"/>
      <c r="T251" s="147"/>
      <c r="U251" s="147"/>
      <c r="V251" s="147"/>
      <c r="W251" s="147"/>
      <c r="X251" s="147"/>
      <c r="Y251" s="147"/>
      <c r="Z251" s="147"/>
      <c r="AA251" s="147"/>
      <c r="AB251" s="147"/>
      <c r="AC251" s="148"/>
      <c r="AD251" s="142"/>
      <c r="AE251" s="203">
        <f t="shared" si="20"/>
        <v>0</v>
      </c>
      <c r="AF251" s="150">
        <f t="shared" si="21"/>
        <v>0</v>
      </c>
      <c r="AG251" s="331"/>
      <c r="AJ251" s="185"/>
      <c r="AK251" s="616"/>
      <c r="AL251" s="186">
        <f t="shared" si="17"/>
        <v>0</v>
      </c>
      <c r="AM251" s="186">
        <f t="shared" si="18"/>
        <v>0</v>
      </c>
      <c r="AN251" s="186">
        <f t="shared" si="19"/>
        <v>0</v>
      </c>
      <c r="AO251" s="615"/>
    </row>
    <row r="252" spans="1:41" ht="20.100000000000001" customHeight="1">
      <c r="A252" s="183">
        <v>248</v>
      </c>
      <c r="B252" s="342"/>
      <c r="C252" s="342"/>
      <c r="D252" s="142"/>
      <c r="E252" s="142"/>
      <c r="F252" s="142"/>
      <c r="G252" s="142"/>
      <c r="H252" s="142"/>
      <c r="I252" s="142"/>
      <c r="J252" s="143"/>
      <c r="K252" s="142"/>
      <c r="L252" s="142"/>
      <c r="M252" s="144"/>
      <c r="N252" s="145"/>
      <c r="O252" s="142"/>
      <c r="P252" s="147"/>
      <c r="Q252" s="147"/>
      <c r="R252" s="147"/>
      <c r="S252" s="147"/>
      <c r="T252" s="147"/>
      <c r="U252" s="147"/>
      <c r="V252" s="147"/>
      <c r="W252" s="147"/>
      <c r="X252" s="147"/>
      <c r="Y252" s="147"/>
      <c r="Z252" s="147"/>
      <c r="AA252" s="147"/>
      <c r="AB252" s="147"/>
      <c r="AC252" s="148"/>
      <c r="AD252" s="142"/>
      <c r="AE252" s="203">
        <f t="shared" si="20"/>
        <v>0</v>
      </c>
      <c r="AF252" s="150">
        <f t="shared" si="21"/>
        <v>0</v>
      </c>
      <c r="AG252" s="331"/>
      <c r="AJ252" s="185"/>
      <c r="AK252" s="616"/>
      <c r="AL252" s="186">
        <f t="shared" si="17"/>
        <v>0</v>
      </c>
      <c r="AM252" s="186">
        <f t="shared" si="18"/>
        <v>0</v>
      </c>
      <c r="AN252" s="186">
        <f t="shared" si="19"/>
        <v>0</v>
      </c>
      <c r="AO252" s="615"/>
    </row>
    <row r="253" spans="1:41" ht="20.100000000000001" customHeight="1">
      <c r="A253" s="183">
        <v>249</v>
      </c>
      <c r="B253" s="342"/>
      <c r="C253" s="342"/>
      <c r="D253" s="142"/>
      <c r="E253" s="142"/>
      <c r="F253" s="142"/>
      <c r="G253" s="142"/>
      <c r="H253" s="142"/>
      <c r="I253" s="142"/>
      <c r="J253" s="143"/>
      <c r="K253" s="142"/>
      <c r="L253" s="142"/>
      <c r="M253" s="144"/>
      <c r="N253" s="145"/>
      <c r="O253" s="142"/>
      <c r="P253" s="147"/>
      <c r="Q253" s="147"/>
      <c r="R253" s="147"/>
      <c r="S253" s="147"/>
      <c r="T253" s="147"/>
      <c r="U253" s="147"/>
      <c r="V253" s="147"/>
      <c r="W253" s="147"/>
      <c r="X253" s="147"/>
      <c r="Y253" s="147"/>
      <c r="Z253" s="147"/>
      <c r="AA253" s="147"/>
      <c r="AB253" s="147"/>
      <c r="AC253" s="148"/>
      <c r="AD253" s="142"/>
      <c r="AE253" s="203">
        <f t="shared" si="20"/>
        <v>0</v>
      </c>
      <c r="AF253" s="150">
        <f t="shared" si="21"/>
        <v>0</v>
      </c>
      <c r="AG253" s="331"/>
      <c r="AJ253" s="185"/>
      <c r="AK253" s="616"/>
      <c r="AL253" s="186">
        <f t="shared" si="17"/>
        <v>0</v>
      </c>
      <c r="AM253" s="186">
        <f t="shared" si="18"/>
        <v>0</v>
      </c>
      <c r="AN253" s="186">
        <f t="shared" si="19"/>
        <v>0</v>
      </c>
      <c r="AO253" s="615"/>
    </row>
    <row r="254" spans="1:41" ht="20.100000000000001" customHeight="1">
      <c r="A254" s="183">
        <v>250</v>
      </c>
      <c r="B254" s="342"/>
      <c r="C254" s="342"/>
      <c r="D254" s="142"/>
      <c r="E254" s="142"/>
      <c r="F254" s="142"/>
      <c r="G254" s="142"/>
      <c r="H254" s="142"/>
      <c r="I254" s="142"/>
      <c r="J254" s="143"/>
      <c r="K254" s="142"/>
      <c r="L254" s="142"/>
      <c r="M254" s="144"/>
      <c r="N254" s="145"/>
      <c r="O254" s="142"/>
      <c r="P254" s="147"/>
      <c r="Q254" s="147"/>
      <c r="R254" s="147"/>
      <c r="S254" s="147"/>
      <c r="T254" s="147"/>
      <c r="U254" s="147"/>
      <c r="V254" s="147"/>
      <c r="W254" s="147"/>
      <c r="X254" s="147"/>
      <c r="Y254" s="147"/>
      <c r="Z254" s="147"/>
      <c r="AA254" s="147"/>
      <c r="AB254" s="147"/>
      <c r="AC254" s="148"/>
      <c r="AD254" s="142"/>
      <c r="AE254" s="203">
        <f t="shared" si="20"/>
        <v>0</v>
      </c>
      <c r="AF254" s="150">
        <f t="shared" si="21"/>
        <v>0</v>
      </c>
      <c r="AG254" s="331"/>
      <c r="AJ254" s="185"/>
      <c r="AK254" s="616"/>
      <c r="AL254" s="186">
        <f t="shared" si="17"/>
        <v>0</v>
      </c>
      <c r="AM254" s="186">
        <f t="shared" si="18"/>
        <v>0</v>
      </c>
      <c r="AN254" s="186">
        <f t="shared" si="19"/>
        <v>0</v>
      </c>
      <c r="AO254" s="615"/>
    </row>
    <row r="255" spans="1:41" ht="20.100000000000001" customHeight="1">
      <c r="A255" s="183">
        <v>251</v>
      </c>
      <c r="B255" s="342"/>
      <c r="C255" s="342"/>
      <c r="D255" s="142"/>
      <c r="E255" s="142"/>
      <c r="F255" s="142"/>
      <c r="G255" s="142"/>
      <c r="H255" s="142"/>
      <c r="I255" s="142"/>
      <c r="J255" s="143"/>
      <c r="K255" s="142"/>
      <c r="L255" s="142"/>
      <c r="M255" s="144"/>
      <c r="N255" s="145"/>
      <c r="O255" s="142"/>
      <c r="P255" s="147"/>
      <c r="Q255" s="147"/>
      <c r="R255" s="147"/>
      <c r="S255" s="147"/>
      <c r="T255" s="147"/>
      <c r="U255" s="147"/>
      <c r="V255" s="147"/>
      <c r="W255" s="147"/>
      <c r="X255" s="147"/>
      <c r="Y255" s="147"/>
      <c r="Z255" s="147"/>
      <c r="AA255" s="147"/>
      <c r="AB255" s="147"/>
      <c r="AC255" s="148"/>
      <c r="AD255" s="142"/>
      <c r="AE255" s="203">
        <f t="shared" si="20"/>
        <v>0</v>
      </c>
      <c r="AF255" s="150">
        <f t="shared" si="21"/>
        <v>0</v>
      </c>
      <c r="AG255" s="331"/>
      <c r="AJ255" s="185"/>
      <c r="AK255" s="616"/>
      <c r="AL255" s="186">
        <f t="shared" si="17"/>
        <v>0</v>
      </c>
      <c r="AM255" s="186">
        <f t="shared" si="18"/>
        <v>0</v>
      </c>
      <c r="AN255" s="186">
        <f t="shared" si="19"/>
        <v>0</v>
      </c>
      <c r="AO255" s="615"/>
    </row>
    <row r="256" spans="1:41" ht="20.100000000000001" customHeight="1">
      <c r="A256" s="183">
        <v>252</v>
      </c>
      <c r="B256" s="342"/>
      <c r="C256" s="342"/>
      <c r="D256" s="142"/>
      <c r="E256" s="142"/>
      <c r="F256" s="142"/>
      <c r="G256" s="142"/>
      <c r="H256" s="142"/>
      <c r="I256" s="142"/>
      <c r="J256" s="143"/>
      <c r="K256" s="142"/>
      <c r="L256" s="142"/>
      <c r="M256" s="144"/>
      <c r="N256" s="145"/>
      <c r="O256" s="142"/>
      <c r="P256" s="147"/>
      <c r="Q256" s="147"/>
      <c r="R256" s="147"/>
      <c r="S256" s="147"/>
      <c r="T256" s="147"/>
      <c r="U256" s="147"/>
      <c r="V256" s="147"/>
      <c r="W256" s="147"/>
      <c r="X256" s="147"/>
      <c r="Y256" s="147"/>
      <c r="Z256" s="147"/>
      <c r="AA256" s="147"/>
      <c r="AB256" s="147"/>
      <c r="AC256" s="148"/>
      <c r="AD256" s="142"/>
      <c r="AE256" s="203">
        <f t="shared" si="20"/>
        <v>0</v>
      </c>
      <c r="AF256" s="150">
        <f t="shared" si="21"/>
        <v>0</v>
      </c>
      <c r="AG256" s="331"/>
      <c r="AJ256" s="185"/>
      <c r="AK256" s="616"/>
      <c r="AL256" s="186">
        <f t="shared" si="17"/>
        <v>0</v>
      </c>
      <c r="AM256" s="186">
        <f t="shared" si="18"/>
        <v>0</v>
      </c>
      <c r="AN256" s="186">
        <f t="shared" si="19"/>
        <v>0</v>
      </c>
      <c r="AO256" s="615"/>
    </row>
    <row r="257" spans="1:41" ht="20.100000000000001" customHeight="1">
      <c r="A257" s="183">
        <v>253</v>
      </c>
      <c r="B257" s="342"/>
      <c r="C257" s="342"/>
      <c r="D257" s="142"/>
      <c r="E257" s="142"/>
      <c r="F257" s="142"/>
      <c r="G257" s="142"/>
      <c r="H257" s="142"/>
      <c r="I257" s="142"/>
      <c r="J257" s="143"/>
      <c r="K257" s="142"/>
      <c r="L257" s="142"/>
      <c r="M257" s="144"/>
      <c r="N257" s="145"/>
      <c r="O257" s="142"/>
      <c r="P257" s="147"/>
      <c r="Q257" s="147"/>
      <c r="R257" s="147"/>
      <c r="S257" s="147"/>
      <c r="T257" s="147"/>
      <c r="U257" s="147"/>
      <c r="V257" s="147"/>
      <c r="W257" s="147"/>
      <c r="X257" s="147"/>
      <c r="Y257" s="147"/>
      <c r="Z257" s="147"/>
      <c r="AA257" s="147"/>
      <c r="AB257" s="147"/>
      <c r="AC257" s="148"/>
      <c r="AD257" s="142"/>
      <c r="AE257" s="203">
        <f t="shared" si="20"/>
        <v>0</v>
      </c>
      <c r="AF257" s="150">
        <f t="shared" si="21"/>
        <v>0</v>
      </c>
      <c r="AG257" s="331"/>
      <c r="AJ257" s="185"/>
      <c r="AK257" s="616"/>
      <c r="AL257" s="186">
        <f t="shared" si="17"/>
        <v>0</v>
      </c>
      <c r="AM257" s="186">
        <f t="shared" si="18"/>
        <v>0</v>
      </c>
      <c r="AN257" s="186">
        <f t="shared" si="19"/>
        <v>0</v>
      </c>
      <c r="AO257" s="615"/>
    </row>
    <row r="258" spans="1:41" ht="20.100000000000001" customHeight="1">
      <c r="A258" s="183">
        <v>254</v>
      </c>
      <c r="B258" s="342"/>
      <c r="C258" s="342"/>
      <c r="D258" s="142"/>
      <c r="E258" s="142"/>
      <c r="F258" s="142"/>
      <c r="G258" s="142"/>
      <c r="H258" s="142"/>
      <c r="I258" s="142"/>
      <c r="J258" s="143"/>
      <c r="K258" s="142"/>
      <c r="L258" s="142"/>
      <c r="M258" s="144"/>
      <c r="N258" s="145"/>
      <c r="O258" s="142"/>
      <c r="P258" s="147"/>
      <c r="Q258" s="147"/>
      <c r="R258" s="147"/>
      <c r="S258" s="147"/>
      <c r="T258" s="147"/>
      <c r="U258" s="147"/>
      <c r="V258" s="147"/>
      <c r="W258" s="147"/>
      <c r="X258" s="147"/>
      <c r="Y258" s="147"/>
      <c r="Z258" s="147"/>
      <c r="AA258" s="147"/>
      <c r="AB258" s="147"/>
      <c r="AC258" s="148"/>
      <c r="AD258" s="142"/>
      <c r="AE258" s="203">
        <f t="shared" si="20"/>
        <v>0</v>
      </c>
      <c r="AF258" s="150">
        <f t="shared" si="21"/>
        <v>0</v>
      </c>
      <c r="AG258" s="331"/>
      <c r="AJ258" s="185"/>
      <c r="AK258" s="616"/>
      <c r="AL258" s="186">
        <f t="shared" si="17"/>
        <v>0</v>
      </c>
      <c r="AM258" s="186">
        <f t="shared" si="18"/>
        <v>0</v>
      </c>
      <c r="AN258" s="186">
        <f t="shared" si="19"/>
        <v>0</v>
      </c>
      <c r="AO258" s="615"/>
    </row>
    <row r="259" spans="1:41" ht="20.100000000000001" customHeight="1">
      <c r="A259" s="183">
        <v>255</v>
      </c>
      <c r="B259" s="342"/>
      <c r="C259" s="342"/>
      <c r="D259" s="142"/>
      <c r="E259" s="142"/>
      <c r="F259" s="142"/>
      <c r="G259" s="142"/>
      <c r="H259" s="142"/>
      <c r="I259" s="142"/>
      <c r="J259" s="143"/>
      <c r="K259" s="142"/>
      <c r="L259" s="142"/>
      <c r="M259" s="144"/>
      <c r="N259" s="145"/>
      <c r="O259" s="142"/>
      <c r="P259" s="147"/>
      <c r="Q259" s="147"/>
      <c r="R259" s="147"/>
      <c r="S259" s="147"/>
      <c r="T259" s="147"/>
      <c r="U259" s="147"/>
      <c r="V259" s="147"/>
      <c r="W259" s="147"/>
      <c r="X259" s="147"/>
      <c r="Y259" s="147"/>
      <c r="Z259" s="147"/>
      <c r="AA259" s="147"/>
      <c r="AB259" s="147"/>
      <c r="AC259" s="148"/>
      <c r="AD259" s="142"/>
      <c r="AE259" s="203">
        <f t="shared" si="20"/>
        <v>0</v>
      </c>
      <c r="AF259" s="150">
        <f t="shared" si="21"/>
        <v>0</v>
      </c>
      <c r="AG259" s="331"/>
      <c r="AJ259" s="185"/>
      <c r="AK259" s="616"/>
      <c r="AL259" s="186">
        <f t="shared" si="17"/>
        <v>0</v>
      </c>
      <c r="AM259" s="186">
        <f t="shared" si="18"/>
        <v>0</v>
      </c>
      <c r="AN259" s="186">
        <f t="shared" si="19"/>
        <v>0</v>
      </c>
      <c r="AO259" s="615"/>
    </row>
    <row r="260" spans="1:41" ht="20.100000000000001" customHeight="1">
      <c r="A260" s="183">
        <v>256</v>
      </c>
      <c r="B260" s="342"/>
      <c r="C260" s="342"/>
      <c r="D260" s="142"/>
      <c r="E260" s="142"/>
      <c r="F260" s="142"/>
      <c r="G260" s="142"/>
      <c r="H260" s="142"/>
      <c r="I260" s="142"/>
      <c r="J260" s="143"/>
      <c r="K260" s="142"/>
      <c r="L260" s="142"/>
      <c r="M260" s="144"/>
      <c r="N260" s="145"/>
      <c r="O260" s="142"/>
      <c r="P260" s="147"/>
      <c r="Q260" s="147"/>
      <c r="R260" s="147"/>
      <c r="S260" s="147"/>
      <c r="T260" s="147"/>
      <c r="U260" s="147"/>
      <c r="V260" s="147"/>
      <c r="W260" s="147"/>
      <c r="X260" s="147"/>
      <c r="Y260" s="147"/>
      <c r="Z260" s="147"/>
      <c r="AA260" s="147"/>
      <c r="AB260" s="147"/>
      <c r="AC260" s="148"/>
      <c r="AD260" s="142"/>
      <c r="AE260" s="203">
        <f t="shared" si="20"/>
        <v>0</v>
      </c>
      <c r="AF260" s="150">
        <f t="shared" si="21"/>
        <v>0</v>
      </c>
      <c r="AG260" s="331"/>
      <c r="AJ260" s="185"/>
      <c r="AK260" s="616"/>
      <c r="AL260" s="186">
        <f t="shared" si="17"/>
        <v>0</v>
      </c>
      <c r="AM260" s="186">
        <f t="shared" si="18"/>
        <v>0</v>
      </c>
      <c r="AN260" s="186">
        <f t="shared" si="19"/>
        <v>0</v>
      </c>
      <c r="AO260" s="615"/>
    </row>
    <row r="261" spans="1:41" ht="20.100000000000001" customHeight="1">
      <c r="A261" s="183">
        <v>257</v>
      </c>
      <c r="B261" s="342"/>
      <c r="C261" s="342"/>
      <c r="D261" s="142"/>
      <c r="E261" s="142"/>
      <c r="F261" s="142"/>
      <c r="G261" s="142"/>
      <c r="H261" s="142"/>
      <c r="I261" s="142"/>
      <c r="J261" s="143"/>
      <c r="K261" s="142"/>
      <c r="L261" s="142"/>
      <c r="M261" s="144"/>
      <c r="N261" s="145"/>
      <c r="O261" s="142"/>
      <c r="P261" s="147"/>
      <c r="Q261" s="147"/>
      <c r="R261" s="147"/>
      <c r="S261" s="147"/>
      <c r="T261" s="147"/>
      <c r="U261" s="147"/>
      <c r="V261" s="147"/>
      <c r="W261" s="147"/>
      <c r="X261" s="147"/>
      <c r="Y261" s="147"/>
      <c r="Z261" s="147"/>
      <c r="AA261" s="147"/>
      <c r="AB261" s="147"/>
      <c r="AC261" s="148"/>
      <c r="AD261" s="142"/>
      <c r="AE261" s="203">
        <f t="shared" si="20"/>
        <v>0</v>
      </c>
      <c r="AF261" s="150">
        <f t="shared" si="21"/>
        <v>0</v>
      </c>
      <c r="AG261" s="331"/>
      <c r="AJ261" s="185"/>
      <c r="AK261" s="616"/>
      <c r="AL261" s="186">
        <f t="shared" si="17"/>
        <v>0</v>
      </c>
      <c r="AM261" s="186">
        <f t="shared" si="18"/>
        <v>0</v>
      </c>
      <c r="AN261" s="186">
        <f t="shared" si="19"/>
        <v>0</v>
      </c>
      <c r="AO261" s="615"/>
    </row>
    <row r="262" spans="1:41" ht="20.100000000000001" customHeight="1">
      <c r="A262" s="183">
        <v>258</v>
      </c>
      <c r="B262" s="342"/>
      <c r="C262" s="342"/>
      <c r="D262" s="142"/>
      <c r="E262" s="142"/>
      <c r="F262" s="142"/>
      <c r="G262" s="142"/>
      <c r="H262" s="142"/>
      <c r="I262" s="142"/>
      <c r="J262" s="143"/>
      <c r="K262" s="142"/>
      <c r="L262" s="142"/>
      <c r="M262" s="144"/>
      <c r="N262" s="145"/>
      <c r="O262" s="142"/>
      <c r="P262" s="147"/>
      <c r="Q262" s="147"/>
      <c r="R262" s="147"/>
      <c r="S262" s="147"/>
      <c r="T262" s="147"/>
      <c r="U262" s="147"/>
      <c r="V262" s="147"/>
      <c r="W262" s="147"/>
      <c r="X262" s="147"/>
      <c r="Y262" s="147"/>
      <c r="Z262" s="147"/>
      <c r="AA262" s="147"/>
      <c r="AB262" s="147"/>
      <c r="AC262" s="148"/>
      <c r="AD262" s="142"/>
      <c r="AE262" s="203">
        <f t="shared" si="20"/>
        <v>0</v>
      </c>
      <c r="AF262" s="150">
        <f t="shared" si="21"/>
        <v>0</v>
      </c>
      <c r="AG262" s="331"/>
      <c r="AJ262" s="185"/>
      <c r="AK262" s="616"/>
      <c r="AL262" s="186">
        <f t="shared" ref="AL262:AL325" si="22">SUM(AH$4*B262)</f>
        <v>0</v>
      </c>
      <c r="AM262" s="186">
        <f t="shared" ref="AM262:AM325" si="23">SUM(AI$4*C262)</f>
        <v>0</v>
      </c>
      <c r="AN262" s="186">
        <f t="shared" ref="AN262:AN325" si="24">SUM((AE262*AJ$4)+AK262)</f>
        <v>0</v>
      </c>
      <c r="AO262" s="615"/>
    </row>
    <row r="263" spans="1:41" ht="20.100000000000001" customHeight="1">
      <c r="A263" s="183">
        <v>259</v>
      </c>
      <c r="B263" s="342"/>
      <c r="C263" s="342"/>
      <c r="D263" s="142"/>
      <c r="E263" s="142"/>
      <c r="F263" s="142"/>
      <c r="G263" s="142"/>
      <c r="H263" s="142"/>
      <c r="I263" s="142"/>
      <c r="J263" s="143"/>
      <c r="K263" s="142"/>
      <c r="L263" s="142"/>
      <c r="M263" s="144"/>
      <c r="N263" s="145"/>
      <c r="O263" s="142"/>
      <c r="P263" s="147"/>
      <c r="Q263" s="147"/>
      <c r="R263" s="147"/>
      <c r="S263" s="147"/>
      <c r="T263" s="147"/>
      <c r="U263" s="147"/>
      <c r="V263" s="147"/>
      <c r="W263" s="147"/>
      <c r="X263" s="147"/>
      <c r="Y263" s="147"/>
      <c r="Z263" s="147"/>
      <c r="AA263" s="147"/>
      <c r="AB263" s="147"/>
      <c r="AC263" s="148"/>
      <c r="AD263" s="142"/>
      <c r="AE263" s="203">
        <f t="shared" ref="AE263:AE326" si="25">SUM(P263:AB263)</f>
        <v>0</v>
      </c>
      <c r="AF263" s="150">
        <f t="shared" ref="AF263:AF326" si="26">SUM(AE263+B263+C263)</f>
        <v>0</v>
      </c>
      <c r="AG263" s="331"/>
      <c r="AJ263" s="185"/>
      <c r="AK263" s="616"/>
      <c r="AL263" s="186">
        <f t="shared" si="22"/>
        <v>0</v>
      </c>
      <c r="AM263" s="186">
        <f t="shared" si="23"/>
        <v>0</v>
      </c>
      <c r="AN263" s="186">
        <f t="shared" si="24"/>
        <v>0</v>
      </c>
      <c r="AO263" s="615"/>
    </row>
    <row r="264" spans="1:41" ht="20.100000000000001" customHeight="1">
      <c r="A264" s="183">
        <v>260</v>
      </c>
      <c r="B264" s="342"/>
      <c r="C264" s="342"/>
      <c r="D264" s="142"/>
      <c r="E264" s="142"/>
      <c r="F264" s="142"/>
      <c r="G264" s="142"/>
      <c r="H264" s="142"/>
      <c r="I264" s="142"/>
      <c r="J264" s="143"/>
      <c r="K264" s="142"/>
      <c r="L264" s="142"/>
      <c r="M264" s="144"/>
      <c r="N264" s="145"/>
      <c r="O264" s="142"/>
      <c r="P264" s="147"/>
      <c r="Q264" s="147"/>
      <c r="R264" s="147"/>
      <c r="S264" s="147"/>
      <c r="T264" s="147"/>
      <c r="U264" s="147"/>
      <c r="V264" s="147"/>
      <c r="W264" s="147"/>
      <c r="X264" s="147"/>
      <c r="Y264" s="147"/>
      <c r="Z264" s="147"/>
      <c r="AA264" s="147"/>
      <c r="AB264" s="147"/>
      <c r="AC264" s="148"/>
      <c r="AD264" s="142"/>
      <c r="AE264" s="203">
        <f t="shared" si="25"/>
        <v>0</v>
      </c>
      <c r="AF264" s="150">
        <f t="shared" si="26"/>
        <v>0</v>
      </c>
      <c r="AG264" s="331"/>
      <c r="AJ264" s="185"/>
      <c r="AK264" s="616"/>
      <c r="AL264" s="186">
        <f t="shared" si="22"/>
        <v>0</v>
      </c>
      <c r="AM264" s="186">
        <f t="shared" si="23"/>
        <v>0</v>
      </c>
      <c r="AN264" s="186">
        <f t="shared" si="24"/>
        <v>0</v>
      </c>
      <c r="AO264" s="615"/>
    </row>
    <row r="265" spans="1:41" ht="20.100000000000001" customHeight="1">
      <c r="A265" s="183">
        <v>261</v>
      </c>
      <c r="B265" s="342"/>
      <c r="C265" s="342"/>
      <c r="D265" s="142"/>
      <c r="E265" s="142"/>
      <c r="F265" s="142"/>
      <c r="G265" s="142"/>
      <c r="H265" s="142"/>
      <c r="I265" s="142"/>
      <c r="J265" s="143"/>
      <c r="K265" s="142"/>
      <c r="L265" s="142"/>
      <c r="M265" s="144"/>
      <c r="N265" s="145"/>
      <c r="O265" s="142"/>
      <c r="P265" s="147"/>
      <c r="Q265" s="147"/>
      <c r="R265" s="147"/>
      <c r="S265" s="147"/>
      <c r="T265" s="147"/>
      <c r="U265" s="147"/>
      <c r="V265" s="147"/>
      <c r="W265" s="147"/>
      <c r="X265" s="147"/>
      <c r="Y265" s="147"/>
      <c r="Z265" s="147"/>
      <c r="AA265" s="147"/>
      <c r="AB265" s="147"/>
      <c r="AC265" s="148"/>
      <c r="AD265" s="142"/>
      <c r="AE265" s="203">
        <f t="shared" si="25"/>
        <v>0</v>
      </c>
      <c r="AF265" s="150">
        <f t="shared" si="26"/>
        <v>0</v>
      </c>
      <c r="AG265" s="331"/>
      <c r="AJ265" s="185"/>
      <c r="AK265" s="616"/>
      <c r="AL265" s="186">
        <f t="shared" si="22"/>
        <v>0</v>
      </c>
      <c r="AM265" s="186">
        <f t="shared" si="23"/>
        <v>0</v>
      </c>
      <c r="AN265" s="186">
        <f t="shared" si="24"/>
        <v>0</v>
      </c>
      <c r="AO265" s="615"/>
    </row>
    <row r="266" spans="1:41" ht="20.100000000000001" customHeight="1">
      <c r="A266" s="183">
        <v>262</v>
      </c>
      <c r="B266" s="342"/>
      <c r="C266" s="342"/>
      <c r="D266" s="142"/>
      <c r="E266" s="142"/>
      <c r="F266" s="142"/>
      <c r="G266" s="142"/>
      <c r="H266" s="142"/>
      <c r="I266" s="142"/>
      <c r="J266" s="143"/>
      <c r="K266" s="142"/>
      <c r="L266" s="142"/>
      <c r="M266" s="144"/>
      <c r="N266" s="145"/>
      <c r="O266" s="142"/>
      <c r="P266" s="147"/>
      <c r="Q266" s="147"/>
      <c r="R266" s="147"/>
      <c r="S266" s="147"/>
      <c r="T266" s="147"/>
      <c r="U266" s="147"/>
      <c r="V266" s="147"/>
      <c r="W266" s="147"/>
      <c r="X266" s="147"/>
      <c r="Y266" s="147"/>
      <c r="Z266" s="147"/>
      <c r="AA266" s="147"/>
      <c r="AB266" s="147"/>
      <c r="AC266" s="148"/>
      <c r="AD266" s="142"/>
      <c r="AE266" s="203">
        <f t="shared" si="25"/>
        <v>0</v>
      </c>
      <c r="AF266" s="150">
        <f t="shared" si="26"/>
        <v>0</v>
      </c>
      <c r="AG266" s="331"/>
      <c r="AJ266" s="185"/>
      <c r="AK266" s="616"/>
      <c r="AL266" s="186">
        <f t="shared" si="22"/>
        <v>0</v>
      </c>
      <c r="AM266" s="186">
        <f t="shared" si="23"/>
        <v>0</v>
      </c>
      <c r="AN266" s="186">
        <f t="shared" si="24"/>
        <v>0</v>
      </c>
      <c r="AO266" s="615"/>
    </row>
    <row r="267" spans="1:41" ht="20.100000000000001" customHeight="1">
      <c r="A267" s="183">
        <v>263</v>
      </c>
      <c r="B267" s="342"/>
      <c r="C267" s="342"/>
      <c r="D267" s="142"/>
      <c r="E267" s="142"/>
      <c r="F267" s="142"/>
      <c r="G267" s="142"/>
      <c r="H267" s="142"/>
      <c r="I267" s="142"/>
      <c r="J267" s="143"/>
      <c r="K267" s="142"/>
      <c r="L267" s="142"/>
      <c r="M267" s="144"/>
      <c r="N267" s="145"/>
      <c r="O267" s="142"/>
      <c r="P267" s="147"/>
      <c r="Q267" s="147"/>
      <c r="R267" s="147"/>
      <c r="S267" s="147"/>
      <c r="T267" s="147"/>
      <c r="U267" s="147"/>
      <c r="V267" s="147"/>
      <c r="W267" s="147"/>
      <c r="X267" s="147"/>
      <c r="Y267" s="147"/>
      <c r="Z267" s="147"/>
      <c r="AA267" s="147"/>
      <c r="AB267" s="147"/>
      <c r="AC267" s="148"/>
      <c r="AD267" s="142"/>
      <c r="AE267" s="203">
        <f t="shared" si="25"/>
        <v>0</v>
      </c>
      <c r="AF267" s="150">
        <f t="shared" si="26"/>
        <v>0</v>
      </c>
      <c r="AG267" s="331"/>
      <c r="AJ267" s="185"/>
      <c r="AK267" s="616"/>
      <c r="AL267" s="186">
        <f t="shared" si="22"/>
        <v>0</v>
      </c>
      <c r="AM267" s="186">
        <f t="shared" si="23"/>
        <v>0</v>
      </c>
      <c r="AN267" s="186">
        <f t="shared" si="24"/>
        <v>0</v>
      </c>
      <c r="AO267" s="615"/>
    </row>
    <row r="268" spans="1:41" ht="20.100000000000001" customHeight="1">
      <c r="A268" s="183">
        <v>264</v>
      </c>
      <c r="B268" s="342"/>
      <c r="C268" s="342"/>
      <c r="D268" s="142"/>
      <c r="E268" s="142"/>
      <c r="F268" s="142"/>
      <c r="G268" s="142"/>
      <c r="H268" s="142"/>
      <c r="I268" s="142"/>
      <c r="J268" s="143"/>
      <c r="K268" s="142"/>
      <c r="L268" s="142"/>
      <c r="M268" s="144"/>
      <c r="N268" s="145"/>
      <c r="O268" s="142"/>
      <c r="P268" s="147"/>
      <c r="Q268" s="147"/>
      <c r="R268" s="147"/>
      <c r="S268" s="147"/>
      <c r="T268" s="147"/>
      <c r="U268" s="147"/>
      <c r="V268" s="147"/>
      <c r="W268" s="147"/>
      <c r="X268" s="147"/>
      <c r="Y268" s="147"/>
      <c r="Z268" s="147"/>
      <c r="AA268" s="147"/>
      <c r="AB268" s="147"/>
      <c r="AC268" s="148"/>
      <c r="AD268" s="142"/>
      <c r="AE268" s="203">
        <f t="shared" si="25"/>
        <v>0</v>
      </c>
      <c r="AF268" s="150">
        <f t="shared" si="26"/>
        <v>0</v>
      </c>
      <c r="AG268" s="331"/>
      <c r="AJ268" s="185"/>
      <c r="AK268" s="616"/>
      <c r="AL268" s="186">
        <f t="shared" si="22"/>
        <v>0</v>
      </c>
      <c r="AM268" s="186">
        <f t="shared" si="23"/>
        <v>0</v>
      </c>
      <c r="AN268" s="186">
        <f t="shared" si="24"/>
        <v>0</v>
      </c>
      <c r="AO268" s="615"/>
    </row>
    <row r="269" spans="1:41" ht="20.100000000000001" customHeight="1">
      <c r="A269" s="183">
        <v>265</v>
      </c>
      <c r="B269" s="342"/>
      <c r="C269" s="342"/>
      <c r="D269" s="142"/>
      <c r="E269" s="142"/>
      <c r="F269" s="142"/>
      <c r="G269" s="142"/>
      <c r="H269" s="142"/>
      <c r="I269" s="142"/>
      <c r="J269" s="143"/>
      <c r="K269" s="142"/>
      <c r="L269" s="142"/>
      <c r="M269" s="144"/>
      <c r="N269" s="145"/>
      <c r="O269" s="142"/>
      <c r="P269" s="147"/>
      <c r="Q269" s="147"/>
      <c r="R269" s="147"/>
      <c r="S269" s="147"/>
      <c r="T269" s="147"/>
      <c r="U269" s="147"/>
      <c r="V269" s="147"/>
      <c r="W269" s="147"/>
      <c r="X269" s="147"/>
      <c r="Y269" s="147"/>
      <c r="Z269" s="147"/>
      <c r="AA269" s="147"/>
      <c r="AB269" s="147"/>
      <c r="AC269" s="148"/>
      <c r="AD269" s="142"/>
      <c r="AE269" s="203">
        <f t="shared" si="25"/>
        <v>0</v>
      </c>
      <c r="AF269" s="150">
        <f t="shared" si="26"/>
        <v>0</v>
      </c>
      <c r="AG269" s="331"/>
      <c r="AJ269" s="185"/>
      <c r="AK269" s="616"/>
      <c r="AL269" s="186">
        <f t="shared" si="22"/>
        <v>0</v>
      </c>
      <c r="AM269" s="186">
        <f t="shared" si="23"/>
        <v>0</v>
      </c>
      <c r="AN269" s="186">
        <f t="shared" si="24"/>
        <v>0</v>
      </c>
      <c r="AO269" s="615"/>
    </row>
    <row r="270" spans="1:41" ht="20.100000000000001" customHeight="1">
      <c r="A270" s="183">
        <v>266</v>
      </c>
      <c r="B270" s="342"/>
      <c r="C270" s="342"/>
      <c r="D270" s="142"/>
      <c r="E270" s="142"/>
      <c r="F270" s="142"/>
      <c r="G270" s="142"/>
      <c r="H270" s="142"/>
      <c r="I270" s="142"/>
      <c r="J270" s="143"/>
      <c r="K270" s="142"/>
      <c r="L270" s="142"/>
      <c r="M270" s="144"/>
      <c r="N270" s="145"/>
      <c r="O270" s="142"/>
      <c r="P270" s="147"/>
      <c r="Q270" s="147"/>
      <c r="R270" s="147"/>
      <c r="S270" s="147"/>
      <c r="T270" s="147"/>
      <c r="U270" s="147"/>
      <c r="V270" s="147"/>
      <c r="W270" s="147"/>
      <c r="X270" s="147"/>
      <c r="Y270" s="147"/>
      <c r="Z270" s="147"/>
      <c r="AA270" s="147"/>
      <c r="AB270" s="147"/>
      <c r="AC270" s="148"/>
      <c r="AD270" s="142"/>
      <c r="AE270" s="203">
        <f t="shared" si="25"/>
        <v>0</v>
      </c>
      <c r="AF270" s="150">
        <f t="shared" si="26"/>
        <v>0</v>
      </c>
      <c r="AG270" s="331"/>
      <c r="AJ270" s="185"/>
      <c r="AK270" s="616"/>
      <c r="AL270" s="186">
        <f t="shared" si="22"/>
        <v>0</v>
      </c>
      <c r="AM270" s="186">
        <f t="shared" si="23"/>
        <v>0</v>
      </c>
      <c r="AN270" s="186">
        <f t="shared" si="24"/>
        <v>0</v>
      </c>
      <c r="AO270" s="615"/>
    </row>
    <row r="271" spans="1:41" ht="20.100000000000001" customHeight="1">
      <c r="A271" s="183">
        <v>267</v>
      </c>
      <c r="B271" s="342"/>
      <c r="C271" s="342"/>
      <c r="D271" s="142"/>
      <c r="E271" s="142"/>
      <c r="F271" s="142"/>
      <c r="G271" s="142"/>
      <c r="H271" s="142"/>
      <c r="I271" s="142"/>
      <c r="J271" s="143"/>
      <c r="K271" s="142"/>
      <c r="L271" s="142"/>
      <c r="M271" s="144"/>
      <c r="N271" s="145"/>
      <c r="O271" s="142"/>
      <c r="P271" s="147"/>
      <c r="Q271" s="147"/>
      <c r="R271" s="147"/>
      <c r="S271" s="147"/>
      <c r="T271" s="147"/>
      <c r="U271" s="147"/>
      <c r="V271" s="147"/>
      <c r="W271" s="147"/>
      <c r="X271" s="147"/>
      <c r="Y271" s="147"/>
      <c r="Z271" s="147"/>
      <c r="AA271" s="147"/>
      <c r="AB271" s="147"/>
      <c r="AC271" s="148"/>
      <c r="AD271" s="142"/>
      <c r="AE271" s="203">
        <f t="shared" si="25"/>
        <v>0</v>
      </c>
      <c r="AF271" s="150">
        <f t="shared" si="26"/>
        <v>0</v>
      </c>
      <c r="AG271" s="331"/>
      <c r="AJ271" s="185"/>
      <c r="AK271" s="616"/>
      <c r="AL271" s="186">
        <f t="shared" si="22"/>
        <v>0</v>
      </c>
      <c r="AM271" s="186">
        <f t="shared" si="23"/>
        <v>0</v>
      </c>
      <c r="AN271" s="186">
        <f t="shared" si="24"/>
        <v>0</v>
      </c>
      <c r="AO271" s="615"/>
    </row>
    <row r="272" spans="1:41" ht="20.100000000000001" customHeight="1">
      <c r="A272" s="183">
        <v>268</v>
      </c>
      <c r="B272" s="342"/>
      <c r="C272" s="342"/>
      <c r="D272" s="142"/>
      <c r="E272" s="142"/>
      <c r="F272" s="142"/>
      <c r="G272" s="142"/>
      <c r="H272" s="142"/>
      <c r="I272" s="142"/>
      <c r="J272" s="143"/>
      <c r="K272" s="142"/>
      <c r="L272" s="142"/>
      <c r="M272" s="144"/>
      <c r="N272" s="145"/>
      <c r="O272" s="142"/>
      <c r="P272" s="147"/>
      <c r="Q272" s="147"/>
      <c r="R272" s="147"/>
      <c r="S272" s="147"/>
      <c r="T272" s="147"/>
      <c r="U272" s="147"/>
      <c r="V272" s="147"/>
      <c r="W272" s="147"/>
      <c r="X272" s="147"/>
      <c r="Y272" s="147"/>
      <c r="Z272" s="147"/>
      <c r="AA272" s="147"/>
      <c r="AB272" s="147"/>
      <c r="AC272" s="148"/>
      <c r="AD272" s="142"/>
      <c r="AE272" s="203">
        <f t="shared" si="25"/>
        <v>0</v>
      </c>
      <c r="AF272" s="150">
        <f t="shared" si="26"/>
        <v>0</v>
      </c>
      <c r="AG272" s="331"/>
      <c r="AJ272" s="185"/>
      <c r="AK272" s="616"/>
      <c r="AL272" s="186">
        <f t="shared" si="22"/>
        <v>0</v>
      </c>
      <c r="AM272" s="186">
        <f t="shared" si="23"/>
        <v>0</v>
      </c>
      <c r="AN272" s="186">
        <f t="shared" si="24"/>
        <v>0</v>
      </c>
      <c r="AO272" s="615"/>
    </row>
    <row r="273" spans="1:41" ht="20.100000000000001" customHeight="1">
      <c r="A273" s="183">
        <v>269</v>
      </c>
      <c r="B273" s="342"/>
      <c r="C273" s="342"/>
      <c r="D273" s="142"/>
      <c r="E273" s="142"/>
      <c r="F273" s="142"/>
      <c r="G273" s="142"/>
      <c r="H273" s="142"/>
      <c r="I273" s="142"/>
      <c r="J273" s="143"/>
      <c r="K273" s="142"/>
      <c r="L273" s="142"/>
      <c r="M273" s="144"/>
      <c r="N273" s="145"/>
      <c r="O273" s="142"/>
      <c r="P273" s="147"/>
      <c r="Q273" s="147"/>
      <c r="R273" s="147"/>
      <c r="S273" s="147"/>
      <c r="T273" s="147"/>
      <c r="U273" s="147"/>
      <c r="V273" s="147"/>
      <c r="W273" s="147"/>
      <c r="X273" s="147"/>
      <c r="Y273" s="147"/>
      <c r="Z273" s="147"/>
      <c r="AA273" s="147"/>
      <c r="AB273" s="147"/>
      <c r="AC273" s="148"/>
      <c r="AD273" s="142"/>
      <c r="AE273" s="203">
        <f t="shared" si="25"/>
        <v>0</v>
      </c>
      <c r="AF273" s="150">
        <f t="shared" si="26"/>
        <v>0</v>
      </c>
      <c r="AG273" s="331"/>
      <c r="AJ273" s="185"/>
      <c r="AK273" s="616"/>
      <c r="AL273" s="186">
        <f t="shared" si="22"/>
        <v>0</v>
      </c>
      <c r="AM273" s="186">
        <f t="shared" si="23"/>
        <v>0</v>
      </c>
      <c r="AN273" s="186">
        <f t="shared" si="24"/>
        <v>0</v>
      </c>
      <c r="AO273" s="615"/>
    </row>
    <row r="274" spans="1:41" ht="20.100000000000001" customHeight="1">
      <c r="A274" s="183">
        <v>270</v>
      </c>
      <c r="B274" s="342"/>
      <c r="C274" s="342"/>
      <c r="D274" s="142"/>
      <c r="E274" s="142"/>
      <c r="F274" s="142"/>
      <c r="G274" s="142"/>
      <c r="H274" s="142"/>
      <c r="I274" s="142"/>
      <c r="J274" s="143"/>
      <c r="K274" s="142"/>
      <c r="L274" s="142"/>
      <c r="M274" s="144"/>
      <c r="N274" s="145"/>
      <c r="O274" s="142"/>
      <c r="P274" s="147"/>
      <c r="Q274" s="147"/>
      <c r="R274" s="147"/>
      <c r="S274" s="147"/>
      <c r="T274" s="147"/>
      <c r="U274" s="147"/>
      <c r="V274" s="147"/>
      <c r="W274" s="147"/>
      <c r="X274" s="147"/>
      <c r="Y274" s="147"/>
      <c r="Z274" s="147"/>
      <c r="AA274" s="147"/>
      <c r="AB274" s="147"/>
      <c r="AC274" s="148"/>
      <c r="AD274" s="142"/>
      <c r="AE274" s="203">
        <f t="shared" si="25"/>
        <v>0</v>
      </c>
      <c r="AF274" s="150">
        <f t="shared" si="26"/>
        <v>0</v>
      </c>
      <c r="AG274" s="331"/>
      <c r="AJ274" s="185"/>
      <c r="AK274" s="616"/>
      <c r="AL274" s="186">
        <f t="shared" si="22"/>
        <v>0</v>
      </c>
      <c r="AM274" s="186">
        <f t="shared" si="23"/>
        <v>0</v>
      </c>
      <c r="AN274" s="186">
        <f t="shared" si="24"/>
        <v>0</v>
      </c>
      <c r="AO274" s="615"/>
    </row>
    <row r="275" spans="1:41" ht="20.100000000000001" customHeight="1">
      <c r="A275" s="183">
        <v>271</v>
      </c>
      <c r="B275" s="342"/>
      <c r="C275" s="342"/>
      <c r="D275" s="142"/>
      <c r="E275" s="142"/>
      <c r="F275" s="142"/>
      <c r="G275" s="142"/>
      <c r="H275" s="142"/>
      <c r="I275" s="142"/>
      <c r="J275" s="143"/>
      <c r="K275" s="142"/>
      <c r="L275" s="142"/>
      <c r="M275" s="144"/>
      <c r="N275" s="145"/>
      <c r="O275" s="142"/>
      <c r="P275" s="147"/>
      <c r="Q275" s="147"/>
      <c r="R275" s="147"/>
      <c r="S275" s="147"/>
      <c r="T275" s="147"/>
      <c r="U275" s="147"/>
      <c r="V275" s="147"/>
      <c r="W275" s="147"/>
      <c r="X275" s="147"/>
      <c r="Y275" s="147"/>
      <c r="Z275" s="147"/>
      <c r="AA275" s="147"/>
      <c r="AB275" s="147"/>
      <c r="AC275" s="148"/>
      <c r="AD275" s="142"/>
      <c r="AE275" s="203">
        <f t="shared" si="25"/>
        <v>0</v>
      </c>
      <c r="AF275" s="150">
        <f t="shared" si="26"/>
        <v>0</v>
      </c>
      <c r="AG275" s="331"/>
      <c r="AJ275" s="185"/>
      <c r="AK275" s="616"/>
      <c r="AL275" s="186">
        <f t="shared" si="22"/>
        <v>0</v>
      </c>
      <c r="AM275" s="186">
        <f t="shared" si="23"/>
        <v>0</v>
      </c>
      <c r="AN275" s="186">
        <f t="shared" si="24"/>
        <v>0</v>
      </c>
      <c r="AO275" s="615"/>
    </row>
    <row r="276" spans="1:41" ht="20.100000000000001" customHeight="1">
      <c r="A276" s="183">
        <v>272</v>
      </c>
      <c r="B276" s="342"/>
      <c r="C276" s="342"/>
      <c r="D276" s="142"/>
      <c r="E276" s="142"/>
      <c r="F276" s="142"/>
      <c r="G276" s="142"/>
      <c r="H276" s="142"/>
      <c r="I276" s="142"/>
      <c r="J276" s="143"/>
      <c r="K276" s="142"/>
      <c r="L276" s="142"/>
      <c r="M276" s="144"/>
      <c r="N276" s="145"/>
      <c r="O276" s="142"/>
      <c r="P276" s="147"/>
      <c r="Q276" s="147"/>
      <c r="R276" s="147"/>
      <c r="S276" s="147"/>
      <c r="T276" s="147"/>
      <c r="U276" s="147"/>
      <c r="V276" s="147"/>
      <c r="W276" s="147"/>
      <c r="X276" s="147"/>
      <c r="Y276" s="147"/>
      <c r="Z276" s="147"/>
      <c r="AA276" s="147"/>
      <c r="AB276" s="147"/>
      <c r="AC276" s="148"/>
      <c r="AD276" s="142"/>
      <c r="AE276" s="203">
        <f t="shared" si="25"/>
        <v>0</v>
      </c>
      <c r="AF276" s="150">
        <f t="shared" si="26"/>
        <v>0</v>
      </c>
      <c r="AG276" s="331"/>
      <c r="AJ276" s="185"/>
      <c r="AK276" s="616"/>
      <c r="AL276" s="186">
        <f t="shared" si="22"/>
        <v>0</v>
      </c>
      <c r="AM276" s="186">
        <f t="shared" si="23"/>
        <v>0</v>
      </c>
      <c r="AN276" s="186">
        <f t="shared" si="24"/>
        <v>0</v>
      </c>
      <c r="AO276" s="615"/>
    </row>
    <row r="277" spans="1:41" ht="20.100000000000001" customHeight="1">
      <c r="A277" s="183">
        <v>273</v>
      </c>
      <c r="B277" s="342"/>
      <c r="C277" s="342"/>
      <c r="D277" s="142"/>
      <c r="E277" s="142"/>
      <c r="F277" s="142"/>
      <c r="G277" s="142"/>
      <c r="H277" s="142"/>
      <c r="I277" s="142"/>
      <c r="J277" s="143"/>
      <c r="K277" s="142"/>
      <c r="L277" s="142"/>
      <c r="M277" s="144"/>
      <c r="N277" s="145"/>
      <c r="O277" s="142"/>
      <c r="P277" s="147"/>
      <c r="Q277" s="147"/>
      <c r="R277" s="147"/>
      <c r="S277" s="147"/>
      <c r="T277" s="147"/>
      <c r="U277" s="147"/>
      <c r="V277" s="147"/>
      <c r="W277" s="147"/>
      <c r="X277" s="147"/>
      <c r="Y277" s="147"/>
      <c r="Z277" s="147"/>
      <c r="AA277" s="147"/>
      <c r="AB277" s="147"/>
      <c r="AC277" s="148"/>
      <c r="AD277" s="142"/>
      <c r="AE277" s="203">
        <f t="shared" si="25"/>
        <v>0</v>
      </c>
      <c r="AF277" s="150">
        <f t="shared" si="26"/>
        <v>0</v>
      </c>
      <c r="AG277" s="331"/>
      <c r="AJ277" s="185"/>
      <c r="AK277" s="616"/>
      <c r="AL277" s="186">
        <f t="shared" si="22"/>
        <v>0</v>
      </c>
      <c r="AM277" s="186">
        <f t="shared" si="23"/>
        <v>0</v>
      </c>
      <c r="AN277" s="186">
        <f t="shared" si="24"/>
        <v>0</v>
      </c>
      <c r="AO277" s="615"/>
    </row>
    <row r="278" spans="1:41" ht="20.100000000000001" customHeight="1">
      <c r="A278" s="183">
        <v>274</v>
      </c>
      <c r="B278" s="342"/>
      <c r="C278" s="342"/>
      <c r="D278" s="142"/>
      <c r="E278" s="142"/>
      <c r="F278" s="142"/>
      <c r="G278" s="142"/>
      <c r="H278" s="142"/>
      <c r="I278" s="142"/>
      <c r="J278" s="143"/>
      <c r="K278" s="142"/>
      <c r="L278" s="142"/>
      <c r="M278" s="144"/>
      <c r="N278" s="145"/>
      <c r="O278" s="142"/>
      <c r="P278" s="147"/>
      <c r="Q278" s="147"/>
      <c r="R278" s="147"/>
      <c r="S278" s="147"/>
      <c r="T278" s="147"/>
      <c r="U278" s="147"/>
      <c r="V278" s="147"/>
      <c r="W278" s="147"/>
      <c r="X278" s="147"/>
      <c r="Y278" s="147"/>
      <c r="Z278" s="147"/>
      <c r="AA278" s="147"/>
      <c r="AB278" s="147"/>
      <c r="AC278" s="148"/>
      <c r="AD278" s="142"/>
      <c r="AE278" s="203">
        <f t="shared" si="25"/>
        <v>0</v>
      </c>
      <c r="AF278" s="150">
        <f t="shared" si="26"/>
        <v>0</v>
      </c>
      <c r="AG278" s="331"/>
      <c r="AJ278" s="185"/>
      <c r="AK278" s="616"/>
      <c r="AL278" s="186">
        <f t="shared" si="22"/>
        <v>0</v>
      </c>
      <c r="AM278" s="186">
        <f t="shared" si="23"/>
        <v>0</v>
      </c>
      <c r="AN278" s="186">
        <f t="shared" si="24"/>
        <v>0</v>
      </c>
      <c r="AO278" s="615"/>
    </row>
    <row r="279" spans="1:41" ht="20.100000000000001" customHeight="1">
      <c r="A279" s="183">
        <v>275</v>
      </c>
      <c r="B279" s="342"/>
      <c r="C279" s="342"/>
      <c r="D279" s="142"/>
      <c r="E279" s="142"/>
      <c r="F279" s="142"/>
      <c r="G279" s="142"/>
      <c r="H279" s="142"/>
      <c r="I279" s="142"/>
      <c r="J279" s="143"/>
      <c r="K279" s="142"/>
      <c r="L279" s="142"/>
      <c r="M279" s="144"/>
      <c r="N279" s="145"/>
      <c r="O279" s="142"/>
      <c r="P279" s="147"/>
      <c r="Q279" s="147"/>
      <c r="R279" s="147"/>
      <c r="S279" s="147"/>
      <c r="T279" s="147"/>
      <c r="U279" s="147"/>
      <c r="V279" s="147"/>
      <c r="W279" s="147"/>
      <c r="X279" s="147"/>
      <c r="Y279" s="147"/>
      <c r="Z279" s="147"/>
      <c r="AA279" s="147"/>
      <c r="AB279" s="147"/>
      <c r="AC279" s="148"/>
      <c r="AD279" s="142"/>
      <c r="AE279" s="203">
        <f t="shared" si="25"/>
        <v>0</v>
      </c>
      <c r="AF279" s="150">
        <f t="shared" si="26"/>
        <v>0</v>
      </c>
      <c r="AG279" s="331"/>
      <c r="AJ279" s="185"/>
      <c r="AK279" s="616"/>
      <c r="AL279" s="186">
        <f t="shared" si="22"/>
        <v>0</v>
      </c>
      <c r="AM279" s="186">
        <f t="shared" si="23"/>
        <v>0</v>
      </c>
      <c r="AN279" s="186">
        <f t="shared" si="24"/>
        <v>0</v>
      </c>
      <c r="AO279" s="615"/>
    </row>
    <row r="280" spans="1:41" ht="20.100000000000001" customHeight="1">
      <c r="A280" s="183">
        <v>276</v>
      </c>
      <c r="B280" s="342"/>
      <c r="C280" s="342"/>
      <c r="D280" s="142"/>
      <c r="E280" s="142"/>
      <c r="F280" s="142"/>
      <c r="G280" s="142"/>
      <c r="H280" s="142"/>
      <c r="I280" s="142"/>
      <c r="J280" s="143"/>
      <c r="K280" s="142"/>
      <c r="L280" s="142"/>
      <c r="M280" s="144"/>
      <c r="N280" s="145"/>
      <c r="O280" s="142"/>
      <c r="P280" s="147"/>
      <c r="Q280" s="147"/>
      <c r="R280" s="147"/>
      <c r="S280" s="147"/>
      <c r="T280" s="147"/>
      <c r="U280" s="147"/>
      <c r="V280" s="147"/>
      <c r="W280" s="147"/>
      <c r="X280" s="147"/>
      <c r="Y280" s="147"/>
      <c r="Z280" s="147"/>
      <c r="AA280" s="147"/>
      <c r="AB280" s="147"/>
      <c r="AC280" s="148"/>
      <c r="AD280" s="142"/>
      <c r="AE280" s="203">
        <f t="shared" si="25"/>
        <v>0</v>
      </c>
      <c r="AF280" s="150">
        <f t="shared" si="26"/>
        <v>0</v>
      </c>
      <c r="AG280" s="331"/>
      <c r="AJ280" s="185"/>
      <c r="AK280" s="616"/>
      <c r="AL280" s="186">
        <f t="shared" si="22"/>
        <v>0</v>
      </c>
      <c r="AM280" s="186">
        <f t="shared" si="23"/>
        <v>0</v>
      </c>
      <c r="AN280" s="186">
        <f t="shared" si="24"/>
        <v>0</v>
      </c>
      <c r="AO280" s="615"/>
    </row>
    <row r="281" spans="1:41" ht="20.100000000000001" customHeight="1">
      <c r="A281" s="183">
        <v>277</v>
      </c>
      <c r="B281" s="342"/>
      <c r="C281" s="342"/>
      <c r="D281" s="142"/>
      <c r="E281" s="142"/>
      <c r="F281" s="142"/>
      <c r="G281" s="142"/>
      <c r="H281" s="142"/>
      <c r="I281" s="142"/>
      <c r="J281" s="143"/>
      <c r="K281" s="142"/>
      <c r="L281" s="142"/>
      <c r="M281" s="144"/>
      <c r="N281" s="145"/>
      <c r="O281" s="142"/>
      <c r="P281" s="147"/>
      <c r="Q281" s="147"/>
      <c r="R281" s="147"/>
      <c r="S281" s="147"/>
      <c r="T281" s="147"/>
      <c r="U281" s="147"/>
      <c r="V281" s="147"/>
      <c r="W281" s="147"/>
      <c r="X281" s="147"/>
      <c r="Y281" s="147"/>
      <c r="Z281" s="147"/>
      <c r="AA281" s="147"/>
      <c r="AB281" s="147"/>
      <c r="AC281" s="148"/>
      <c r="AD281" s="142"/>
      <c r="AE281" s="203">
        <f t="shared" si="25"/>
        <v>0</v>
      </c>
      <c r="AF281" s="150">
        <f t="shared" si="26"/>
        <v>0</v>
      </c>
      <c r="AG281" s="331"/>
      <c r="AJ281" s="185"/>
      <c r="AK281" s="616"/>
      <c r="AL281" s="186">
        <f t="shared" si="22"/>
        <v>0</v>
      </c>
      <c r="AM281" s="186">
        <f t="shared" si="23"/>
        <v>0</v>
      </c>
      <c r="AN281" s="186">
        <f t="shared" si="24"/>
        <v>0</v>
      </c>
      <c r="AO281" s="615"/>
    </row>
    <row r="282" spans="1:41" ht="20.100000000000001" customHeight="1">
      <c r="A282" s="183">
        <v>278</v>
      </c>
      <c r="B282" s="342"/>
      <c r="C282" s="342"/>
      <c r="D282" s="142"/>
      <c r="E282" s="142"/>
      <c r="F282" s="142"/>
      <c r="G282" s="142"/>
      <c r="H282" s="142"/>
      <c r="I282" s="142"/>
      <c r="J282" s="143"/>
      <c r="K282" s="142"/>
      <c r="L282" s="142"/>
      <c r="M282" s="144"/>
      <c r="N282" s="145"/>
      <c r="O282" s="142"/>
      <c r="P282" s="147"/>
      <c r="Q282" s="147"/>
      <c r="R282" s="147"/>
      <c r="S282" s="147"/>
      <c r="T282" s="147"/>
      <c r="U282" s="147"/>
      <c r="V282" s="147"/>
      <c r="W282" s="147"/>
      <c r="X282" s="147"/>
      <c r="Y282" s="147"/>
      <c r="Z282" s="147"/>
      <c r="AA282" s="147"/>
      <c r="AB282" s="147"/>
      <c r="AC282" s="148"/>
      <c r="AD282" s="142"/>
      <c r="AE282" s="203">
        <f t="shared" si="25"/>
        <v>0</v>
      </c>
      <c r="AF282" s="150">
        <f t="shared" si="26"/>
        <v>0</v>
      </c>
      <c r="AG282" s="331"/>
      <c r="AJ282" s="185"/>
      <c r="AK282" s="616"/>
      <c r="AL282" s="186">
        <f t="shared" si="22"/>
        <v>0</v>
      </c>
      <c r="AM282" s="186">
        <f t="shared" si="23"/>
        <v>0</v>
      </c>
      <c r="AN282" s="186">
        <f t="shared" si="24"/>
        <v>0</v>
      </c>
      <c r="AO282" s="615"/>
    </row>
    <row r="283" spans="1:41" ht="20.100000000000001" customHeight="1">
      <c r="A283" s="183">
        <v>279</v>
      </c>
      <c r="B283" s="342"/>
      <c r="C283" s="342"/>
      <c r="D283" s="142"/>
      <c r="E283" s="142"/>
      <c r="F283" s="142"/>
      <c r="G283" s="142"/>
      <c r="H283" s="142"/>
      <c r="I283" s="142"/>
      <c r="J283" s="143"/>
      <c r="K283" s="142"/>
      <c r="L283" s="142"/>
      <c r="M283" s="144"/>
      <c r="N283" s="145"/>
      <c r="O283" s="142"/>
      <c r="P283" s="147"/>
      <c r="Q283" s="147"/>
      <c r="R283" s="147"/>
      <c r="S283" s="147"/>
      <c r="T283" s="147"/>
      <c r="U283" s="147"/>
      <c r="V283" s="147"/>
      <c r="W283" s="147"/>
      <c r="X283" s="147"/>
      <c r="Y283" s="147"/>
      <c r="Z283" s="147"/>
      <c r="AA283" s="147"/>
      <c r="AB283" s="147"/>
      <c r="AC283" s="148"/>
      <c r="AD283" s="142"/>
      <c r="AE283" s="203">
        <f t="shared" si="25"/>
        <v>0</v>
      </c>
      <c r="AF283" s="150">
        <f t="shared" si="26"/>
        <v>0</v>
      </c>
      <c r="AG283" s="331"/>
      <c r="AJ283" s="185"/>
      <c r="AK283" s="616"/>
      <c r="AL283" s="186">
        <f t="shared" si="22"/>
        <v>0</v>
      </c>
      <c r="AM283" s="186">
        <f t="shared" si="23"/>
        <v>0</v>
      </c>
      <c r="AN283" s="186">
        <f t="shared" si="24"/>
        <v>0</v>
      </c>
      <c r="AO283" s="615"/>
    </row>
    <row r="284" spans="1:41" ht="20.100000000000001" customHeight="1">
      <c r="A284" s="183">
        <v>280</v>
      </c>
      <c r="B284" s="342"/>
      <c r="C284" s="342"/>
      <c r="D284" s="142"/>
      <c r="E284" s="142"/>
      <c r="F284" s="142"/>
      <c r="G284" s="142"/>
      <c r="H284" s="142"/>
      <c r="I284" s="142"/>
      <c r="J284" s="143"/>
      <c r="K284" s="142"/>
      <c r="L284" s="142"/>
      <c r="M284" s="144"/>
      <c r="N284" s="145"/>
      <c r="O284" s="142"/>
      <c r="P284" s="147"/>
      <c r="Q284" s="147"/>
      <c r="R284" s="147"/>
      <c r="S284" s="147"/>
      <c r="T284" s="147"/>
      <c r="U284" s="147"/>
      <c r="V284" s="147"/>
      <c r="W284" s="147"/>
      <c r="X284" s="147"/>
      <c r="Y284" s="147"/>
      <c r="Z284" s="147"/>
      <c r="AA284" s="147"/>
      <c r="AB284" s="147"/>
      <c r="AC284" s="148"/>
      <c r="AD284" s="142"/>
      <c r="AE284" s="203">
        <f t="shared" si="25"/>
        <v>0</v>
      </c>
      <c r="AF284" s="150">
        <f t="shared" si="26"/>
        <v>0</v>
      </c>
      <c r="AG284" s="331"/>
      <c r="AJ284" s="185"/>
      <c r="AK284" s="616"/>
      <c r="AL284" s="186">
        <f t="shared" si="22"/>
        <v>0</v>
      </c>
      <c r="AM284" s="186">
        <f t="shared" si="23"/>
        <v>0</v>
      </c>
      <c r="AN284" s="186">
        <f t="shared" si="24"/>
        <v>0</v>
      </c>
      <c r="AO284" s="615"/>
    </row>
    <row r="285" spans="1:41" ht="20.100000000000001" customHeight="1">
      <c r="A285" s="183">
        <v>281</v>
      </c>
      <c r="B285" s="342"/>
      <c r="C285" s="342"/>
      <c r="D285" s="142"/>
      <c r="E285" s="142"/>
      <c r="F285" s="142"/>
      <c r="G285" s="142"/>
      <c r="H285" s="142"/>
      <c r="I285" s="142"/>
      <c r="J285" s="143"/>
      <c r="K285" s="142"/>
      <c r="L285" s="142"/>
      <c r="M285" s="144"/>
      <c r="N285" s="145"/>
      <c r="O285" s="142"/>
      <c r="P285" s="147"/>
      <c r="Q285" s="147"/>
      <c r="R285" s="147"/>
      <c r="S285" s="147"/>
      <c r="T285" s="147"/>
      <c r="U285" s="147"/>
      <c r="V285" s="147"/>
      <c r="W285" s="147"/>
      <c r="X285" s="147"/>
      <c r="Y285" s="147"/>
      <c r="Z285" s="147"/>
      <c r="AA285" s="147"/>
      <c r="AB285" s="147"/>
      <c r="AC285" s="148"/>
      <c r="AD285" s="142"/>
      <c r="AE285" s="203">
        <f t="shared" si="25"/>
        <v>0</v>
      </c>
      <c r="AF285" s="150">
        <f t="shared" si="26"/>
        <v>0</v>
      </c>
      <c r="AG285" s="331"/>
      <c r="AJ285" s="185"/>
      <c r="AK285" s="616"/>
      <c r="AL285" s="186">
        <f t="shared" si="22"/>
        <v>0</v>
      </c>
      <c r="AM285" s="186">
        <f t="shared" si="23"/>
        <v>0</v>
      </c>
      <c r="AN285" s="186">
        <f t="shared" si="24"/>
        <v>0</v>
      </c>
      <c r="AO285" s="615"/>
    </row>
    <row r="286" spans="1:41" ht="20.100000000000001" customHeight="1">
      <c r="A286" s="183">
        <v>282</v>
      </c>
      <c r="B286" s="342"/>
      <c r="C286" s="342"/>
      <c r="D286" s="142"/>
      <c r="E286" s="142"/>
      <c r="F286" s="142"/>
      <c r="G286" s="142"/>
      <c r="H286" s="142"/>
      <c r="I286" s="142"/>
      <c r="J286" s="143"/>
      <c r="K286" s="142"/>
      <c r="L286" s="142"/>
      <c r="M286" s="144"/>
      <c r="N286" s="145"/>
      <c r="O286" s="142"/>
      <c r="P286" s="147"/>
      <c r="Q286" s="147"/>
      <c r="R286" s="147"/>
      <c r="S286" s="147"/>
      <c r="T286" s="147"/>
      <c r="U286" s="147"/>
      <c r="V286" s="147"/>
      <c r="W286" s="147"/>
      <c r="X286" s="147"/>
      <c r="Y286" s="147"/>
      <c r="Z286" s="147"/>
      <c r="AA286" s="147"/>
      <c r="AB286" s="147"/>
      <c r="AC286" s="148"/>
      <c r="AD286" s="142"/>
      <c r="AE286" s="203">
        <f t="shared" si="25"/>
        <v>0</v>
      </c>
      <c r="AF286" s="150">
        <f t="shared" si="26"/>
        <v>0</v>
      </c>
      <c r="AG286" s="331"/>
      <c r="AJ286" s="185"/>
      <c r="AK286" s="616"/>
      <c r="AL286" s="186">
        <f t="shared" si="22"/>
        <v>0</v>
      </c>
      <c r="AM286" s="186">
        <f t="shared" si="23"/>
        <v>0</v>
      </c>
      <c r="AN286" s="186">
        <f t="shared" si="24"/>
        <v>0</v>
      </c>
      <c r="AO286" s="615"/>
    </row>
    <row r="287" spans="1:41" ht="20.100000000000001" customHeight="1">
      <c r="A287" s="183">
        <v>283</v>
      </c>
      <c r="B287" s="342"/>
      <c r="C287" s="342"/>
      <c r="D287" s="142"/>
      <c r="E287" s="142"/>
      <c r="F287" s="142"/>
      <c r="G287" s="142"/>
      <c r="H287" s="142"/>
      <c r="I287" s="142"/>
      <c r="J287" s="143"/>
      <c r="K287" s="142"/>
      <c r="L287" s="142"/>
      <c r="M287" s="144"/>
      <c r="N287" s="145"/>
      <c r="O287" s="142"/>
      <c r="P287" s="147"/>
      <c r="Q287" s="147"/>
      <c r="R287" s="147"/>
      <c r="S287" s="147"/>
      <c r="T287" s="147"/>
      <c r="U287" s="147"/>
      <c r="V287" s="147"/>
      <c r="W287" s="147"/>
      <c r="X287" s="147"/>
      <c r="Y287" s="147"/>
      <c r="Z287" s="147"/>
      <c r="AA287" s="147"/>
      <c r="AB287" s="147"/>
      <c r="AC287" s="148"/>
      <c r="AD287" s="142"/>
      <c r="AE287" s="203">
        <f t="shared" si="25"/>
        <v>0</v>
      </c>
      <c r="AF287" s="150">
        <f t="shared" si="26"/>
        <v>0</v>
      </c>
      <c r="AG287" s="331"/>
      <c r="AJ287" s="185"/>
      <c r="AK287" s="616"/>
      <c r="AL287" s="186">
        <f t="shared" si="22"/>
        <v>0</v>
      </c>
      <c r="AM287" s="186">
        <f t="shared" si="23"/>
        <v>0</v>
      </c>
      <c r="AN287" s="186">
        <f t="shared" si="24"/>
        <v>0</v>
      </c>
      <c r="AO287" s="615"/>
    </row>
    <row r="288" spans="1:41" ht="20.100000000000001" customHeight="1">
      <c r="A288" s="183">
        <v>284</v>
      </c>
      <c r="B288" s="342"/>
      <c r="C288" s="342"/>
      <c r="D288" s="142"/>
      <c r="E288" s="142"/>
      <c r="F288" s="142"/>
      <c r="G288" s="142"/>
      <c r="H288" s="142"/>
      <c r="I288" s="142"/>
      <c r="J288" s="143"/>
      <c r="K288" s="142"/>
      <c r="L288" s="142"/>
      <c r="M288" s="144"/>
      <c r="N288" s="145"/>
      <c r="O288" s="142"/>
      <c r="P288" s="147"/>
      <c r="Q288" s="147"/>
      <c r="R288" s="147"/>
      <c r="S288" s="147"/>
      <c r="T288" s="147"/>
      <c r="U288" s="147"/>
      <c r="V288" s="147"/>
      <c r="W288" s="147"/>
      <c r="X288" s="147"/>
      <c r="Y288" s="147"/>
      <c r="Z288" s="147"/>
      <c r="AA288" s="147"/>
      <c r="AB288" s="147"/>
      <c r="AC288" s="148"/>
      <c r="AD288" s="142"/>
      <c r="AE288" s="203">
        <f t="shared" si="25"/>
        <v>0</v>
      </c>
      <c r="AF288" s="150">
        <f t="shared" si="26"/>
        <v>0</v>
      </c>
      <c r="AG288" s="331"/>
      <c r="AJ288" s="185"/>
      <c r="AK288" s="616"/>
      <c r="AL288" s="186">
        <f t="shared" si="22"/>
        <v>0</v>
      </c>
      <c r="AM288" s="186">
        <f t="shared" si="23"/>
        <v>0</v>
      </c>
      <c r="AN288" s="186">
        <f t="shared" si="24"/>
        <v>0</v>
      </c>
      <c r="AO288" s="615"/>
    </row>
    <row r="289" spans="1:41" ht="20.100000000000001" customHeight="1">
      <c r="A289" s="183">
        <v>285</v>
      </c>
      <c r="B289" s="342"/>
      <c r="C289" s="342"/>
      <c r="D289" s="142"/>
      <c r="E289" s="142"/>
      <c r="F289" s="142"/>
      <c r="G289" s="142"/>
      <c r="H289" s="142"/>
      <c r="I289" s="142"/>
      <c r="J289" s="143"/>
      <c r="K289" s="142"/>
      <c r="L289" s="142"/>
      <c r="M289" s="144"/>
      <c r="N289" s="145"/>
      <c r="O289" s="142"/>
      <c r="P289" s="147"/>
      <c r="Q289" s="147"/>
      <c r="R289" s="147"/>
      <c r="S289" s="147"/>
      <c r="T289" s="147"/>
      <c r="U289" s="147"/>
      <c r="V289" s="147"/>
      <c r="W289" s="147"/>
      <c r="X289" s="147"/>
      <c r="Y289" s="147"/>
      <c r="Z289" s="147"/>
      <c r="AA289" s="147"/>
      <c r="AB289" s="147"/>
      <c r="AC289" s="148"/>
      <c r="AD289" s="142"/>
      <c r="AE289" s="203">
        <f t="shared" si="25"/>
        <v>0</v>
      </c>
      <c r="AF289" s="150">
        <f t="shared" si="26"/>
        <v>0</v>
      </c>
      <c r="AG289" s="331"/>
      <c r="AJ289" s="185"/>
      <c r="AK289" s="616"/>
      <c r="AL289" s="186">
        <f t="shared" si="22"/>
        <v>0</v>
      </c>
      <c r="AM289" s="186">
        <f t="shared" si="23"/>
        <v>0</v>
      </c>
      <c r="AN289" s="186">
        <f t="shared" si="24"/>
        <v>0</v>
      </c>
      <c r="AO289" s="615"/>
    </row>
    <row r="290" spans="1:41" ht="20.100000000000001" customHeight="1">
      <c r="A290" s="183">
        <v>286</v>
      </c>
      <c r="B290" s="342"/>
      <c r="C290" s="342"/>
      <c r="D290" s="142"/>
      <c r="E290" s="142"/>
      <c r="F290" s="142"/>
      <c r="G290" s="142"/>
      <c r="H290" s="142"/>
      <c r="I290" s="142"/>
      <c r="J290" s="143"/>
      <c r="K290" s="142"/>
      <c r="L290" s="142"/>
      <c r="M290" s="144"/>
      <c r="N290" s="145"/>
      <c r="O290" s="142"/>
      <c r="P290" s="147"/>
      <c r="Q290" s="147"/>
      <c r="R290" s="147"/>
      <c r="S290" s="147"/>
      <c r="T290" s="147"/>
      <c r="U290" s="147"/>
      <c r="V290" s="147"/>
      <c r="W290" s="147"/>
      <c r="X290" s="147"/>
      <c r="Y290" s="147"/>
      <c r="Z290" s="147"/>
      <c r="AA290" s="147"/>
      <c r="AB290" s="147"/>
      <c r="AC290" s="148"/>
      <c r="AD290" s="142"/>
      <c r="AE290" s="203">
        <f t="shared" si="25"/>
        <v>0</v>
      </c>
      <c r="AF290" s="150">
        <f t="shared" si="26"/>
        <v>0</v>
      </c>
      <c r="AG290" s="331"/>
      <c r="AJ290" s="185"/>
      <c r="AK290" s="616"/>
      <c r="AL290" s="186">
        <f t="shared" si="22"/>
        <v>0</v>
      </c>
      <c r="AM290" s="186">
        <f t="shared" si="23"/>
        <v>0</v>
      </c>
      <c r="AN290" s="186">
        <f t="shared" si="24"/>
        <v>0</v>
      </c>
      <c r="AO290" s="615"/>
    </row>
    <row r="291" spans="1:41" ht="20.100000000000001" customHeight="1">
      <c r="A291" s="183">
        <v>287</v>
      </c>
      <c r="B291" s="342"/>
      <c r="C291" s="342"/>
      <c r="D291" s="142"/>
      <c r="E291" s="142"/>
      <c r="F291" s="142"/>
      <c r="G291" s="142"/>
      <c r="H291" s="142"/>
      <c r="I291" s="142"/>
      <c r="J291" s="143"/>
      <c r="K291" s="142"/>
      <c r="L291" s="142"/>
      <c r="M291" s="144"/>
      <c r="N291" s="145"/>
      <c r="O291" s="142"/>
      <c r="P291" s="147"/>
      <c r="Q291" s="147"/>
      <c r="R291" s="147"/>
      <c r="S291" s="147"/>
      <c r="T291" s="147"/>
      <c r="U291" s="147"/>
      <c r="V291" s="147"/>
      <c r="W291" s="147"/>
      <c r="X291" s="147"/>
      <c r="Y291" s="147"/>
      <c r="Z291" s="147"/>
      <c r="AA291" s="147"/>
      <c r="AB291" s="147"/>
      <c r="AC291" s="148"/>
      <c r="AD291" s="142"/>
      <c r="AE291" s="203">
        <f t="shared" si="25"/>
        <v>0</v>
      </c>
      <c r="AF291" s="150">
        <f t="shared" si="26"/>
        <v>0</v>
      </c>
      <c r="AG291" s="331"/>
      <c r="AJ291" s="185"/>
      <c r="AK291" s="616"/>
      <c r="AL291" s="186">
        <f t="shared" si="22"/>
        <v>0</v>
      </c>
      <c r="AM291" s="186">
        <f t="shared" si="23"/>
        <v>0</v>
      </c>
      <c r="AN291" s="186">
        <f t="shared" si="24"/>
        <v>0</v>
      </c>
      <c r="AO291" s="615"/>
    </row>
    <row r="292" spans="1:41" ht="20.100000000000001" customHeight="1">
      <c r="A292" s="183">
        <v>288</v>
      </c>
      <c r="B292" s="342"/>
      <c r="C292" s="342"/>
      <c r="D292" s="142"/>
      <c r="E292" s="142"/>
      <c r="F292" s="142"/>
      <c r="G292" s="142"/>
      <c r="H292" s="142"/>
      <c r="I292" s="142"/>
      <c r="J292" s="143"/>
      <c r="K292" s="142"/>
      <c r="L292" s="142"/>
      <c r="M292" s="144"/>
      <c r="N292" s="145"/>
      <c r="O292" s="142"/>
      <c r="P292" s="147"/>
      <c r="Q292" s="147"/>
      <c r="R292" s="147"/>
      <c r="S292" s="147"/>
      <c r="T292" s="147"/>
      <c r="U292" s="147"/>
      <c r="V292" s="147"/>
      <c r="W292" s="147"/>
      <c r="X292" s="147"/>
      <c r="Y292" s="147"/>
      <c r="Z292" s="147"/>
      <c r="AA292" s="147"/>
      <c r="AB292" s="147"/>
      <c r="AC292" s="148"/>
      <c r="AD292" s="142"/>
      <c r="AE292" s="203">
        <f t="shared" si="25"/>
        <v>0</v>
      </c>
      <c r="AF292" s="150">
        <f t="shared" si="26"/>
        <v>0</v>
      </c>
      <c r="AG292" s="331"/>
      <c r="AJ292" s="185"/>
      <c r="AK292" s="616"/>
      <c r="AL292" s="186">
        <f t="shared" si="22"/>
        <v>0</v>
      </c>
      <c r="AM292" s="186">
        <f t="shared" si="23"/>
        <v>0</v>
      </c>
      <c r="AN292" s="186">
        <f t="shared" si="24"/>
        <v>0</v>
      </c>
      <c r="AO292" s="615"/>
    </row>
    <row r="293" spans="1:41" ht="20.100000000000001" customHeight="1">
      <c r="A293" s="183">
        <v>289</v>
      </c>
      <c r="B293" s="342"/>
      <c r="C293" s="342"/>
      <c r="D293" s="142"/>
      <c r="E293" s="142"/>
      <c r="F293" s="142"/>
      <c r="G293" s="142"/>
      <c r="H293" s="142"/>
      <c r="I293" s="142"/>
      <c r="J293" s="143"/>
      <c r="K293" s="142"/>
      <c r="L293" s="142"/>
      <c r="M293" s="144"/>
      <c r="N293" s="145"/>
      <c r="O293" s="142"/>
      <c r="P293" s="147"/>
      <c r="Q293" s="147"/>
      <c r="R293" s="147"/>
      <c r="S293" s="147"/>
      <c r="T293" s="147"/>
      <c r="U293" s="147"/>
      <c r="V293" s="147"/>
      <c r="W293" s="147"/>
      <c r="X293" s="147"/>
      <c r="Y293" s="147"/>
      <c r="Z293" s="147"/>
      <c r="AA293" s="147"/>
      <c r="AB293" s="147"/>
      <c r="AC293" s="148"/>
      <c r="AD293" s="142"/>
      <c r="AE293" s="203">
        <f t="shared" si="25"/>
        <v>0</v>
      </c>
      <c r="AF293" s="150">
        <f t="shared" si="26"/>
        <v>0</v>
      </c>
      <c r="AG293" s="331"/>
      <c r="AJ293" s="185"/>
      <c r="AK293" s="616"/>
      <c r="AL293" s="186">
        <f t="shared" si="22"/>
        <v>0</v>
      </c>
      <c r="AM293" s="186">
        <f t="shared" si="23"/>
        <v>0</v>
      </c>
      <c r="AN293" s="186">
        <f t="shared" si="24"/>
        <v>0</v>
      </c>
      <c r="AO293" s="615"/>
    </row>
    <row r="294" spans="1:41" ht="20.100000000000001" customHeight="1">
      <c r="A294" s="183">
        <v>290</v>
      </c>
      <c r="B294" s="342"/>
      <c r="C294" s="342"/>
      <c r="D294" s="142"/>
      <c r="E294" s="142"/>
      <c r="F294" s="142"/>
      <c r="G294" s="142"/>
      <c r="H294" s="142"/>
      <c r="I294" s="142"/>
      <c r="J294" s="143"/>
      <c r="K294" s="142"/>
      <c r="L294" s="142"/>
      <c r="M294" s="144"/>
      <c r="N294" s="145"/>
      <c r="O294" s="142"/>
      <c r="P294" s="147"/>
      <c r="Q294" s="147"/>
      <c r="R294" s="147"/>
      <c r="S294" s="147"/>
      <c r="T294" s="147"/>
      <c r="U294" s="147"/>
      <c r="V294" s="147"/>
      <c r="W294" s="147"/>
      <c r="X294" s="147"/>
      <c r="Y294" s="147"/>
      <c r="Z294" s="147"/>
      <c r="AA294" s="147"/>
      <c r="AB294" s="147"/>
      <c r="AC294" s="148"/>
      <c r="AD294" s="142"/>
      <c r="AE294" s="203">
        <f t="shared" si="25"/>
        <v>0</v>
      </c>
      <c r="AF294" s="150">
        <f t="shared" si="26"/>
        <v>0</v>
      </c>
      <c r="AG294" s="331"/>
      <c r="AJ294" s="185"/>
      <c r="AK294" s="616"/>
      <c r="AL294" s="186">
        <f t="shared" si="22"/>
        <v>0</v>
      </c>
      <c r="AM294" s="186">
        <f t="shared" si="23"/>
        <v>0</v>
      </c>
      <c r="AN294" s="186">
        <f t="shared" si="24"/>
        <v>0</v>
      </c>
      <c r="AO294" s="615"/>
    </row>
    <row r="295" spans="1:41" ht="20.100000000000001" customHeight="1">
      <c r="A295" s="183">
        <v>291</v>
      </c>
      <c r="B295" s="342"/>
      <c r="C295" s="342"/>
      <c r="D295" s="142"/>
      <c r="E295" s="142"/>
      <c r="F295" s="142"/>
      <c r="G295" s="142"/>
      <c r="H295" s="142"/>
      <c r="I295" s="142"/>
      <c r="J295" s="143"/>
      <c r="K295" s="142"/>
      <c r="L295" s="142"/>
      <c r="M295" s="144"/>
      <c r="N295" s="145"/>
      <c r="O295" s="142"/>
      <c r="P295" s="147"/>
      <c r="Q295" s="147"/>
      <c r="R295" s="147"/>
      <c r="S295" s="147"/>
      <c r="T295" s="147"/>
      <c r="U295" s="147"/>
      <c r="V295" s="147"/>
      <c r="W295" s="147"/>
      <c r="X295" s="147"/>
      <c r="Y295" s="147"/>
      <c r="Z295" s="147"/>
      <c r="AA295" s="147"/>
      <c r="AB295" s="147"/>
      <c r="AC295" s="148"/>
      <c r="AD295" s="142"/>
      <c r="AE295" s="203">
        <f t="shared" si="25"/>
        <v>0</v>
      </c>
      <c r="AF295" s="150">
        <f t="shared" si="26"/>
        <v>0</v>
      </c>
      <c r="AG295" s="331"/>
      <c r="AJ295" s="185"/>
      <c r="AK295" s="616"/>
      <c r="AL295" s="186">
        <f t="shared" si="22"/>
        <v>0</v>
      </c>
      <c r="AM295" s="186">
        <f t="shared" si="23"/>
        <v>0</v>
      </c>
      <c r="AN295" s="186">
        <f t="shared" si="24"/>
        <v>0</v>
      </c>
      <c r="AO295" s="615"/>
    </row>
    <row r="296" spans="1:41" ht="20.100000000000001" customHeight="1">
      <c r="A296" s="183">
        <v>292</v>
      </c>
      <c r="B296" s="342"/>
      <c r="C296" s="342"/>
      <c r="D296" s="142"/>
      <c r="E296" s="142"/>
      <c r="F296" s="142"/>
      <c r="G296" s="142"/>
      <c r="H296" s="142"/>
      <c r="I296" s="142"/>
      <c r="J296" s="143"/>
      <c r="K296" s="142"/>
      <c r="L296" s="142"/>
      <c r="M296" s="144"/>
      <c r="N296" s="145"/>
      <c r="O296" s="142"/>
      <c r="P296" s="147"/>
      <c r="Q296" s="147"/>
      <c r="R296" s="147"/>
      <c r="S296" s="147"/>
      <c r="T296" s="147"/>
      <c r="U296" s="147"/>
      <c r="V296" s="147"/>
      <c r="W296" s="147"/>
      <c r="X296" s="147"/>
      <c r="Y296" s="147"/>
      <c r="Z296" s="147"/>
      <c r="AA296" s="147"/>
      <c r="AB296" s="147"/>
      <c r="AC296" s="148"/>
      <c r="AD296" s="142"/>
      <c r="AE296" s="203">
        <f t="shared" si="25"/>
        <v>0</v>
      </c>
      <c r="AF296" s="150">
        <f t="shared" si="26"/>
        <v>0</v>
      </c>
      <c r="AG296" s="331"/>
      <c r="AJ296" s="185"/>
      <c r="AK296" s="616"/>
      <c r="AL296" s="186">
        <f t="shared" si="22"/>
        <v>0</v>
      </c>
      <c r="AM296" s="186">
        <f t="shared" si="23"/>
        <v>0</v>
      </c>
      <c r="AN296" s="186">
        <f t="shared" si="24"/>
        <v>0</v>
      </c>
      <c r="AO296" s="615"/>
    </row>
    <row r="297" spans="1:41" ht="20.100000000000001" customHeight="1">
      <c r="A297" s="183">
        <v>293</v>
      </c>
      <c r="B297" s="342"/>
      <c r="C297" s="342"/>
      <c r="D297" s="142"/>
      <c r="E297" s="142"/>
      <c r="F297" s="142"/>
      <c r="G297" s="142"/>
      <c r="H297" s="142"/>
      <c r="I297" s="142"/>
      <c r="J297" s="143"/>
      <c r="K297" s="142"/>
      <c r="L297" s="142"/>
      <c r="M297" s="144"/>
      <c r="N297" s="145"/>
      <c r="O297" s="142"/>
      <c r="P297" s="147"/>
      <c r="Q297" s="147"/>
      <c r="R297" s="147"/>
      <c r="S297" s="147"/>
      <c r="T297" s="147"/>
      <c r="U297" s="147"/>
      <c r="V297" s="147"/>
      <c r="W297" s="147"/>
      <c r="X297" s="147"/>
      <c r="Y297" s="147"/>
      <c r="Z297" s="147"/>
      <c r="AA297" s="147"/>
      <c r="AB297" s="147"/>
      <c r="AC297" s="148"/>
      <c r="AD297" s="142"/>
      <c r="AE297" s="203">
        <f t="shared" si="25"/>
        <v>0</v>
      </c>
      <c r="AF297" s="150">
        <f t="shared" si="26"/>
        <v>0</v>
      </c>
      <c r="AG297" s="331"/>
      <c r="AJ297" s="185"/>
      <c r="AK297" s="616"/>
      <c r="AL297" s="186">
        <f t="shared" si="22"/>
        <v>0</v>
      </c>
      <c r="AM297" s="186">
        <f t="shared" si="23"/>
        <v>0</v>
      </c>
      <c r="AN297" s="186">
        <f t="shared" si="24"/>
        <v>0</v>
      </c>
      <c r="AO297" s="615"/>
    </row>
    <row r="298" spans="1:41" ht="20.100000000000001" customHeight="1">
      <c r="A298" s="183">
        <v>294</v>
      </c>
      <c r="B298" s="342"/>
      <c r="C298" s="342"/>
      <c r="D298" s="142"/>
      <c r="E298" s="142"/>
      <c r="F298" s="142"/>
      <c r="G298" s="142"/>
      <c r="H298" s="142"/>
      <c r="I298" s="142"/>
      <c r="J298" s="143"/>
      <c r="K298" s="142"/>
      <c r="L298" s="142"/>
      <c r="M298" s="144"/>
      <c r="N298" s="145"/>
      <c r="O298" s="142"/>
      <c r="P298" s="147"/>
      <c r="Q298" s="147"/>
      <c r="R298" s="147"/>
      <c r="S298" s="147"/>
      <c r="T298" s="147"/>
      <c r="U298" s="147"/>
      <c r="V298" s="147"/>
      <c r="W298" s="147"/>
      <c r="X298" s="147"/>
      <c r="Y298" s="147"/>
      <c r="Z298" s="147"/>
      <c r="AA298" s="147"/>
      <c r="AB298" s="147"/>
      <c r="AC298" s="148"/>
      <c r="AD298" s="142"/>
      <c r="AE298" s="203">
        <f t="shared" si="25"/>
        <v>0</v>
      </c>
      <c r="AF298" s="150">
        <f t="shared" si="26"/>
        <v>0</v>
      </c>
      <c r="AG298" s="331"/>
      <c r="AJ298" s="185"/>
      <c r="AK298" s="616"/>
      <c r="AL298" s="186">
        <f t="shared" si="22"/>
        <v>0</v>
      </c>
      <c r="AM298" s="186">
        <f t="shared" si="23"/>
        <v>0</v>
      </c>
      <c r="AN298" s="186">
        <f t="shared" si="24"/>
        <v>0</v>
      </c>
      <c r="AO298" s="615"/>
    </row>
    <row r="299" spans="1:41" ht="20.100000000000001" customHeight="1">
      <c r="A299" s="183">
        <v>295</v>
      </c>
      <c r="B299" s="342"/>
      <c r="C299" s="342"/>
      <c r="D299" s="142"/>
      <c r="E299" s="142"/>
      <c r="F299" s="142"/>
      <c r="G299" s="142"/>
      <c r="H299" s="142"/>
      <c r="I299" s="142"/>
      <c r="J299" s="143"/>
      <c r="K299" s="142"/>
      <c r="L299" s="142"/>
      <c r="M299" s="144"/>
      <c r="N299" s="145"/>
      <c r="O299" s="142"/>
      <c r="P299" s="147"/>
      <c r="Q299" s="147"/>
      <c r="R299" s="147"/>
      <c r="S299" s="147"/>
      <c r="T299" s="147"/>
      <c r="U299" s="147"/>
      <c r="V299" s="147"/>
      <c r="W299" s="147"/>
      <c r="X299" s="147"/>
      <c r="Y299" s="147"/>
      <c r="Z299" s="147"/>
      <c r="AA299" s="147"/>
      <c r="AB299" s="147"/>
      <c r="AC299" s="148"/>
      <c r="AD299" s="142"/>
      <c r="AE299" s="203">
        <f t="shared" si="25"/>
        <v>0</v>
      </c>
      <c r="AF299" s="150">
        <f t="shared" si="26"/>
        <v>0</v>
      </c>
      <c r="AG299" s="331"/>
      <c r="AJ299" s="185"/>
      <c r="AK299" s="616"/>
      <c r="AL299" s="186">
        <f t="shared" si="22"/>
        <v>0</v>
      </c>
      <c r="AM299" s="186">
        <f t="shared" si="23"/>
        <v>0</v>
      </c>
      <c r="AN299" s="186">
        <f t="shared" si="24"/>
        <v>0</v>
      </c>
      <c r="AO299" s="615"/>
    </row>
    <row r="300" spans="1:41" ht="20.100000000000001" customHeight="1">
      <c r="A300" s="183">
        <v>296</v>
      </c>
      <c r="B300" s="342"/>
      <c r="C300" s="342"/>
      <c r="D300" s="142"/>
      <c r="E300" s="142"/>
      <c r="F300" s="142"/>
      <c r="G300" s="142"/>
      <c r="H300" s="142"/>
      <c r="I300" s="142"/>
      <c r="J300" s="143"/>
      <c r="K300" s="142"/>
      <c r="L300" s="142"/>
      <c r="M300" s="144"/>
      <c r="N300" s="145"/>
      <c r="O300" s="142"/>
      <c r="P300" s="147"/>
      <c r="Q300" s="147"/>
      <c r="R300" s="147"/>
      <c r="S300" s="147"/>
      <c r="T300" s="147"/>
      <c r="U300" s="147"/>
      <c r="V300" s="147"/>
      <c r="W300" s="147"/>
      <c r="X300" s="147"/>
      <c r="Y300" s="147"/>
      <c r="Z300" s="147"/>
      <c r="AA300" s="147"/>
      <c r="AB300" s="147"/>
      <c r="AC300" s="148"/>
      <c r="AD300" s="142"/>
      <c r="AE300" s="203">
        <f t="shared" si="25"/>
        <v>0</v>
      </c>
      <c r="AF300" s="150">
        <f t="shared" si="26"/>
        <v>0</v>
      </c>
      <c r="AG300" s="331"/>
      <c r="AJ300" s="185"/>
      <c r="AK300" s="616"/>
      <c r="AL300" s="186">
        <f t="shared" si="22"/>
        <v>0</v>
      </c>
      <c r="AM300" s="186">
        <f t="shared" si="23"/>
        <v>0</v>
      </c>
      <c r="AN300" s="186">
        <f t="shared" si="24"/>
        <v>0</v>
      </c>
      <c r="AO300" s="615"/>
    </row>
    <row r="301" spans="1:41" ht="20.100000000000001" customHeight="1">
      <c r="A301" s="183">
        <v>297</v>
      </c>
      <c r="B301" s="342"/>
      <c r="C301" s="342"/>
      <c r="D301" s="142"/>
      <c r="E301" s="142"/>
      <c r="F301" s="142"/>
      <c r="G301" s="142"/>
      <c r="H301" s="142"/>
      <c r="I301" s="142"/>
      <c r="J301" s="143"/>
      <c r="K301" s="142"/>
      <c r="L301" s="142"/>
      <c r="M301" s="144"/>
      <c r="N301" s="145"/>
      <c r="O301" s="142"/>
      <c r="P301" s="147"/>
      <c r="Q301" s="147"/>
      <c r="R301" s="147"/>
      <c r="S301" s="147"/>
      <c r="T301" s="147"/>
      <c r="U301" s="147"/>
      <c r="V301" s="147"/>
      <c r="W301" s="147"/>
      <c r="X301" s="147"/>
      <c r="Y301" s="147"/>
      <c r="Z301" s="147"/>
      <c r="AA301" s="147"/>
      <c r="AB301" s="147"/>
      <c r="AC301" s="148"/>
      <c r="AD301" s="142"/>
      <c r="AE301" s="203">
        <f t="shared" si="25"/>
        <v>0</v>
      </c>
      <c r="AF301" s="150">
        <f t="shared" si="26"/>
        <v>0</v>
      </c>
      <c r="AG301" s="331"/>
      <c r="AJ301" s="185"/>
      <c r="AK301" s="616"/>
      <c r="AL301" s="186">
        <f t="shared" si="22"/>
        <v>0</v>
      </c>
      <c r="AM301" s="186">
        <f t="shared" si="23"/>
        <v>0</v>
      </c>
      <c r="AN301" s="186">
        <f t="shared" si="24"/>
        <v>0</v>
      </c>
      <c r="AO301" s="615"/>
    </row>
    <row r="302" spans="1:41" ht="20.100000000000001" customHeight="1">
      <c r="A302" s="183">
        <v>298</v>
      </c>
      <c r="B302" s="342"/>
      <c r="C302" s="342"/>
      <c r="D302" s="142"/>
      <c r="E302" s="142"/>
      <c r="F302" s="142"/>
      <c r="G302" s="142"/>
      <c r="H302" s="142"/>
      <c r="I302" s="142"/>
      <c r="J302" s="143"/>
      <c r="K302" s="142"/>
      <c r="L302" s="142"/>
      <c r="M302" s="144"/>
      <c r="N302" s="145"/>
      <c r="O302" s="142"/>
      <c r="P302" s="147"/>
      <c r="Q302" s="147"/>
      <c r="R302" s="147"/>
      <c r="S302" s="147"/>
      <c r="T302" s="147"/>
      <c r="U302" s="147"/>
      <c r="V302" s="147"/>
      <c r="W302" s="147"/>
      <c r="X302" s="147"/>
      <c r="Y302" s="147"/>
      <c r="Z302" s="147"/>
      <c r="AA302" s="147"/>
      <c r="AB302" s="147"/>
      <c r="AC302" s="148"/>
      <c r="AD302" s="142"/>
      <c r="AE302" s="203">
        <f t="shared" si="25"/>
        <v>0</v>
      </c>
      <c r="AF302" s="150">
        <f t="shared" si="26"/>
        <v>0</v>
      </c>
      <c r="AG302" s="331"/>
      <c r="AJ302" s="185"/>
      <c r="AK302" s="616"/>
      <c r="AL302" s="186">
        <f t="shared" si="22"/>
        <v>0</v>
      </c>
      <c r="AM302" s="186">
        <f t="shared" si="23"/>
        <v>0</v>
      </c>
      <c r="AN302" s="186">
        <f t="shared" si="24"/>
        <v>0</v>
      </c>
      <c r="AO302" s="615"/>
    </row>
    <row r="303" spans="1:41" ht="20.100000000000001" customHeight="1">
      <c r="A303" s="183">
        <v>299</v>
      </c>
      <c r="B303" s="342"/>
      <c r="C303" s="342"/>
      <c r="D303" s="142"/>
      <c r="E303" s="142"/>
      <c r="F303" s="142"/>
      <c r="G303" s="142"/>
      <c r="H303" s="142"/>
      <c r="I303" s="142"/>
      <c r="J303" s="143"/>
      <c r="K303" s="142"/>
      <c r="L303" s="142"/>
      <c r="M303" s="144"/>
      <c r="N303" s="145"/>
      <c r="O303" s="142"/>
      <c r="P303" s="147"/>
      <c r="Q303" s="147"/>
      <c r="R303" s="147"/>
      <c r="S303" s="147"/>
      <c r="T303" s="147"/>
      <c r="U303" s="147"/>
      <c r="V303" s="147"/>
      <c r="W303" s="147"/>
      <c r="X303" s="147"/>
      <c r="Y303" s="147"/>
      <c r="Z303" s="147"/>
      <c r="AA303" s="147"/>
      <c r="AB303" s="147"/>
      <c r="AC303" s="148"/>
      <c r="AD303" s="142"/>
      <c r="AE303" s="203">
        <f t="shared" si="25"/>
        <v>0</v>
      </c>
      <c r="AF303" s="150">
        <f t="shared" si="26"/>
        <v>0</v>
      </c>
      <c r="AG303" s="331"/>
      <c r="AJ303" s="185"/>
      <c r="AK303" s="616"/>
      <c r="AL303" s="186">
        <f t="shared" si="22"/>
        <v>0</v>
      </c>
      <c r="AM303" s="186">
        <f t="shared" si="23"/>
        <v>0</v>
      </c>
      <c r="AN303" s="186">
        <f t="shared" si="24"/>
        <v>0</v>
      </c>
      <c r="AO303" s="615"/>
    </row>
    <row r="304" spans="1:41" ht="20.100000000000001" customHeight="1">
      <c r="A304" s="183">
        <v>300</v>
      </c>
      <c r="B304" s="342"/>
      <c r="C304" s="342"/>
      <c r="D304" s="142"/>
      <c r="E304" s="142"/>
      <c r="F304" s="142"/>
      <c r="G304" s="142"/>
      <c r="H304" s="142"/>
      <c r="I304" s="142"/>
      <c r="J304" s="143"/>
      <c r="K304" s="142"/>
      <c r="L304" s="142"/>
      <c r="M304" s="144"/>
      <c r="N304" s="145"/>
      <c r="O304" s="142"/>
      <c r="P304" s="147"/>
      <c r="Q304" s="147"/>
      <c r="R304" s="147"/>
      <c r="S304" s="147"/>
      <c r="T304" s="147"/>
      <c r="U304" s="147"/>
      <c r="V304" s="147"/>
      <c r="W304" s="147"/>
      <c r="X304" s="147"/>
      <c r="Y304" s="147"/>
      <c r="Z304" s="147"/>
      <c r="AA304" s="147"/>
      <c r="AB304" s="147"/>
      <c r="AC304" s="148"/>
      <c r="AD304" s="142"/>
      <c r="AE304" s="203">
        <f t="shared" si="25"/>
        <v>0</v>
      </c>
      <c r="AF304" s="150">
        <f t="shared" si="26"/>
        <v>0</v>
      </c>
      <c r="AG304" s="331"/>
      <c r="AJ304" s="185"/>
      <c r="AK304" s="616"/>
      <c r="AL304" s="186">
        <f t="shared" si="22"/>
        <v>0</v>
      </c>
      <c r="AM304" s="186">
        <f t="shared" si="23"/>
        <v>0</v>
      </c>
      <c r="AN304" s="186">
        <f t="shared" si="24"/>
        <v>0</v>
      </c>
      <c r="AO304" s="615"/>
    </row>
    <row r="305" spans="1:41" ht="20.100000000000001" customHeight="1">
      <c r="A305" s="183">
        <v>301</v>
      </c>
      <c r="B305" s="342"/>
      <c r="C305" s="342"/>
      <c r="D305" s="142"/>
      <c r="E305" s="142"/>
      <c r="F305" s="142"/>
      <c r="G305" s="142"/>
      <c r="H305" s="142"/>
      <c r="I305" s="142"/>
      <c r="J305" s="143"/>
      <c r="K305" s="142"/>
      <c r="L305" s="142"/>
      <c r="M305" s="144"/>
      <c r="N305" s="145"/>
      <c r="O305" s="142"/>
      <c r="P305" s="147"/>
      <c r="Q305" s="147"/>
      <c r="R305" s="147"/>
      <c r="S305" s="147"/>
      <c r="T305" s="147"/>
      <c r="U305" s="147"/>
      <c r="V305" s="147"/>
      <c r="W305" s="147"/>
      <c r="X305" s="147"/>
      <c r="Y305" s="147"/>
      <c r="Z305" s="147"/>
      <c r="AA305" s="147"/>
      <c r="AB305" s="147"/>
      <c r="AC305" s="148"/>
      <c r="AD305" s="142"/>
      <c r="AE305" s="203">
        <f t="shared" si="25"/>
        <v>0</v>
      </c>
      <c r="AF305" s="150">
        <f t="shared" si="26"/>
        <v>0</v>
      </c>
      <c r="AG305" s="331"/>
      <c r="AJ305" s="185"/>
      <c r="AK305" s="616"/>
      <c r="AL305" s="186">
        <f t="shared" si="22"/>
        <v>0</v>
      </c>
      <c r="AM305" s="186">
        <f t="shared" si="23"/>
        <v>0</v>
      </c>
      <c r="AN305" s="186">
        <f t="shared" si="24"/>
        <v>0</v>
      </c>
      <c r="AO305" s="615"/>
    </row>
    <row r="306" spans="1:41" ht="20.100000000000001" customHeight="1">
      <c r="A306" s="183">
        <v>302</v>
      </c>
      <c r="B306" s="342"/>
      <c r="C306" s="342"/>
      <c r="D306" s="142"/>
      <c r="E306" s="142"/>
      <c r="F306" s="142"/>
      <c r="G306" s="142"/>
      <c r="H306" s="142"/>
      <c r="I306" s="142"/>
      <c r="J306" s="143"/>
      <c r="K306" s="142"/>
      <c r="L306" s="142"/>
      <c r="M306" s="144"/>
      <c r="N306" s="145"/>
      <c r="O306" s="142"/>
      <c r="P306" s="147"/>
      <c r="Q306" s="147"/>
      <c r="R306" s="147"/>
      <c r="S306" s="147"/>
      <c r="T306" s="147"/>
      <c r="U306" s="147"/>
      <c r="V306" s="147"/>
      <c r="W306" s="147"/>
      <c r="X306" s="147"/>
      <c r="Y306" s="147"/>
      <c r="Z306" s="147"/>
      <c r="AA306" s="147"/>
      <c r="AB306" s="147"/>
      <c r="AC306" s="148"/>
      <c r="AD306" s="142"/>
      <c r="AE306" s="203">
        <f t="shared" si="25"/>
        <v>0</v>
      </c>
      <c r="AF306" s="150">
        <f t="shared" si="26"/>
        <v>0</v>
      </c>
      <c r="AG306" s="331"/>
      <c r="AJ306" s="185"/>
      <c r="AK306" s="616"/>
      <c r="AL306" s="186">
        <f t="shared" si="22"/>
        <v>0</v>
      </c>
      <c r="AM306" s="186">
        <f t="shared" si="23"/>
        <v>0</v>
      </c>
      <c r="AN306" s="186">
        <f t="shared" si="24"/>
        <v>0</v>
      </c>
      <c r="AO306" s="615"/>
    </row>
    <row r="307" spans="1:41" ht="20.100000000000001" customHeight="1">
      <c r="A307" s="183">
        <v>303</v>
      </c>
      <c r="B307" s="342"/>
      <c r="C307" s="342"/>
      <c r="D307" s="142"/>
      <c r="E307" s="142"/>
      <c r="F307" s="142"/>
      <c r="G307" s="142"/>
      <c r="H307" s="142"/>
      <c r="I307" s="142"/>
      <c r="J307" s="143"/>
      <c r="K307" s="142"/>
      <c r="L307" s="142"/>
      <c r="M307" s="144"/>
      <c r="N307" s="145"/>
      <c r="O307" s="142"/>
      <c r="P307" s="147"/>
      <c r="Q307" s="147"/>
      <c r="R307" s="147"/>
      <c r="S307" s="147"/>
      <c r="T307" s="147"/>
      <c r="U307" s="147"/>
      <c r="V307" s="147"/>
      <c r="W307" s="147"/>
      <c r="X307" s="147"/>
      <c r="Y307" s="147"/>
      <c r="Z307" s="147"/>
      <c r="AA307" s="147"/>
      <c r="AB307" s="147"/>
      <c r="AC307" s="148"/>
      <c r="AD307" s="142"/>
      <c r="AE307" s="203">
        <f t="shared" si="25"/>
        <v>0</v>
      </c>
      <c r="AF307" s="150">
        <f t="shared" si="26"/>
        <v>0</v>
      </c>
      <c r="AG307" s="331"/>
      <c r="AJ307" s="185"/>
      <c r="AK307" s="616"/>
      <c r="AL307" s="186">
        <f t="shared" si="22"/>
        <v>0</v>
      </c>
      <c r="AM307" s="186">
        <f t="shared" si="23"/>
        <v>0</v>
      </c>
      <c r="AN307" s="186">
        <f t="shared" si="24"/>
        <v>0</v>
      </c>
      <c r="AO307" s="615"/>
    </row>
    <row r="308" spans="1:41" ht="20.100000000000001" customHeight="1">
      <c r="A308" s="183">
        <v>304</v>
      </c>
      <c r="B308" s="342"/>
      <c r="C308" s="342"/>
      <c r="D308" s="142"/>
      <c r="E308" s="142"/>
      <c r="F308" s="142"/>
      <c r="G308" s="142"/>
      <c r="H308" s="142"/>
      <c r="I308" s="142"/>
      <c r="J308" s="143"/>
      <c r="K308" s="142"/>
      <c r="L308" s="142"/>
      <c r="M308" s="144"/>
      <c r="N308" s="145"/>
      <c r="O308" s="142"/>
      <c r="P308" s="147"/>
      <c r="Q308" s="147"/>
      <c r="R308" s="147"/>
      <c r="S308" s="147"/>
      <c r="T308" s="147"/>
      <c r="U308" s="147"/>
      <c r="V308" s="147"/>
      <c r="W308" s="147"/>
      <c r="X308" s="147"/>
      <c r="Y308" s="147"/>
      <c r="Z308" s="147"/>
      <c r="AA308" s="147"/>
      <c r="AB308" s="147"/>
      <c r="AC308" s="148"/>
      <c r="AD308" s="142"/>
      <c r="AE308" s="203">
        <f t="shared" si="25"/>
        <v>0</v>
      </c>
      <c r="AF308" s="150">
        <f t="shared" si="26"/>
        <v>0</v>
      </c>
      <c r="AG308" s="331"/>
      <c r="AJ308" s="185"/>
      <c r="AK308" s="616"/>
      <c r="AL308" s="186">
        <f t="shared" si="22"/>
        <v>0</v>
      </c>
      <c r="AM308" s="186">
        <f t="shared" si="23"/>
        <v>0</v>
      </c>
      <c r="AN308" s="186">
        <f t="shared" si="24"/>
        <v>0</v>
      </c>
      <c r="AO308" s="615"/>
    </row>
    <row r="309" spans="1:41" ht="20.100000000000001" customHeight="1">
      <c r="A309" s="183">
        <v>305</v>
      </c>
      <c r="B309" s="342"/>
      <c r="C309" s="342"/>
      <c r="D309" s="142"/>
      <c r="E309" s="142"/>
      <c r="F309" s="142"/>
      <c r="G309" s="142"/>
      <c r="H309" s="142"/>
      <c r="I309" s="142"/>
      <c r="J309" s="143"/>
      <c r="K309" s="142"/>
      <c r="L309" s="142"/>
      <c r="M309" s="144"/>
      <c r="N309" s="145"/>
      <c r="O309" s="142"/>
      <c r="P309" s="147"/>
      <c r="Q309" s="147"/>
      <c r="R309" s="147"/>
      <c r="S309" s="147"/>
      <c r="T309" s="147"/>
      <c r="U309" s="147"/>
      <c r="V309" s="147"/>
      <c r="W309" s="147"/>
      <c r="X309" s="147"/>
      <c r="Y309" s="147"/>
      <c r="Z309" s="147"/>
      <c r="AA309" s="147"/>
      <c r="AB309" s="147"/>
      <c r="AC309" s="148"/>
      <c r="AD309" s="142"/>
      <c r="AE309" s="203">
        <f t="shared" si="25"/>
        <v>0</v>
      </c>
      <c r="AF309" s="150">
        <f t="shared" si="26"/>
        <v>0</v>
      </c>
      <c r="AG309" s="331"/>
      <c r="AJ309" s="185"/>
      <c r="AK309" s="616"/>
      <c r="AL309" s="186">
        <f t="shared" si="22"/>
        <v>0</v>
      </c>
      <c r="AM309" s="186">
        <f t="shared" si="23"/>
        <v>0</v>
      </c>
      <c r="AN309" s="186">
        <f t="shared" si="24"/>
        <v>0</v>
      </c>
      <c r="AO309" s="615"/>
    </row>
    <row r="310" spans="1:41" ht="20.100000000000001" customHeight="1">
      <c r="A310" s="183">
        <v>306</v>
      </c>
      <c r="B310" s="342"/>
      <c r="C310" s="342"/>
      <c r="D310" s="142"/>
      <c r="E310" s="142"/>
      <c r="F310" s="142"/>
      <c r="G310" s="142"/>
      <c r="H310" s="142"/>
      <c r="I310" s="142"/>
      <c r="J310" s="143"/>
      <c r="K310" s="142"/>
      <c r="L310" s="142"/>
      <c r="M310" s="144"/>
      <c r="N310" s="145"/>
      <c r="O310" s="142"/>
      <c r="P310" s="147"/>
      <c r="Q310" s="147"/>
      <c r="R310" s="147"/>
      <c r="S310" s="147"/>
      <c r="T310" s="147"/>
      <c r="U310" s="147"/>
      <c r="V310" s="147"/>
      <c r="W310" s="147"/>
      <c r="X310" s="147"/>
      <c r="Y310" s="147"/>
      <c r="Z310" s="147"/>
      <c r="AA310" s="147"/>
      <c r="AB310" s="147"/>
      <c r="AC310" s="148"/>
      <c r="AD310" s="142"/>
      <c r="AE310" s="203">
        <f t="shared" si="25"/>
        <v>0</v>
      </c>
      <c r="AF310" s="150">
        <f t="shared" si="26"/>
        <v>0</v>
      </c>
      <c r="AG310" s="331"/>
      <c r="AJ310" s="185"/>
      <c r="AK310" s="616"/>
      <c r="AL310" s="186">
        <f t="shared" si="22"/>
        <v>0</v>
      </c>
      <c r="AM310" s="186">
        <f t="shared" si="23"/>
        <v>0</v>
      </c>
      <c r="AN310" s="186">
        <f t="shared" si="24"/>
        <v>0</v>
      </c>
      <c r="AO310" s="615"/>
    </row>
    <row r="311" spans="1:41" ht="20.100000000000001" customHeight="1">
      <c r="A311" s="183">
        <v>307</v>
      </c>
      <c r="B311" s="342"/>
      <c r="C311" s="342"/>
      <c r="D311" s="142"/>
      <c r="E311" s="142"/>
      <c r="F311" s="142"/>
      <c r="G311" s="142"/>
      <c r="H311" s="142"/>
      <c r="I311" s="142"/>
      <c r="J311" s="143"/>
      <c r="K311" s="142"/>
      <c r="L311" s="142"/>
      <c r="M311" s="144"/>
      <c r="N311" s="145"/>
      <c r="O311" s="142"/>
      <c r="P311" s="147"/>
      <c r="Q311" s="147"/>
      <c r="R311" s="147"/>
      <c r="S311" s="147"/>
      <c r="T311" s="147"/>
      <c r="U311" s="147"/>
      <c r="V311" s="147"/>
      <c r="W311" s="147"/>
      <c r="X311" s="147"/>
      <c r="Y311" s="147"/>
      <c r="Z311" s="147"/>
      <c r="AA311" s="147"/>
      <c r="AB311" s="147"/>
      <c r="AC311" s="148"/>
      <c r="AD311" s="142"/>
      <c r="AE311" s="203">
        <f t="shared" si="25"/>
        <v>0</v>
      </c>
      <c r="AF311" s="150">
        <f t="shared" si="26"/>
        <v>0</v>
      </c>
      <c r="AG311" s="331"/>
      <c r="AJ311" s="185"/>
      <c r="AK311" s="616"/>
      <c r="AL311" s="186">
        <f t="shared" si="22"/>
        <v>0</v>
      </c>
      <c r="AM311" s="186">
        <f t="shared" si="23"/>
        <v>0</v>
      </c>
      <c r="AN311" s="186">
        <f t="shared" si="24"/>
        <v>0</v>
      </c>
      <c r="AO311" s="615"/>
    </row>
    <row r="312" spans="1:41" ht="20.100000000000001" customHeight="1">
      <c r="A312" s="183">
        <v>308</v>
      </c>
      <c r="B312" s="342"/>
      <c r="C312" s="342"/>
      <c r="D312" s="142"/>
      <c r="E312" s="142"/>
      <c r="F312" s="142"/>
      <c r="G312" s="142"/>
      <c r="H312" s="142"/>
      <c r="I312" s="142"/>
      <c r="J312" s="143"/>
      <c r="K312" s="142"/>
      <c r="L312" s="142"/>
      <c r="M312" s="144"/>
      <c r="N312" s="145"/>
      <c r="O312" s="142"/>
      <c r="P312" s="147"/>
      <c r="Q312" s="147"/>
      <c r="R312" s="147"/>
      <c r="S312" s="147"/>
      <c r="T312" s="147"/>
      <c r="U312" s="147"/>
      <c r="V312" s="147"/>
      <c r="W312" s="147"/>
      <c r="X312" s="147"/>
      <c r="Y312" s="147"/>
      <c r="Z312" s="147"/>
      <c r="AA312" s="147"/>
      <c r="AB312" s="147"/>
      <c r="AC312" s="148"/>
      <c r="AD312" s="142"/>
      <c r="AE312" s="203">
        <f t="shared" si="25"/>
        <v>0</v>
      </c>
      <c r="AF312" s="150">
        <f t="shared" si="26"/>
        <v>0</v>
      </c>
      <c r="AG312" s="331"/>
      <c r="AJ312" s="185"/>
      <c r="AK312" s="616"/>
      <c r="AL312" s="186">
        <f t="shared" si="22"/>
        <v>0</v>
      </c>
      <c r="AM312" s="186">
        <f t="shared" si="23"/>
        <v>0</v>
      </c>
      <c r="AN312" s="186">
        <f t="shared" si="24"/>
        <v>0</v>
      </c>
      <c r="AO312" s="615"/>
    </row>
    <row r="313" spans="1:41" ht="20.100000000000001" customHeight="1">
      <c r="A313" s="183">
        <v>309</v>
      </c>
      <c r="B313" s="342"/>
      <c r="C313" s="342"/>
      <c r="D313" s="142"/>
      <c r="E313" s="142"/>
      <c r="F313" s="142"/>
      <c r="G313" s="142"/>
      <c r="H313" s="142"/>
      <c r="I313" s="142"/>
      <c r="J313" s="143"/>
      <c r="K313" s="142"/>
      <c r="L313" s="142"/>
      <c r="M313" s="144"/>
      <c r="N313" s="145"/>
      <c r="O313" s="142"/>
      <c r="P313" s="147"/>
      <c r="Q313" s="147"/>
      <c r="R313" s="147"/>
      <c r="S313" s="147"/>
      <c r="T313" s="147"/>
      <c r="U313" s="147"/>
      <c r="V313" s="147"/>
      <c r="W313" s="147"/>
      <c r="X313" s="147"/>
      <c r="Y313" s="147"/>
      <c r="Z313" s="147"/>
      <c r="AA313" s="147"/>
      <c r="AB313" s="147"/>
      <c r="AC313" s="148"/>
      <c r="AD313" s="142"/>
      <c r="AE313" s="203">
        <f t="shared" si="25"/>
        <v>0</v>
      </c>
      <c r="AF313" s="150">
        <f t="shared" si="26"/>
        <v>0</v>
      </c>
      <c r="AG313" s="331"/>
      <c r="AJ313" s="185"/>
      <c r="AK313" s="616"/>
      <c r="AL313" s="186">
        <f t="shared" si="22"/>
        <v>0</v>
      </c>
      <c r="AM313" s="186">
        <f t="shared" si="23"/>
        <v>0</v>
      </c>
      <c r="AN313" s="186">
        <f t="shared" si="24"/>
        <v>0</v>
      </c>
      <c r="AO313" s="615"/>
    </row>
    <row r="314" spans="1:41" ht="20.100000000000001" customHeight="1">
      <c r="A314" s="183">
        <v>310</v>
      </c>
      <c r="B314" s="342"/>
      <c r="C314" s="342"/>
      <c r="D314" s="142"/>
      <c r="E314" s="142"/>
      <c r="F314" s="142"/>
      <c r="G314" s="142"/>
      <c r="H314" s="142"/>
      <c r="I314" s="142"/>
      <c r="J314" s="143"/>
      <c r="K314" s="142"/>
      <c r="L314" s="142"/>
      <c r="M314" s="144"/>
      <c r="N314" s="145"/>
      <c r="O314" s="142"/>
      <c r="P314" s="147"/>
      <c r="Q314" s="147"/>
      <c r="R314" s="147"/>
      <c r="S314" s="147"/>
      <c r="T314" s="147"/>
      <c r="U314" s="147"/>
      <c r="V314" s="147"/>
      <c r="W314" s="147"/>
      <c r="X314" s="147"/>
      <c r="Y314" s="147"/>
      <c r="Z314" s="147"/>
      <c r="AA314" s="147"/>
      <c r="AB314" s="147"/>
      <c r="AC314" s="148"/>
      <c r="AD314" s="142"/>
      <c r="AE314" s="203">
        <f t="shared" si="25"/>
        <v>0</v>
      </c>
      <c r="AF314" s="150">
        <f t="shared" si="26"/>
        <v>0</v>
      </c>
      <c r="AG314" s="331"/>
      <c r="AJ314" s="185"/>
      <c r="AK314" s="616"/>
      <c r="AL314" s="186">
        <f t="shared" si="22"/>
        <v>0</v>
      </c>
      <c r="AM314" s="186">
        <f t="shared" si="23"/>
        <v>0</v>
      </c>
      <c r="AN314" s="186">
        <f t="shared" si="24"/>
        <v>0</v>
      </c>
      <c r="AO314" s="615"/>
    </row>
    <row r="315" spans="1:41" ht="20.100000000000001" customHeight="1">
      <c r="A315" s="183">
        <v>311</v>
      </c>
      <c r="B315" s="342"/>
      <c r="C315" s="342"/>
      <c r="D315" s="142"/>
      <c r="E315" s="142"/>
      <c r="F315" s="142"/>
      <c r="G315" s="142"/>
      <c r="H315" s="142"/>
      <c r="I315" s="142"/>
      <c r="J315" s="143"/>
      <c r="K315" s="142"/>
      <c r="L315" s="142"/>
      <c r="M315" s="144"/>
      <c r="N315" s="145"/>
      <c r="O315" s="142"/>
      <c r="P315" s="147"/>
      <c r="Q315" s="147"/>
      <c r="R315" s="147"/>
      <c r="S315" s="147"/>
      <c r="T315" s="147"/>
      <c r="U315" s="147"/>
      <c r="V315" s="147"/>
      <c r="W315" s="147"/>
      <c r="X315" s="147"/>
      <c r="Y315" s="147"/>
      <c r="Z315" s="147"/>
      <c r="AA315" s="147"/>
      <c r="AB315" s="147"/>
      <c r="AC315" s="148"/>
      <c r="AD315" s="142"/>
      <c r="AE315" s="203">
        <f t="shared" si="25"/>
        <v>0</v>
      </c>
      <c r="AF315" s="150">
        <f t="shared" si="26"/>
        <v>0</v>
      </c>
      <c r="AG315" s="331"/>
      <c r="AJ315" s="185"/>
      <c r="AK315" s="616"/>
      <c r="AL315" s="186">
        <f t="shared" si="22"/>
        <v>0</v>
      </c>
      <c r="AM315" s="186">
        <f t="shared" si="23"/>
        <v>0</v>
      </c>
      <c r="AN315" s="186">
        <f t="shared" si="24"/>
        <v>0</v>
      </c>
      <c r="AO315" s="615"/>
    </row>
    <row r="316" spans="1:41" ht="20.100000000000001" customHeight="1">
      <c r="A316" s="183">
        <v>312</v>
      </c>
      <c r="B316" s="342"/>
      <c r="C316" s="342"/>
      <c r="D316" s="142"/>
      <c r="E316" s="142"/>
      <c r="F316" s="142"/>
      <c r="G316" s="142"/>
      <c r="H316" s="142"/>
      <c r="I316" s="142"/>
      <c r="J316" s="143"/>
      <c r="K316" s="142"/>
      <c r="L316" s="142"/>
      <c r="M316" s="144"/>
      <c r="N316" s="145"/>
      <c r="O316" s="142"/>
      <c r="P316" s="147"/>
      <c r="Q316" s="147"/>
      <c r="R316" s="147"/>
      <c r="S316" s="147"/>
      <c r="T316" s="147"/>
      <c r="U316" s="147"/>
      <c r="V316" s="147"/>
      <c r="W316" s="147"/>
      <c r="X316" s="147"/>
      <c r="Y316" s="147"/>
      <c r="Z316" s="147"/>
      <c r="AA316" s="147"/>
      <c r="AB316" s="147"/>
      <c r="AC316" s="148"/>
      <c r="AD316" s="142"/>
      <c r="AE316" s="203">
        <f t="shared" si="25"/>
        <v>0</v>
      </c>
      <c r="AF316" s="150">
        <f t="shared" si="26"/>
        <v>0</v>
      </c>
      <c r="AG316" s="331"/>
      <c r="AJ316" s="185"/>
      <c r="AK316" s="616"/>
      <c r="AL316" s="186">
        <f t="shared" si="22"/>
        <v>0</v>
      </c>
      <c r="AM316" s="186">
        <f t="shared" si="23"/>
        <v>0</v>
      </c>
      <c r="AN316" s="186">
        <f t="shared" si="24"/>
        <v>0</v>
      </c>
      <c r="AO316" s="615"/>
    </row>
    <row r="317" spans="1:41" ht="20.100000000000001" customHeight="1">
      <c r="A317" s="183">
        <v>313</v>
      </c>
      <c r="B317" s="342"/>
      <c r="C317" s="342"/>
      <c r="D317" s="142"/>
      <c r="E317" s="142"/>
      <c r="F317" s="142"/>
      <c r="G317" s="142"/>
      <c r="H317" s="142"/>
      <c r="I317" s="142"/>
      <c r="J317" s="143"/>
      <c r="K317" s="142"/>
      <c r="L317" s="142"/>
      <c r="M317" s="144"/>
      <c r="N317" s="145"/>
      <c r="O317" s="142"/>
      <c r="P317" s="147"/>
      <c r="Q317" s="147"/>
      <c r="R317" s="147"/>
      <c r="S317" s="147"/>
      <c r="T317" s="147"/>
      <c r="U317" s="147"/>
      <c r="V317" s="147"/>
      <c r="W317" s="147"/>
      <c r="X317" s="147"/>
      <c r="Y317" s="147"/>
      <c r="Z317" s="147"/>
      <c r="AA317" s="147"/>
      <c r="AB317" s="147"/>
      <c r="AC317" s="148"/>
      <c r="AD317" s="142"/>
      <c r="AE317" s="203">
        <f t="shared" si="25"/>
        <v>0</v>
      </c>
      <c r="AF317" s="150">
        <f t="shared" si="26"/>
        <v>0</v>
      </c>
      <c r="AG317" s="331"/>
      <c r="AJ317" s="185"/>
      <c r="AK317" s="616"/>
      <c r="AL317" s="186">
        <f t="shared" si="22"/>
        <v>0</v>
      </c>
      <c r="AM317" s="186">
        <f t="shared" si="23"/>
        <v>0</v>
      </c>
      <c r="AN317" s="186">
        <f t="shared" si="24"/>
        <v>0</v>
      </c>
      <c r="AO317" s="615"/>
    </row>
    <row r="318" spans="1:41" ht="20.100000000000001" customHeight="1">
      <c r="A318" s="183">
        <v>314</v>
      </c>
      <c r="B318" s="342"/>
      <c r="C318" s="342"/>
      <c r="D318" s="142"/>
      <c r="E318" s="142"/>
      <c r="F318" s="142"/>
      <c r="G318" s="142"/>
      <c r="H318" s="142"/>
      <c r="I318" s="142"/>
      <c r="J318" s="143"/>
      <c r="K318" s="142"/>
      <c r="L318" s="142"/>
      <c r="M318" s="144"/>
      <c r="N318" s="145"/>
      <c r="O318" s="142"/>
      <c r="P318" s="147"/>
      <c r="Q318" s="147"/>
      <c r="R318" s="147"/>
      <c r="S318" s="147"/>
      <c r="T318" s="147"/>
      <c r="U318" s="147"/>
      <c r="V318" s="147"/>
      <c r="W318" s="147"/>
      <c r="X318" s="147"/>
      <c r="Y318" s="147"/>
      <c r="Z318" s="147"/>
      <c r="AA318" s="147"/>
      <c r="AB318" s="147"/>
      <c r="AC318" s="148"/>
      <c r="AD318" s="142"/>
      <c r="AE318" s="203">
        <f t="shared" si="25"/>
        <v>0</v>
      </c>
      <c r="AF318" s="150">
        <f t="shared" si="26"/>
        <v>0</v>
      </c>
      <c r="AG318" s="331"/>
      <c r="AJ318" s="185"/>
      <c r="AK318" s="616"/>
      <c r="AL318" s="186">
        <f t="shared" si="22"/>
        <v>0</v>
      </c>
      <c r="AM318" s="186">
        <f t="shared" si="23"/>
        <v>0</v>
      </c>
      <c r="AN318" s="186">
        <f t="shared" si="24"/>
        <v>0</v>
      </c>
      <c r="AO318" s="615"/>
    </row>
    <row r="319" spans="1:41" ht="20.100000000000001" customHeight="1">
      <c r="A319" s="183">
        <v>315</v>
      </c>
      <c r="B319" s="342"/>
      <c r="C319" s="342"/>
      <c r="D319" s="142"/>
      <c r="E319" s="142"/>
      <c r="F319" s="142"/>
      <c r="G319" s="142"/>
      <c r="H319" s="142"/>
      <c r="I319" s="142"/>
      <c r="J319" s="143"/>
      <c r="K319" s="142"/>
      <c r="L319" s="142"/>
      <c r="M319" s="144"/>
      <c r="N319" s="145"/>
      <c r="O319" s="142"/>
      <c r="P319" s="147"/>
      <c r="Q319" s="147"/>
      <c r="R319" s="147"/>
      <c r="S319" s="147"/>
      <c r="T319" s="147"/>
      <c r="U319" s="147"/>
      <c r="V319" s="147"/>
      <c r="W319" s="147"/>
      <c r="X319" s="147"/>
      <c r="Y319" s="147"/>
      <c r="Z319" s="147"/>
      <c r="AA319" s="147"/>
      <c r="AB319" s="147"/>
      <c r="AC319" s="148"/>
      <c r="AD319" s="142"/>
      <c r="AE319" s="203">
        <f t="shared" si="25"/>
        <v>0</v>
      </c>
      <c r="AF319" s="150">
        <f t="shared" si="26"/>
        <v>0</v>
      </c>
      <c r="AG319" s="331"/>
      <c r="AJ319" s="185"/>
      <c r="AK319" s="616"/>
      <c r="AL319" s="186">
        <f t="shared" si="22"/>
        <v>0</v>
      </c>
      <c r="AM319" s="186">
        <f t="shared" si="23"/>
        <v>0</v>
      </c>
      <c r="AN319" s="186">
        <f t="shared" si="24"/>
        <v>0</v>
      </c>
      <c r="AO319" s="615"/>
    </row>
    <row r="320" spans="1:41" ht="20.100000000000001" customHeight="1">
      <c r="A320" s="183">
        <v>316</v>
      </c>
      <c r="B320" s="342"/>
      <c r="C320" s="342"/>
      <c r="D320" s="142"/>
      <c r="E320" s="142"/>
      <c r="F320" s="142"/>
      <c r="G320" s="142"/>
      <c r="H320" s="142"/>
      <c r="I320" s="142"/>
      <c r="J320" s="143"/>
      <c r="K320" s="142"/>
      <c r="L320" s="142"/>
      <c r="M320" s="144"/>
      <c r="N320" s="145"/>
      <c r="O320" s="142"/>
      <c r="P320" s="147"/>
      <c r="Q320" s="147"/>
      <c r="R320" s="147"/>
      <c r="S320" s="147"/>
      <c r="T320" s="147"/>
      <c r="U320" s="147"/>
      <c r="V320" s="147"/>
      <c r="W320" s="147"/>
      <c r="X320" s="147"/>
      <c r="Y320" s="147"/>
      <c r="Z320" s="147"/>
      <c r="AA320" s="147"/>
      <c r="AB320" s="147"/>
      <c r="AC320" s="148"/>
      <c r="AD320" s="142"/>
      <c r="AE320" s="203">
        <f t="shared" si="25"/>
        <v>0</v>
      </c>
      <c r="AF320" s="150">
        <f t="shared" si="26"/>
        <v>0</v>
      </c>
      <c r="AG320" s="331"/>
      <c r="AJ320" s="185"/>
      <c r="AK320" s="616"/>
      <c r="AL320" s="186">
        <f t="shared" si="22"/>
        <v>0</v>
      </c>
      <c r="AM320" s="186">
        <f t="shared" si="23"/>
        <v>0</v>
      </c>
      <c r="AN320" s="186">
        <f t="shared" si="24"/>
        <v>0</v>
      </c>
      <c r="AO320" s="615"/>
    </row>
    <row r="321" spans="1:41" ht="20.100000000000001" customHeight="1">
      <c r="A321" s="183">
        <v>317</v>
      </c>
      <c r="B321" s="342"/>
      <c r="C321" s="342"/>
      <c r="D321" s="142"/>
      <c r="E321" s="142"/>
      <c r="F321" s="142"/>
      <c r="G321" s="142"/>
      <c r="H321" s="142"/>
      <c r="I321" s="142"/>
      <c r="J321" s="143"/>
      <c r="K321" s="142"/>
      <c r="L321" s="142"/>
      <c r="M321" s="144"/>
      <c r="N321" s="145"/>
      <c r="O321" s="142"/>
      <c r="P321" s="147"/>
      <c r="Q321" s="147"/>
      <c r="R321" s="147"/>
      <c r="S321" s="147"/>
      <c r="T321" s="147"/>
      <c r="U321" s="147"/>
      <c r="V321" s="147"/>
      <c r="W321" s="147"/>
      <c r="X321" s="147"/>
      <c r="Y321" s="147"/>
      <c r="Z321" s="147"/>
      <c r="AA321" s="147"/>
      <c r="AB321" s="147"/>
      <c r="AC321" s="148"/>
      <c r="AD321" s="142"/>
      <c r="AE321" s="203">
        <f t="shared" si="25"/>
        <v>0</v>
      </c>
      <c r="AF321" s="150">
        <f t="shared" si="26"/>
        <v>0</v>
      </c>
      <c r="AG321" s="331"/>
      <c r="AJ321" s="185"/>
      <c r="AK321" s="616"/>
      <c r="AL321" s="186">
        <f t="shared" si="22"/>
        <v>0</v>
      </c>
      <c r="AM321" s="186">
        <f t="shared" si="23"/>
        <v>0</v>
      </c>
      <c r="AN321" s="186">
        <f t="shared" si="24"/>
        <v>0</v>
      </c>
      <c r="AO321" s="615"/>
    </row>
    <row r="322" spans="1:41" ht="20.100000000000001" customHeight="1">
      <c r="A322" s="183">
        <v>318</v>
      </c>
      <c r="B322" s="342"/>
      <c r="C322" s="342"/>
      <c r="D322" s="142"/>
      <c r="E322" s="142"/>
      <c r="F322" s="142"/>
      <c r="G322" s="142"/>
      <c r="H322" s="142"/>
      <c r="I322" s="142"/>
      <c r="J322" s="143"/>
      <c r="K322" s="142"/>
      <c r="L322" s="142"/>
      <c r="M322" s="144"/>
      <c r="N322" s="145"/>
      <c r="O322" s="142"/>
      <c r="P322" s="147"/>
      <c r="Q322" s="147"/>
      <c r="R322" s="147"/>
      <c r="S322" s="147"/>
      <c r="T322" s="147"/>
      <c r="U322" s="147"/>
      <c r="V322" s="147"/>
      <c r="W322" s="147"/>
      <c r="X322" s="147"/>
      <c r="Y322" s="147"/>
      <c r="Z322" s="147"/>
      <c r="AA322" s="147"/>
      <c r="AB322" s="147"/>
      <c r="AC322" s="148"/>
      <c r="AD322" s="142"/>
      <c r="AE322" s="203">
        <f t="shared" si="25"/>
        <v>0</v>
      </c>
      <c r="AF322" s="150">
        <f t="shared" si="26"/>
        <v>0</v>
      </c>
      <c r="AG322" s="331"/>
      <c r="AJ322" s="185"/>
      <c r="AK322" s="616"/>
      <c r="AL322" s="186">
        <f t="shared" si="22"/>
        <v>0</v>
      </c>
      <c r="AM322" s="186">
        <f t="shared" si="23"/>
        <v>0</v>
      </c>
      <c r="AN322" s="186">
        <f t="shared" si="24"/>
        <v>0</v>
      </c>
      <c r="AO322" s="615"/>
    </row>
    <row r="323" spans="1:41" ht="20.100000000000001" customHeight="1">
      <c r="A323" s="183">
        <v>319</v>
      </c>
      <c r="B323" s="342"/>
      <c r="C323" s="342"/>
      <c r="D323" s="142"/>
      <c r="E323" s="142"/>
      <c r="F323" s="142"/>
      <c r="G323" s="142"/>
      <c r="H323" s="142"/>
      <c r="I323" s="142"/>
      <c r="J323" s="143"/>
      <c r="K323" s="142"/>
      <c r="L323" s="142"/>
      <c r="M323" s="144"/>
      <c r="N323" s="145"/>
      <c r="O323" s="142"/>
      <c r="P323" s="147"/>
      <c r="Q323" s="147"/>
      <c r="R323" s="147"/>
      <c r="S323" s="147"/>
      <c r="T323" s="147"/>
      <c r="U323" s="147"/>
      <c r="V323" s="147"/>
      <c r="W323" s="147"/>
      <c r="X323" s="147"/>
      <c r="Y323" s="147"/>
      <c r="Z323" s="147"/>
      <c r="AA323" s="147"/>
      <c r="AB323" s="147"/>
      <c r="AC323" s="148"/>
      <c r="AD323" s="142"/>
      <c r="AE323" s="203">
        <f t="shared" si="25"/>
        <v>0</v>
      </c>
      <c r="AF323" s="150">
        <f t="shared" si="26"/>
        <v>0</v>
      </c>
      <c r="AG323" s="331"/>
      <c r="AJ323" s="185"/>
      <c r="AK323" s="616"/>
      <c r="AL323" s="186">
        <f t="shared" si="22"/>
        <v>0</v>
      </c>
      <c r="AM323" s="186">
        <f t="shared" si="23"/>
        <v>0</v>
      </c>
      <c r="AN323" s="186">
        <f t="shared" si="24"/>
        <v>0</v>
      </c>
      <c r="AO323" s="615"/>
    </row>
    <row r="324" spans="1:41" ht="20.100000000000001" customHeight="1">
      <c r="A324" s="183">
        <v>320</v>
      </c>
      <c r="B324" s="342"/>
      <c r="C324" s="342"/>
      <c r="D324" s="142"/>
      <c r="E324" s="142"/>
      <c r="F324" s="142"/>
      <c r="G324" s="142"/>
      <c r="H324" s="142"/>
      <c r="I324" s="142"/>
      <c r="J324" s="143"/>
      <c r="K324" s="142"/>
      <c r="L324" s="142"/>
      <c r="M324" s="144"/>
      <c r="N324" s="145"/>
      <c r="O324" s="142"/>
      <c r="P324" s="147"/>
      <c r="Q324" s="147"/>
      <c r="R324" s="147"/>
      <c r="S324" s="147"/>
      <c r="T324" s="147"/>
      <c r="U324" s="147"/>
      <c r="V324" s="147"/>
      <c r="W324" s="147"/>
      <c r="X324" s="147"/>
      <c r="Y324" s="147"/>
      <c r="Z324" s="147"/>
      <c r="AA324" s="147"/>
      <c r="AB324" s="147"/>
      <c r="AC324" s="148"/>
      <c r="AD324" s="142"/>
      <c r="AE324" s="203">
        <f t="shared" si="25"/>
        <v>0</v>
      </c>
      <c r="AF324" s="150">
        <f t="shared" si="26"/>
        <v>0</v>
      </c>
      <c r="AG324" s="331"/>
      <c r="AJ324" s="185"/>
      <c r="AK324" s="616"/>
      <c r="AL324" s="186">
        <f t="shared" si="22"/>
        <v>0</v>
      </c>
      <c r="AM324" s="186">
        <f t="shared" si="23"/>
        <v>0</v>
      </c>
      <c r="AN324" s="186">
        <f t="shared" si="24"/>
        <v>0</v>
      </c>
      <c r="AO324" s="615"/>
    </row>
    <row r="325" spans="1:41" ht="20.100000000000001" customHeight="1">
      <c r="A325" s="183">
        <v>321</v>
      </c>
      <c r="B325" s="342"/>
      <c r="C325" s="342"/>
      <c r="D325" s="142"/>
      <c r="E325" s="142"/>
      <c r="F325" s="142"/>
      <c r="G325" s="142"/>
      <c r="H325" s="142"/>
      <c r="I325" s="142"/>
      <c r="J325" s="143"/>
      <c r="K325" s="142"/>
      <c r="L325" s="142"/>
      <c r="M325" s="144"/>
      <c r="N325" s="145"/>
      <c r="O325" s="142"/>
      <c r="P325" s="147"/>
      <c r="Q325" s="147"/>
      <c r="R325" s="147"/>
      <c r="S325" s="147"/>
      <c r="T325" s="147"/>
      <c r="U325" s="147"/>
      <c r="V325" s="147"/>
      <c r="W325" s="147"/>
      <c r="X325" s="147"/>
      <c r="Y325" s="147"/>
      <c r="Z325" s="147"/>
      <c r="AA325" s="147"/>
      <c r="AB325" s="147"/>
      <c r="AC325" s="148"/>
      <c r="AD325" s="142"/>
      <c r="AE325" s="203">
        <f t="shared" si="25"/>
        <v>0</v>
      </c>
      <c r="AF325" s="150">
        <f t="shared" si="26"/>
        <v>0</v>
      </c>
      <c r="AG325" s="331"/>
      <c r="AJ325" s="185"/>
      <c r="AK325" s="616"/>
      <c r="AL325" s="186">
        <f t="shared" si="22"/>
        <v>0</v>
      </c>
      <c r="AM325" s="186">
        <f t="shared" si="23"/>
        <v>0</v>
      </c>
      <c r="AN325" s="186">
        <f t="shared" si="24"/>
        <v>0</v>
      </c>
      <c r="AO325" s="615"/>
    </row>
    <row r="326" spans="1:41" ht="20.100000000000001" customHeight="1">
      <c r="A326" s="183">
        <v>322</v>
      </c>
      <c r="B326" s="342"/>
      <c r="C326" s="342"/>
      <c r="D326" s="142"/>
      <c r="E326" s="142"/>
      <c r="F326" s="142"/>
      <c r="G326" s="142"/>
      <c r="H326" s="142"/>
      <c r="I326" s="142"/>
      <c r="J326" s="143"/>
      <c r="K326" s="142"/>
      <c r="L326" s="142"/>
      <c r="M326" s="144"/>
      <c r="N326" s="145"/>
      <c r="O326" s="142"/>
      <c r="P326" s="147"/>
      <c r="Q326" s="147"/>
      <c r="R326" s="147"/>
      <c r="S326" s="147"/>
      <c r="T326" s="147"/>
      <c r="U326" s="147"/>
      <c r="V326" s="147"/>
      <c r="W326" s="147"/>
      <c r="X326" s="147"/>
      <c r="Y326" s="147"/>
      <c r="Z326" s="147"/>
      <c r="AA326" s="147"/>
      <c r="AB326" s="147"/>
      <c r="AC326" s="148"/>
      <c r="AD326" s="142"/>
      <c r="AE326" s="203">
        <f t="shared" si="25"/>
        <v>0</v>
      </c>
      <c r="AF326" s="150">
        <f t="shared" si="26"/>
        <v>0</v>
      </c>
      <c r="AG326" s="331"/>
      <c r="AJ326" s="185"/>
      <c r="AK326" s="616"/>
      <c r="AL326" s="186">
        <f t="shared" ref="AL326:AL389" si="27">SUM(AH$4*B326)</f>
        <v>0</v>
      </c>
      <c r="AM326" s="186">
        <f t="shared" ref="AM326:AM389" si="28">SUM(AI$4*C326)</f>
        <v>0</v>
      </c>
      <c r="AN326" s="186">
        <f t="shared" ref="AN326:AN389" si="29">SUM((AE326*AJ$4)+AK326)</f>
        <v>0</v>
      </c>
      <c r="AO326" s="615"/>
    </row>
    <row r="327" spans="1:41" ht="20.100000000000001" customHeight="1">
      <c r="A327" s="183">
        <v>323</v>
      </c>
      <c r="B327" s="342"/>
      <c r="C327" s="342"/>
      <c r="D327" s="142"/>
      <c r="E327" s="142"/>
      <c r="F327" s="142"/>
      <c r="G327" s="142"/>
      <c r="H327" s="142"/>
      <c r="I327" s="142"/>
      <c r="J327" s="143"/>
      <c r="K327" s="142"/>
      <c r="L327" s="142"/>
      <c r="M327" s="144"/>
      <c r="N327" s="145"/>
      <c r="O327" s="142"/>
      <c r="P327" s="147"/>
      <c r="Q327" s="147"/>
      <c r="R327" s="147"/>
      <c r="S327" s="147"/>
      <c r="T327" s="147"/>
      <c r="U327" s="147"/>
      <c r="V327" s="147"/>
      <c r="W327" s="147"/>
      <c r="X327" s="147"/>
      <c r="Y327" s="147"/>
      <c r="Z327" s="147"/>
      <c r="AA327" s="147"/>
      <c r="AB327" s="147"/>
      <c r="AC327" s="148"/>
      <c r="AD327" s="142"/>
      <c r="AE327" s="203">
        <f t="shared" ref="AE327:AE390" si="30">SUM(P327:AB327)</f>
        <v>0</v>
      </c>
      <c r="AF327" s="150">
        <f t="shared" ref="AF327:AF390" si="31">SUM(AE327+B327+C327)</f>
        <v>0</v>
      </c>
      <c r="AG327" s="331"/>
      <c r="AJ327" s="185"/>
      <c r="AK327" s="616"/>
      <c r="AL327" s="186">
        <f t="shared" si="27"/>
        <v>0</v>
      </c>
      <c r="AM327" s="186">
        <f t="shared" si="28"/>
        <v>0</v>
      </c>
      <c r="AN327" s="186">
        <f t="shared" si="29"/>
        <v>0</v>
      </c>
      <c r="AO327" s="615"/>
    </row>
    <row r="328" spans="1:41" ht="20.100000000000001" customHeight="1">
      <c r="A328" s="183">
        <v>324</v>
      </c>
      <c r="B328" s="342"/>
      <c r="C328" s="342"/>
      <c r="D328" s="142"/>
      <c r="E328" s="142"/>
      <c r="F328" s="142"/>
      <c r="G328" s="142"/>
      <c r="H328" s="142"/>
      <c r="I328" s="142"/>
      <c r="J328" s="143"/>
      <c r="K328" s="142"/>
      <c r="L328" s="142"/>
      <c r="M328" s="144"/>
      <c r="N328" s="145"/>
      <c r="O328" s="142"/>
      <c r="P328" s="147"/>
      <c r="Q328" s="147"/>
      <c r="R328" s="147"/>
      <c r="S328" s="147"/>
      <c r="T328" s="147"/>
      <c r="U328" s="147"/>
      <c r="V328" s="147"/>
      <c r="W328" s="147"/>
      <c r="X328" s="147"/>
      <c r="Y328" s="147"/>
      <c r="Z328" s="147"/>
      <c r="AA328" s="147"/>
      <c r="AB328" s="147"/>
      <c r="AC328" s="148"/>
      <c r="AD328" s="142"/>
      <c r="AE328" s="203">
        <f t="shared" si="30"/>
        <v>0</v>
      </c>
      <c r="AF328" s="150">
        <f t="shared" si="31"/>
        <v>0</v>
      </c>
      <c r="AG328" s="331"/>
      <c r="AJ328" s="185"/>
      <c r="AK328" s="616"/>
      <c r="AL328" s="186">
        <f t="shared" si="27"/>
        <v>0</v>
      </c>
      <c r="AM328" s="186">
        <f t="shared" si="28"/>
        <v>0</v>
      </c>
      <c r="AN328" s="186">
        <f t="shared" si="29"/>
        <v>0</v>
      </c>
      <c r="AO328" s="615"/>
    </row>
    <row r="329" spans="1:41" ht="20.100000000000001" customHeight="1">
      <c r="A329" s="183">
        <v>325</v>
      </c>
      <c r="B329" s="342"/>
      <c r="C329" s="342"/>
      <c r="D329" s="142"/>
      <c r="E329" s="142"/>
      <c r="F329" s="142"/>
      <c r="G329" s="142"/>
      <c r="H329" s="142"/>
      <c r="I329" s="142"/>
      <c r="J329" s="143"/>
      <c r="K329" s="142"/>
      <c r="L329" s="142"/>
      <c r="M329" s="144"/>
      <c r="N329" s="145"/>
      <c r="O329" s="142"/>
      <c r="P329" s="147"/>
      <c r="Q329" s="147"/>
      <c r="R329" s="147"/>
      <c r="S329" s="147"/>
      <c r="T329" s="147"/>
      <c r="U329" s="147"/>
      <c r="V329" s="147"/>
      <c r="W329" s="147"/>
      <c r="X329" s="147"/>
      <c r="Y329" s="147"/>
      <c r="Z329" s="147"/>
      <c r="AA329" s="147"/>
      <c r="AB329" s="147"/>
      <c r="AC329" s="148"/>
      <c r="AD329" s="142"/>
      <c r="AE329" s="203">
        <f t="shared" si="30"/>
        <v>0</v>
      </c>
      <c r="AF329" s="150">
        <f t="shared" si="31"/>
        <v>0</v>
      </c>
      <c r="AG329" s="331"/>
      <c r="AJ329" s="185"/>
      <c r="AK329" s="616"/>
      <c r="AL329" s="186">
        <f t="shared" si="27"/>
        <v>0</v>
      </c>
      <c r="AM329" s="186">
        <f t="shared" si="28"/>
        <v>0</v>
      </c>
      <c r="AN329" s="186">
        <f t="shared" si="29"/>
        <v>0</v>
      </c>
      <c r="AO329" s="615"/>
    </row>
    <row r="330" spans="1:41" ht="20.100000000000001" customHeight="1">
      <c r="A330" s="183">
        <v>326</v>
      </c>
      <c r="B330" s="342"/>
      <c r="C330" s="342"/>
      <c r="D330" s="142"/>
      <c r="E330" s="142"/>
      <c r="F330" s="142"/>
      <c r="G330" s="142"/>
      <c r="H330" s="142"/>
      <c r="I330" s="142"/>
      <c r="J330" s="143"/>
      <c r="K330" s="142"/>
      <c r="L330" s="142"/>
      <c r="M330" s="144"/>
      <c r="N330" s="145"/>
      <c r="O330" s="142"/>
      <c r="P330" s="147"/>
      <c r="Q330" s="147"/>
      <c r="R330" s="147"/>
      <c r="S330" s="147"/>
      <c r="T330" s="147"/>
      <c r="U330" s="147"/>
      <c r="V330" s="147"/>
      <c r="W330" s="147"/>
      <c r="X330" s="147"/>
      <c r="Y330" s="147"/>
      <c r="Z330" s="147"/>
      <c r="AA330" s="147"/>
      <c r="AB330" s="147"/>
      <c r="AC330" s="148"/>
      <c r="AD330" s="142"/>
      <c r="AE330" s="203">
        <f t="shared" si="30"/>
        <v>0</v>
      </c>
      <c r="AF330" s="150">
        <f t="shared" si="31"/>
        <v>0</v>
      </c>
      <c r="AG330" s="331"/>
      <c r="AJ330" s="185"/>
      <c r="AK330" s="616"/>
      <c r="AL330" s="186">
        <f t="shared" si="27"/>
        <v>0</v>
      </c>
      <c r="AM330" s="186">
        <f t="shared" si="28"/>
        <v>0</v>
      </c>
      <c r="AN330" s="186">
        <f t="shared" si="29"/>
        <v>0</v>
      </c>
      <c r="AO330" s="615"/>
    </row>
    <row r="331" spans="1:41" ht="20.100000000000001" customHeight="1">
      <c r="A331" s="183">
        <v>327</v>
      </c>
      <c r="B331" s="342"/>
      <c r="C331" s="342"/>
      <c r="D331" s="142"/>
      <c r="E331" s="142"/>
      <c r="F331" s="142"/>
      <c r="G331" s="142"/>
      <c r="H331" s="142"/>
      <c r="I331" s="142"/>
      <c r="J331" s="143"/>
      <c r="K331" s="142"/>
      <c r="L331" s="142"/>
      <c r="M331" s="144"/>
      <c r="N331" s="145"/>
      <c r="O331" s="142"/>
      <c r="P331" s="147"/>
      <c r="Q331" s="147"/>
      <c r="R331" s="147"/>
      <c r="S331" s="147"/>
      <c r="T331" s="147"/>
      <c r="U331" s="147"/>
      <c r="V331" s="147"/>
      <c r="W331" s="147"/>
      <c r="X331" s="147"/>
      <c r="Y331" s="147"/>
      <c r="Z331" s="147"/>
      <c r="AA331" s="147"/>
      <c r="AB331" s="147"/>
      <c r="AC331" s="148"/>
      <c r="AD331" s="142"/>
      <c r="AE331" s="203">
        <f t="shared" si="30"/>
        <v>0</v>
      </c>
      <c r="AF331" s="150">
        <f t="shared" si="31"/>
        <v>0</v>
      </c>
      <c r="AG331" s="331"/>
      <c r="AJ331" s="185"/>
      <c r="AK331" s="616"/>
      <c r="AL331" s="186">
        <f t="shared" si="27"/>
        <v>0</v>
      </c>
      <c r="AM331" s="186">
        <f t="shared" si="28"/>
        <v>0</v>
      </c>
      <c r="AN331" s="186">
        <f t="shared" si="29"/>
        <v>0</v>
      </c>
      <c r="AO331" s="615"/>
    </row>
    <row r="332" spans="1:41" ht="20.100000000000001" customHeight="1">
      <c r="A332" s="183">
        <v>328</v>
      </c>
      <c r="B332" s="342"/>
      <c r="C332" s="342"/>
      <c r="D332" s="142"/>
      <c r="E332" s="142"/>
      <c r="F332" s="142"/>
      <c r="G332" s="142"/>
      <c r="H332" s="142"/>
      <c r="I332" s="142"/>
      <c r="J332" s="143"/>
      <c r="K332" s="142"/>
      <c r="L332" s="142"/>
      <c r="M332" s="144"/>
      <c r="N332" s="145"/>
      <c r="O332" s="142"/>
      <c r="P332" s="147"/>
      <c r="Q332" s="147"/>
      <c r="R332" s="147"/>
      <c r="S332" s="147"/>
      <c r="T332" s="147"/>
      <c r="U332" s="147"/>
      <c r="V332" s="147"/>
      <c r="W332" s="147"/>
      <c r="X332" s="147"/>
      <c r="Y332" s="147"/>
      <c r="Z332" s="147"/>
      <c r="AA332" s="147"/>
      <c r="AB332" s="147"/>
      <c r="AC332" s="148"/>
      <c r="AD332" s="142"/>
      <c r="AE332" s="203">
        <f t="shared" si="30"/>
        <v>0</v>
      </c>
      <c r="AF332" s="150">
        <f t="shared" si="31"/>
        <v>0</v>
      </c>
      <c r="AG332" s="331"/>
      <c r="AJ332" s="185"/>
      <c r="AK332" s="616"/>
      <c r="AL332" s="186">
        <f t="shared" si="27"/>
        <v>0</v>
      </c>
      <c r="AM332" s="186">
        <f t="shared" si="28"/>
        <v>0</v>
      </c>
      <c r="AN332" s="186">
        <f t="shared" si="29"/>
        <v>0</v>
      </c>
      <c r="AO332" s="615"/>
    </row>
    <row r="333" spans="1:41" ht="20.100000000000001" customHeight="1">
      <c r="A333" s="183">
        <v>329</v>
      </c>
      <c r="B333" s="342"/>
      <c r="C333" s="342"/>
      <c r="D333" s="142"/>
      <c r="E333" s="142"/>
      <c r="F333" s="142"/>
      <c r="G333" s="142"/>
      <c r="H333" s="142"/>
      <c r="I333" s="142"/>
      <c r="J333" s="143"/>
      <c r="K333" s="142"/>
      <c r="L333" s="142"/>
      <c r="M333" s="144"/>
      <c r="N333" s="145"/>
      <c r="O333" s="142"/>
      <c r="P333" s="147"/>
      <c r="Q333" s="147"/>
      <c r="R333" s="147"/>
      <c r="S333" s="147"/>
      <c r="T333" s="147"/>
      <c r="U333" s="147"/>
      <c r="V333" s="147"/>
      <c r="W333" s="147"/>
      <c r="X333" s="147"/>
      <c r="Y333" s="147"/>
      <c r="Z333" s="147"/>
      <c r="AA333" s="147"/>
      <c r="AB333" s="147"/>
      <c r="AC333" s="148"/>
      <c r="AD333" s="142"/>
      <c r="AE333" s="203">
        <f t="shared" si="30"/>
        <v>0</v>
      </c>
      <c r="AF333" s="150">
        <f t="shared" si="31"/>
        <v>0</v>
      </c>
      <c r="AG333" s="331"/>
      <c r="AJ333" s="185"/>
      <c r="AK333" s="616"/>
      <c r="AL333" s="186">
        <f t="shared" si="27"/>
        <v>0</v>
      </c>
      <c r="AM333" s="186">
        <f t="shared" si="28"/>
        <v>0</v>
      </c>
      <c r="AN333" s="186">
        <f t="shared" si="29"/>
        <v>0</v>
      </c>
      <c r="AO333" s="615"/>
    </row>
    <row r="334" spans="1:41" ht="20.100000000000001" customHeight="1">
      <c r="A334" s="183">
        <v>330</v>
      </c>
      <c r="B334" s="342"/>
      <c r="C334" s="342"/>
      <c r="D334" s="142"/>
      <c r="E334" s="142"/>
      <c r="F334" s="142"/>
      <c r="G334" s="142"/>
      <c r="H334" s="142"/>
      <c r="I334" s="142"/>
      <c r="J334" s="143"/>
      <c r="K334" s="142"/>
      <c r="L334" s="142"/>
      <c r="M334" s="144"/>
      <c r="N334" s="145"/>
      <c r="O334" s="142"/>
      <c r="P334" s="147"/>
      <c r="Q334" s="147"/>
      <c r="R334" s="147"/>
      <c r="S334" s="147"/>
      <c r="T334" s="147"/>
      <c r="U334" s="147"/>
      <c r="V334" s="147"/>
      <c r="W334" s="147"/>
      <c r="X334" s="147"/>
      <c r="Y334" s="147"/>
      <c r="Z334" s="147"/>
      <c r="AA334" s="147"/>
      <c r="AB334" s="147"/>
      <c r="AC334" s="148"/>
      <c r="AD334" s="142"/>
      <c r="AE334" s="203">
        <f t="shared" si="30"/>
        <v>0</v>
      </c>
      <c r="AF334" s="150">
        <f t="shared" si="31"/>
        <v>0</v>
      </c>
      <c r="AG334" s="331"/>
      <c r="AJ334" s="185"/>
      <c r="AK334" s="616"/>
      <c r="AL334" s="186">
        <f t="shared" si="27"/>
        <v>0</v>
      </c>
      <c r="AM334" s="186">
        <f t="shared" si="28"/>
        <v>0</v>
      </c>
      <c r="AN334" s="186">
        <f t="shared" si="29"/>
        <v>0</v>
      </c>
      <c r="AO334" s="615"/>
    </row>
    <row r="335" spans="1:41" ht="20.100000000000001" customHeight="1">
      <c r="A335" s="183">
        <v>331</v>
      </c>
      <c r="B335" s="342"/>
      <c r="C335" s="342"/>
      <c r="D335" s="142"/>
      <c r="E335" s="142"/>
      <c r="F335" s="142"/>
      <c r="G335" s="142"/>
      <c r="H335" s="142"/>
      <c r="I335" s="142"/>
      <c r="J335" s="143"/>
      <c r="K335" s="142"/>
      <c r="L335" s="142"/>
      <c r="M335" s="144"/>
      <c r="N335" s="145"/>
      <c r="O335" s="142"/>
      <c r="P335" s="147"/>
      <c r="Q335" s="147"/>
      <c r="R335" s="147"/>
      <c r="S335" s="147"/>
      <c r="T335" s="147"/>
      <c r="U335" s="147"/>
      <c r="V335" s="147"/>
      <c r="W335" s="147"/>
      <c r="X335" s="147"/>
      <c r="Y335" s="147"/>
      <c r="Z335" s="147"/>
      <c r="AA335" s="147"/>
      <c r="AB335" s="147"/>
      <c r="AC335" s="148"/>
      <c r="AD335" s="142"/>
      <c r="AE335" s="203">
        <f t="shared" si="30"/>
        <v>0</v>
      </c>
      <c r="AF335" s="150">
        <f t="shared" si="31"/>
        <v>0</v>
      </c>
      <c r="AG335" s="331"/>
      <c r="AJ335" s="185"/>
      <c r="AK335" s="616"/>
      <c r="AL335" s="186">
        <f t="shared" si="27"/>
        <v>0</v>
      </c>
      <c r="AM335" s="186">
        <f t="shared" si="28"/>
        <v>0</v>
      </c>
      <c r="AN335" s="186">
        <f t="shared" si="29"/>
        <v>0</v>
      </c>
      <c r="AO335" s="615"/>
    </row>
    <row r="336" spans="1:41" ht="20.100000000000001" customHeight="1">
      <c r="A336" s="183">
        <v>332</v>
      </c>
      <c r="B336" s="342"/>
      <c r="C336" s="342"/>
      <c r="D336" s="142"/>
      <c r="E336" s="142"/>
      <c r="F336" s="142"/>
      <c r="G336" s="142"/>
      <c r="H336" s="142"/>
      <c r="I336" s="142"/>
      <c r="J336" s="143"/>
      <c r="K336" s="142"/>
      <c r="L336" s="142"/>
      <c r="M336" s="144"/>
      <c r="N336" s="145"/>
      <c r="O336" s="142"/>
      <c r="P336" s="147"/>
      <c r="Q336" s="147"/>
      <c r="R336" s="147"/>
      <c r="S336" s="147"/>
      <c r="T336" s="147"/>
      <c r="U336" s="147"/>
      <c r="V336" s="147"/>
      <c r="W336" s="147"/>
      <c r="X336" s="147"/>
      <c r="Y336" s="147"/>
      <c r="Z336" s="147"/>
      <c r="AA336" s="147"/>
      <c r="AB336" s="147"/>
      <c r="AC336" s="148"/>
      <c r="AD336" s="142"/>
      <c r="AE336" s="203">
        <f t="shared" si="30"/>
        <v>0</v>
      </c>
      <c r="AF336" s="150">
        <f t="shared" si="31"/>
        <v>0</v>
      </c>
      <c r="AG336" s="331"/>
      <c r="AJ336" s="185"/>
      <c r="AK336" s="616"/>
      <c r="AL336" s="186">
        <f t="shared" si="27"/>
        <v>0</v>
      </c>
      <c r="AM336" s="186">
        <f t="shared" si="28"/>
        <v>0</v>
      </c>
      <c r="AN336" s="186">
        <f t="shared" si="29"/>
        <v>0</v>
      </c>
      <c r="AO336" s="615"/>
    </row>
    <row r="337" spans="1:41" ht="20.100000000000001" customHeight="1">
      <c r="A337" s="183">
        <v>333</v>
      </c>
      <c r="B337" s="342"/>
      <c r="C337" s="342"/>
      <c r="D337" s="142"/>
      <c r="E337" s="142"/>
      <c r="F337" s="142"/>
      <c r="G337" s="142"/>
      <c r="H337" s="142"/>
      <c r="I337" s="142"/>
      <c r="J337" s="143"/>
      <c r="K337" s="142"/>
      <c r="L337" s="142"/>
      <c r="M337" s="144"/>
      <c r="N337" s="145"/>
      <c r="O337" s="142"/>
      <c r="P337" s="147"/>
      <c r="Q337" s="147"/>
      <c r="R337" s="147"/>
      <c r="S337" s="147"/>
      <c r="T337" s="147"/>
      <c r="U337" s="147"/>
      <c r="V337" s="147"/>
      <c r="W337" s="147"/>
      <c r="X337" s="147"/>
      <c r="Y337" s="147"/>
      <c r="Z337" s="147"/>
      <c r="AA337" s="147"/>
      <c r="AB337" s="147"/>
      <c r="AC337" s="148"/>
      <c r="AD337" s="142"/>
      <c r="AE337" s="203">
        <f t="shared" si="30"/>
        <v>0</v>
      </c>
      <c r="AF337" s="150">
        <f t="shared" si="31"/>
        <v>0</v>
      </c>
      <c r="AG337" s="331"/>
      <c r="AJ337" s="185"/>
      <c r="AK337" s="616"/>
      <c r="AL337" s="186">
        <f t="shared" si="27"/>
        <v>0</v>
      </c>
      <c r="AM337" s="186">
        <f t="shared" si="28"/>
        <v>0</v>
      </c>
      <c r="AN337" s="186">
        <f t="shared" si="29"/>
        <v>0</v>
      </c>
      <c r="AO337" s="615"/>
    </row>
    <row r="338" spans="1:41" ht="20.100000000000001" customHeight="1">
      <c r="A338" s="183">
        <v>334</v>
      </c>
      <c r="B338" s="342"/>
      <c r="C338" s="342"/>
      <c r="D338" s="142"/>
      <c r="E338" s="142"/>
      <c r="F338" s="142"/>
      <c r="G338" s="142"/>
      <c r="H338" s="142"/>
      <c r="I338" s="142"/>
      <c r="J338" s="143"/>
      <c r="K338" s="142"/>
      <c r="L338" s="142"/>
      <c r="M338" s="144"/>
      <c r="N338" s="145"/>
      <c r="O338" s="142"/>
      <c r="P338" s="147"/>
      <c r="Q338" s="147"/>
      <c r="R338" s="147"/>
      <c r="S338" s="147"/>
      <c r="T338" s="147"/>
      <c r="U338" s="147"/>
      <c r="V338" s="147"/>
      <c r="W338" s="147"/>
      <c r="X338" s="147"/>
      <c r="Y338" s="147"/>
      <c r="Z338" s="147"/>
      <c r="AA338" s="147"/>
      <c r="AB338" s="147"/>
      <c r="AC338" s="148"/>
      <c r="AD338" s="142"/>
      <c r="AE338" s="203">
        <f t="shared" si="30"/>
        <v>0</v>
      </c>
      <c r="AF338" s="150">
        <f t="shared" si="31"/>
        <v>0</v>
      </c>
      <c r="AG338" s="331"/>
      <c r="AJ338" s="185"/>
      <c r="AK338" s="616"/>
      <c r="AL338" s="186">
        <f t="shared" si="27"/>
        <v>0</v>
      </c>
      <c r="AM338" s="186">
        <f t="shared" si="28"/>
        <v>0</v>
      </c>
      <c r="AN338" s="186">
        <f t="shared" si="29"/>
        <v>0</v>
      </c>
      <c r="AO338" s="615"/>
    </row>
    <row r="339" spans="1:41" ht="20.100000000000001" customHeight="1">
      <c r="A339" s="183">
        <v>335</v>
      </c>
      <c r="B339" s="342"/>
      <c r="C339" s="342"/>
      <c r="D339" s="142"/>
      <c r="E339" s="142"/>
      <c r="F339" s="142"/>
      <c r="G339" s="142"/>
      <c r="H339" s="142"/>
      <c r="I339" s="142"/>
      <c r="J339" s="143"/>
      <c r="K339" s="142"/>
      <c r="L339" s="142"/>
      <c r="M339" s="144"/>
      <c r="N339" s="145"/>
      <c r="O339" s="142"/>
      <c r="P339" s="147"/>
      <c r="Q339" s="147"/>
      <c r="R339" s="147"/>
      <c r="S339" s="147"/>
      <c r="T339" s="147"/>
      <c r="U339" s="147"/>
      <c r="V339" s="147"/>
      <c r="W339" s="147"/>
      <c r="X339" s="147"/>
      <c r="Y339" s="147"/>
      <c r="Z339" s="147"/>
      <c r="AA339" s="147"/>
      <c r="AB339" s="147"/>
      <c r="AC339" s="148"/>
      <c r="AD339" s="142"/>
      <c r="AE339" s="203">
        <f t="shared" si="30"/>
        <v>0</v>
      </c>
      <c r="AF339" s="150">
        <f t="shared" si="31"/>
        <v>0</v>
      </c>
      <c r="AG339" s="331"/>
      <c r="AJ339" s="185"/>
      <c r="AK339" s="616"/>
      <c r="AL339" s="186">
        <f t="shared" si="27"/>
        <v>0</v>
      </c>
      <c r="AM339" s="186">
        <f t="shared" si="28"/>
        <v>0</v>
      </c>
      <c r="AN339" s="186">
        <f t="shared" si="29"/>
        <v>0</v>
      </c>
      <c r="AO339" s="615"/>
    </row>
    <row r="340" spans="1:41" ht="20.100000000000001" customHeight="1">
      <c r="A340" s="183">
        <v>336</v>
      </c>
      <c r="B340" s="342"/>
      <c r="C340" s="342"/>
      <c r="D340" s="142"/>
      <c r="E340" s="142"/>
      <c r="F340" s="142"/>
      <c r="G340" s="142"/>
      <c r="H340" s="142"/>
      <c r="I340" s="142"/>
      <c r="J340" s="143"/>
      <c r="K340" s="142"/>
      <c r="L340" s="142"/>
      <c r="M340" s="144"/>
      <c r="N340" s="145"/>
      <c r="O340" s="142"/>
      <c r="P340" s="147"/>
      <c r="Q340" s="147"/>
      <c r="R340" s="147"/>
      <c r="S340" s="147"/>
      <c r="T340" s="147"/>
      <c r="U340" s="147"/>
      <c r="V340" s="147"/>
      <c r="W340" s="147"/>
      <c r="X340" s="147"/>
      <c r="Y340" s="147"/>
      <c r="Z340" s="147"/>
      <c r="AA340" s="147"/>
      <c r="AB340" s="147"/>
      <c r="AC340" s="148"/>
      <c r="AD340" s="142"/>
      <c r="AE340" s="203">
        <f t="shared" si="30"/>
        <v>0</v>
      </c>
      <c r="AF340" s="150">
        <f t="shared" si="31"/>
        <v>0</v>
      </c>
      <c r="AG340" s="331"/>
      <c r="AJ340" s="185"/>
      <c r="AK340" s="616"/>
      <c r="AL340" s="186">
        <f t="shared" si="27"/>
        <v>0</v>
      </c>
      <c r="AM340" s="186">
        <f t="shared" si="28"/>
        <v>0</v>
      </c>
      <c r="AN340" s="186">
        <f t="shared" si="29"/>
        <v>0</v>
      </c>
      <c r="AO340" s="615"/>
    </row>
    <row r="341" spans="1:41" ht="20.100000000000001" customHeight="1">
      <c r="A341" s="183">
        <v>337</v>
      </c>
      <c r="B341" s="342"/>
      <c r="C341" s="342"/>
      <c r="D341" s="142"/>
      <c r="E341" s="142"/>
      <c r="F341" s="142"/>
      <c r="G341" s="142"/>
      <c r="H341" s="142"/>
      <c r="I341" s="142"/>
      <c r="J341" s="143"/>
      <c r="K341" s="142"/>
      <c r="L341" s="142"/>
      <c r="M341" s="144"/>
      <c r="N341" s="145"/>
      <c r="O341" s="142"/>
      <c r="P341" s="147"/>
      <c r="Q341" s="147"/>
      <c r="R341" s="147"/>
      <c r="S341" s="147"/>
      <c r="T341" s="147"/>
      <c r="U341" s="147"/>
      <c r="V341" s="147"/>
      <c r="W341" s="147"/>
      <c r="X341" s="147"/>
      <c r="Y341" s="147"/>
      <c r="Z341" s="147"/>
      <c r="AA341" s="147"/>
      <c r="AB341" s="147"/>
      <c r="AC341" s="148"/>
      <c r="AD341" s="142"/>
      <c r="AE341" s="203">
        <f t="shared" si="30"/>
        <v>0</v>
      </c>
      <c r="AF341" s="150">
        <f t="shared" si="31"/>
        <v>0</v>
      </c>
      <c r="AG341" s="331"/>
      <c r="AJ341" s="185"/>
      <c r="AK341" s="616"/>
      <c r="AL341" s="186">
        <f t="shared" si="27"/>
        <v>0</v>
      </c>
      <c r="AM341" s="186">
        <f t="shared" si="28"/>
        <v>0</v>
      </c>
      <c r="AN341" s="186">
        <f t="shared" si="29"/>
        <v>0</v>
      </c>
      <c r="AO341" s="615"/>
    </row>
    <row r="342" spans="1:41" ht="20.100000000000001" customHeight="1">
      <c r="A342" s="183">
        <v>338</v>
      </c>
      <c r="B342" s="342"/>
      <c r="C342" s="342"/>
      <c r="D342" s="142"/>
      <c r="E342" s="142"/>
      <c r="F342" s="142"/>
      <c r="G342" s="142"/>
      <c r="H342" s="142"/>
      <c r="I342" s="142"/>
      <c r="J342" s="143"/>
      <c r="K342" s="142"/>
      <c r="L342" s="142"/>
      <c r="M342" s="144"/>
      <c r="N342" s="145"/>
      <c r="O342" s="142"/>
      <c r="P342" s="147"/>
      <c r="Q342" s="147"/>
      <c r="R342" s="147"/>
      <c r="S342" s="147"/>
      <c r="T342" s="147"/>
      <c r="U342" s="147"/>
      <c r="V342" s="147"/>
      <c r="W342" s="147"/>
      <c r="X342" s="147"/>
      <c r="Y342" s="147"/>
      <c r="Z342" s="147"/>
      <c r="AA342" s="147"/>
      <c r="AB342" s="147"/>
      <c r="AC342" s="148"/>
      <c r="AD342" s="142"/>
      <c r="AE342" s="203">
        <f t="shared" si="30"/>
        <v>0</v>
      </c>
      <c r="AF342" s="150">
        <f t="shared" si="31"/>
        <v>0</v>
      </c>
      <c r="AG342" s="331"/>
      <c r="AJ342" s="185"/>
      <c r="AK342" s="616"/>
      <c r="AL342" s="186">
        <f t="shared" si="27"/>
        <v>0</v>
      </c>
      <c r="AM342" s="186">
        <f t="shared" si="28"/>
        <v>0</v>
      </c>
      <c r="AN342" s="186">
        <f t="shared" si="29"/>
        <v>0</v>
      </c>
      <c r="AO342" s="615"/>
    </row>
    <row r="343" spans="1:41" ht="20.100000000000001" customHeight="1">
      <c r="A343" s="183">
        <v>339</v>
      </c>
      <c r="B343" s="342"/>
      <c r="C343" s="342"/>
      <c r="D343" s="142"/>
      <c r="E343" s="142"/>
      <c r="F343" s="142"/>
      <c r="G343" s="142"/>
      <c r="H343" s="142"/>
      <c r="I343" s="142"/>
      <c r="J343" s="143"/>
      <c r="K343" s="142"/>
      <c r="L343" s="142"/>
      <c r="M343" s="144"/>
      <c r="N343" s="145"/>
      <c r="O343" s="142"/>
      <c r="P343" s="147"/>
      <c r="Q343" s="147"/>
      <c r="R343" s="147"/>
      <c r="S343" s="147"/>
      <c r="T343" s="147"/>
      <c r="U343" s="147"/>
      <c r="V343" s="147"/>
      <c r="W343" s="147"/>
      <c r="X343" s="147"/>
      <c r="Y343" s="147"/>
      <c r="Z343" s="147"/>
      <c r="AA343" s="147"/>
      <c r="AB343" s="147"/>
      <c r="AC343" s="148"/>
      <c r="AD343" s="142"/>
      <c r="AE343" s="203">
        <f t="shared" si="30"/>
        <v>0</v>
      </c>
      <c r="AF343" s="150">
        <f t="shared" si="31"/>
        <v>0</v>
      </c>
      <c r="AG343" s="331"/>
      <c r="AJ343" s="185"/>
      <c r="AK343" s="616"/>
      <c r="AL343" s="186">
        <f t="shared" si="27"/>
        <v>0</v>
      </c>
      <c r="AM343" s="186">
        <f t="shared" si="28"/>
        <v>0</v>
      </c>
      <c r="AN343" s="186">
        <f t="shared" si="29"/>
        <v>0</v>
      </c>
      <c r="AO343" s="615"/>
    </row>
    <row r="344" spans="1:41" ht="20.100000000000001" customHeight="1">
      <c r="A344" s="183">
        <v>340</v>
      </c>
      <c r="B344" s="342"/>
      <c r="C344" s="342"/>
      <c r="D344" s="142"/>
      <c r="E344" s="142"/>
      <c r="F344" s="142"/>
      <c r="G344" s="142"/>
      <c r="H344" s="142"/>
      <c r="I344" s="142"/>
      <c r="J344" s="143"/>
      <c r="K344" s="142"/>
      <c r="L344" s="142"/>
      <c r="M344" s="144"/>
      <c r="N344" s="145"/>
      <c r="O344" s="142"/>
      <c r="P344" s="147"/>
      <c r="Q344" s="147"/>
      <c r="R344" s="147"/>
      <c r="S344" s="147"/>
      <c r="T344" s="147"/>
      <c r="U344" s="147"/>
      <c r="V344" s="147"/>
      <c r="W344" s="147"/>
      <c r="X344" s="147"/>
      <c r="Y344" s="147"/>
      <c r="Z344" s="147"/>
      <c r="AA344" s="147"/>
      <c r="AB344" s="147"/>
      <c r="AC344" s="148"/>
      <c r="AD344" s="142"/>
      <c r="AE344" s="203">
        <f t="shared" si="30"/>
        <v>0</v>
      </c>
      <c r="AF344" s="150">
        <f t="shared" si="31"/>
        <v>0</v>
      </c>
      <c r="AG344" s="331"/>
      <c r="AJ344" s="185"/>
      <c r="AK344" s="616"/>
      <c r="AL344" s="186">
        <f t="shared" si="27"/>
        <v>0</v>
      </c>
      <c r="AM344" s="186">
        <f t="shared" si="28"/>
        <v>0</v>
      </c>
      <c r="AN344" s="186">
        <f t="shared" si="29"/>
        <v>0</v>
      </c>
      <c r="AO344" s="615"/>
    </row>
    <row r="345" spans="1:41" ht="20.100000000000001" customHeight="1">
      <c r="A345" s="183">
        <v>341</v>
      </c>
      <c r="B345" s="342"/>
      <c r="C345" s="342"/>
      <c r="D345" s="142"/>
      <c r="E345" s="142"/>
      <c r="F345" s="142"/>
      <c r="G345" s="142"/>
      <c r="H345" s="142"/>
      <c r="I345" s="142"/>
      <c r="J345" s="143"/>
      <c r="K345" s="142"/>
      <c r="L345" s="142"/>
      <c r="M345" s="144"/>
      <c r="N345" s="145"/>
      <c r="O345" s="142"/>
      <c r="P345" s="147"/>
      <c r="Q345" s="147"/>
      <c r="R345" s="147"/>
      <c r="S345" s="147"/>
      <c r="T345" s="147"/>
      <c r="U345" s="147"/>
      <c r="V345" s="147"/>
      <c r="W345" s="147"/>
      <c r="X345" s="147"/>
      <c r="Y345" s="147"/>
      <c r="Z345" s="147"/>
      <c r="AA345" s="147"/>
      <c r="AB345" s="147"/>
      <c r="AC345" s="148"/>
      <c r="AD345" s="142"/>
      <c r="AE345" s="203">
        <f t="shared" si="30"/>
        <v>0</v>
      </c>
      <c r="AF345" s="150">
        <f t="shared" si="31"/>
        <v>0</v>
      </c>
      <c r="AG345" s="331"/>
      <c r="AJ345" s="185"/>
      <c r="AK345" s="616"/>
      <c r="AL345" s="186">
        <f t="shared" si="27"/>
        <v>0</v>
      </c>
      <c r="AM345" s="186">
        <f t="shared" si="28"/>
        <v>0</v>
      </c>
      <c r="AN345" s="186">
        <f t="shared" si="29"/>
        <v>0</v>
      </c>
      <c r="AO345" s="615"/>
    </row>
    <row r="346" spans="1:41" ht="20.100000000000001" customHeight="1">
      <c r="A346" s="183">
        <v>342</v>
      </c>
      <c r="B346" s="342"/>
      <c r="C346" s="342"/>
      <c r="D346" s="142"/>
      <c r="E346" s="142"/>
      <c r="F346" s="142"/>
      <c r="G346" s="142"/>
      <c r="H346" s="142"/>
      <c r="I346" s="142"/>
      <c r="J346" s="143"/>
      <c r="K346" s="142"/>
      <c r="L346" s="142"/>
      <c r="M346" s="144"/>
      <c r="N346" s="145"/>
      <c r="O346" s="142"/>
      <c r="P346" s="147"/>
      <c r="Q346" s="147"/>
      <c r="R346" s="147"/>
      <c r="S346" s="147"/>
      <c r="T346" s="147"/>
      <c r="U346" s="147"/>
      <c r="V346" s="147"/>
      <c r="W346" s="147"/>
      <c r="X346" s="147"/>
      <c r="Y346" s="147"/>
      <c r="Z346" s="147"/>
      <c r="AA346" s="147"/>
      <c r="AB346" s="147"/>
      <c r="AC346" s="148"/>
      <c r="AD346" s="142"/>
      <c r="AE346" s="203">
        <f t="shared" si="30"/>
        <v>0</v>
      </c>
      <c r="AF346" s="150">
        <f t="shared" si="31"/>
        <v>0</v>
      </c>
      <c r="AG346" s="331"/>
      <c r="AJ346" s="185"/>
      <c r="AK346" s="616"/>
      <c r="AL346" s="186">
        <f t="shared" si="27"/>
        <v>0</v>
      </c>
      <c r="AM346" s="186">
        <f t="shared" si="28"/>
        <v>0</v>
      </c>
      <c r="AN346" s="186">
        <f t="shared" si="29"/>
        <v>0</v>
      </c>
      <c r="AO346" s="615"/>
    </row>
    <row r="347" spans="1:41" ht="20.100000000000001" customHeight="1">
      <c r="A347" s="183">
        <v>343</v>
      </c>
      <c r="B347" s="342"/>
      <c r="C347" s="342"/>
      <c r="D347" s="142"/>
      <c r="E347" s="142"/>
      <c r="F347" s="142"/>
      <c r="G347" s="142"/>
      <c r="H347" s="142"/>
      <c r="I347" s="142"/>
      <c r="J347" s="143"/>
      <c r="K347" s="142"/>
      <c r="L347" s="142"/>
      <c r="M347" s="144"/>
      <c r="N347" s="145"/>
      <c r="O347" s="142"/>
      <c r="P347" s="147"/>
      <c r="Q347" s="147"/>
      <c r="R347" s="147"/>
      <c r="S347" s="147"/>
      <c r="T347" s="147"/>
      <c r="U347" s="147"/>
      <c r="V347" s="147"/>
      <c r="W347" s="147"/>
      <c r="X347" s="147"/>
      <c r="Y347" s="147"/>
      <c r="Z347" s="147"/>
      <c r="AA347" s="147"/>
      <c r="AB347" s="147"/>
      <c r="AC347" s="148"/>
      <c r="AD347" s="142"/>
      <c r="AE347" s="203">
        <f t="shared" si="30"/>
        <v>0</v>
      </c>
      <c r="AF347" s="150">
        <f t="shared" si="31"/>
        <v>0</v>
      </c>
      <c r="AG347" s="331"/>
      <c r="AJ347" s="185"/>
      <c r="AK347" s="616"/>
      <c r="AL347" s="186">
        <f t="shared" si="27"/>
        <v>0</v>
      </c>
      <c r="AM347" s="186">
        <f t="shared" si="28"/>
        <v>0</v>
      </c>
      <c r="AN347" s="186">
        <f t="shared" si="29"/>
        <v>0</v>
      </c>
      <c r="AO347" s="615"/>
    </row>
    <row r="348" spans="1:41" ht="20.100000000000001" customHeight="1">
      <c r="A348" s="183">
        <v>344</v>
      </c>
      <c r="B348" s="342"/>
      <c r="C348" s="342"/>
      <c r="D348" s="142"/>
      <c r="E348" s="142"/>
      <c r="F348" s="142"/>
      <c r="G348" s="142"/>
      <c r="H348" s="142"/>
      <c r="I348" s="142"/>
      <c r="J348" s="143"/>
      <c r="K348" s="142"/>
      <c r="L348" s="142"/>
      <c r="M348" s="144"/>
      <c r="N348" s="145"/>
      <c r="O348" s="142"/>
      <c r="P348" s="147"/>
      <c r="Q348" s="147"/>
      <c r="R348" s="147"/>
      <c r="S348" s="147"/>
      <c r="T348" s="147"/>
      <c r="U348" s="147"/>
      <c r="V348" s="147"/>
      <c r="W348" s="147"/>
      <c r="X348" s="147"/>
      <c r="Y348" s="147"/>
      <c r="Z348" s="147"/>
      <c r="AA348" s="147"/>
      <c r="AB348" s="147"/>
      <c r="AC348" s="148"/>
      <c r="AD348" s="142"/>
      <c r="AE348" s="203">
        <f t="shared" si="30"/>
        <v>0</v>
      </c>
      <c r="AF348" s="150">
        <f t="shared" si="31"/>
        <v>0</v>
      </c>
      <c r="AG348" s="331"/>
      <c r="AJ348" s="185"/>
      <c r="AK348" s="616"/>
      <c r="AL348" s="186">
        <f t="shared" si="27"/>
        <v>0</v>
      </c>
      <c r="AM348" s="186">
        <f t="shared" si="28"/>
        <v>0</v>
      </c>
      <c r="AN348" s="186">
        <f t="shared" si="29"/>
        <v>0</v>
      </c>
      <c r="AO348" s="615"/>
    </row>
    <row r="349" spans="1:41" ht="20.100000000000001" customHeight="1">
      <c r="A349" s="183">
        <v>345</v>
      </c>
      <c r="B349" s="342"/>
      <c r="C349" s="342"/>
      <c r="D349" s="142"/>
      <c r="E349" s="142"/>
      <c r="F349" s="142"/>
      <c r="G349" s="142"/>
      <c r="H349" s="142"/>
      <c r="I349" s="142"/>
      <c r="J349" s="143"/>
      <c r="K349" s="142"/>
      <c r="L349" s="142"/>
      <c r="M349" s="144"/>
      <c r="N349" s="145"/>
      <c r="O349" s="142"/>
      <c r="P349" s="147"/>
      <c r="Q349" s="147"/>
      <c r="R349" s="147"/>
      <c r="S349" s="147"/>
      <c r="T349" s="147"/>
      <c r="U349" s="147"/>
      <c r="V349" s="147"/>
      <c r="W349" s="147"/>
      <c r="X349" s="147"/>
      <c r="Y349" s="147"/>
      <c r="Z349" s="147"/>
      <c r="AA349" s="147"/>
      <c r="AB349" s="147"/>
      <c r="AC349" s="148"/>
      <c r="AD349" s="142"/>
      <c r="AE349" s="203">
        <f t="shared" si="30"/>
        <v>0</v>
      </c>
      <c r="AF349" s="150">
        <f t="shared" si="31"/>
        <v>0</v>
      </c>
      <c r="AG349" s="331"/>
      <c r="AJ349" s="185"/>
      <c r="AK349" s="616"/>
      <c r="AL349" s="186">
        <f t="shared" si="27"/>
        <v>0</v>
      </c>
      <c r="AM349" s="186">
        <f t="shared" si="28"/>
        <v>0</v>
      </c>
      <c r="AN349" s="186">
        <f t="shared" si="29"/>
        <v>0</v>
      </c>
      <c r="AO349" s="615"/>
    </row>
    <row r="350" spans="1:41" ht="20.100000000000001" customHeight="1">
      <c r="A350" s="183">
        <v>346</v>
      </c>
      <c r="B350" s="342"/>
      <c r="C350" s="342"/>
      <c r="D350" s="142"/>
      <c r="E350" s="142"/>
      <c r="F350" s="142"/>
      <c r="G350" s="142"/>
      <c r="H350" s="142"/>
      <c r="I350" s="142"/>
      <c r="J350" s="143"/>
      <c r="K350" s="142"/>
      <c r="L350" s="142"/>
      <c r="M350" s="144"/>
      <c r="N350" s="145"/>
      <c r="O350" s="142"/>
      <c r="P350" s="147"/>
      <c r="Q350" s="147"/>
      <c r="R350" s="147"/>
      <c r="S350" s="147"/>
      <c r="T350" s="147"/>
      <c r="U350" s="147"/>
      <c r="V350" s="147"/>
      <c r="W350" s="147"/>
      <c r="X350" s="147"/>
      <c r="Y350" s="147"/>
      <c r="Z350" s="147"/>
      <c r="AA350" s="147"/>
      <c r="AB350" s="147"/>
      <c r="AC350" s="148"/>
      <c r="AD350" s="142"/>
      <c r="AE350" s="203">
        <f t="shared" si="30"/>
        <v>0</v>
      </c>
      <c r="AF350" s="150">
        <f t="shared" si="31"/>
        <v>0</v>
      </c>
      <c r="AG350" s="331"/>
      <c r="AJ350" s="185"/>
      <c r="AK350" s="616"/>
      <c r="AL350" s="186">
        <f t="shared" si="27"/>
        <v>0</v>
      </c>
      <c r="AM350" s="186">
        <f t="shared" si="28"/>
        <v>0</v>
      </c>
      <c r="AN350" s="186">
        <f t="shared" si="29"/>
        <v>0</v>
      </c>
      <c r="AO350" s="615"/>
    </row>
    <row r="351" spans="1:41" ht="20.100000000000001" customHeight="1">
      <c r="A351" s="183">
        <v>347</v>
      </c>
      <c r="B351" s="342"/>
      <c r="C351" s="342"/>
      <c r="D351" s="142"/>
      <c r="E351" s="142"/>
      <c r="F351" s="142"/>
      <c r="G351" s="142"/>
      <c r="H351" s="142"/>
      <c r="I351" s="142"/>
      <c r="J351" s="143"/>
      <c r="K351" s="142"/>
      <c r="L351" s="142"/>
      <c r="M351" s="144"/>
      <c r="N351" s="145"/>
      <c r="O351" s="142"/>
      <c r="P351" s="147"/>
      <c r="Q351" s="147"/>
      <c r="R351" s="147"/>
      <c r="S351" s="147"/>
      <c r="T351" s="147"/>
      <c r="U351" s="147"/>
      <c r="V351" s="147"/>
      <c r="W351" s="147"/>
      <c r="X351" s="147"/>
      <c r="Y351" s="147"/>
      <c r="Z351" s="147"/>
      <c r="AA351" s="147"/>
      <c r="AB351" s="147"/>
      <c r="AC351" s="148"/>
      <c r="AD351" s="142"/>
      <c r="AE351" s="203">
        <f t="shared" si="30"/>
        <v>0</v>
      </c>
      <c r="AF351" s="150">
        <f t="shared" si="31"/>
        <v>0</v>
      </c>
      <c r="AG351" s="331"/>
      <c r="AJ351" s="185"/>
      <c r="AK351" s="616"/>
      <c r="AL351" s="186">
        <f t="shared" si="27"/>
        <v>0</v>
      </c>
      <c r="AM351" s="186">
        <f t="shared" si="28"/>
        <v>0</v>
      </c>
      <c r="AN351" s="186">
        <f t="shared" si="29"/>
        <v>0</v>
      </c>
      <c r="AO351" s="615"/>
    </row>
    <row r="352" spans="1:41" ht="20.100000000000001" customHeight="1">
      <c r="A352" s="183">
        <v>348</v>
      </c>
      <c r="B352" s="342"/>
      <c r="C352" s="342"/>
      <c r="D352" s="142"/>
      <c r="E352" s="142"/>
      <c r="F352" s="142"/>
      <c r="G352" s="142"/>
      <c r="H352" s="142"/>
      <c r="I352" s="142"/>
      <c r="J352" s="143"/>
      <c r="K352" s="142"/>
      <c r="L352" s="142"/>
      <c r="M352" s="144"/>
      <c r="N352" s="145"/>
      <c r="O352" s="142"/>
      <c r="P352" s="147"/>
      <c r="Q352" s="147"/>
      <c r="R352" s="147"/>
      <c r="S352" s="147"/>
      <c r="T352" s="147"/>
      <c r="U352" s="147"/>
      <c r="V352" s="147"/>
      <c r="W352" s="147"/>
      <c r="X352" s="147"/>
      <c r="Y352" s="147"/>
      <c r="Z352" s="147"/>
      <c r="AA352" s="147"/>
      <c r="AB352" s="147"/>
      <c r="AC352" s="148"/>
      <c r="AD352" s="142"/>
      <c r="AE352" s="203">
        <f t="shared" si="30"/>
        <v>0</v>
      </c>
      <c r="AF352" s="150">
        <f t="shared" si="31"/>
        <v>0</v>
      </c>
      <c r="AG352" s="331"/>
      <c r="AJ352" s="185"/>
      <c r="AK352" s="616"/>
      <c r="AL352" s="186">
        <f t="shared" si="27"/>
        <v>0</v>
      </c>
      <c r="AM352" s="186">
        <f t="shared" si="28"/>
        <v>0</v>
      </c>
      <c r="AN352" s="186">
        <f t="shared" si="29"/>
        <v>0</v>
      </c>
      <c r="AO352" s="615"/>
    </row>
    <row r="353" spans="1:41" ht="20.100000000000001" customHeight="1">
      <c r="A353" s="183">
        <v>349</v>
      </c>
      <c r="B353" s="342"/>
      <c r="C353" s="342"/>
      <c r="D353" s="142"/>
      <c r="E353" s="142"/>
      <c r="F353" s="142"/>
      <c r="G353" s="142"/>
      <c r="H353" s="142"/>
      <c r="I353" s="142"/>
      <c r="J353" s="143"/>
      <c r="K353" s="142"/>
      <c r="L353" s="142"/>
      <c r="M353" s="144"/>
      <c r="N353" s="145"/>
      <c r="O353" s="142"/>
      <c r="P353" s="147"/>
      <c r="Q353" s="147"/>
      <c r="R353" s="147"/>
      <c r="S353" s="147"/>
      <c r="T353" s="147"/>
      <c r="U353" s="147"/>
      <c r="V353" s="147"/>
      <c r="W353" s="147"/>
      <c r="X353" s="147"/>
      <c r="Y353" s="147"/>
      <c r="Z353" s="147"/>
      <c r="AA353" s="147"/>
      <c r="AB353" s="147"/>
      <c r="AC353" s="148"/>
      <c r="AD353" s="142"/>
      <c r="AE353" s="203">
        <f t="shared" si="30"/>
        <v>0</v>
      </c>
      <c r="AF353" s="150">
        <f t="shared" si="31"/>
        <v>0</v>
      </c>
      <c r="AG353" s="331"/>
      <c r="AJ353" s="185"/>
      <c r="AK353" s="616"/>
      <c r="AL353" s="186">
        <f t="shared" si="27"/>
        <v>0</v>
      </c>
      <c r="AM353" s="186">
        <f t="shared" si="28"/>
        <v>0</v>
      </c>
      <c r="AN353" s="186">
        <f t="shared" si="29"/>
        <v>0</v>
      </c>
      <c r="AO353" s="615"/>
    </row>
    <row r="354" spans="1:41" ht="20.100000000000001" customHeight="1">
      <c r="A354" s="183">
        <v>350</v>
      </c>
      <c r="B354" s="342"/>
      <c r="C354" s="342"/>
      <c r="D354" s="142"/>
      <c r="E354" s="142"/>
      <c r="F354" s="142"/>
      <c r="G354" s="142"/>
      <c r="H354" s="142"/>
      <c r="I354" s="142"/>
      <c r="J354" s="143"/>
      <c r="K354" s="142"/>
      <c r="L354" s="142"/>
      <c r="M354" s="144"/>
      <c r="N354" s="145"/>
      <c r="O354" s="142"/>
      <c r="P354" s="147"/>
      <c r="Q354" s="147"/>
      <c r="R354" s="147"/>
      <c r="S354" s="147"/>
      <c r="T354" s="147"/>
      <c r="U354" s="147"/>
      <c r="V354" s="147"/>
      <c r="W354" s="147"/>
      <c r="X354" s="147"/>
      <c r="Y354" s="147"/>
      <c r="Z354" s="147"/>
      <c r="AA354" s="147"/>
      <c r="AB354" s="147"/>
      <c r="AC354" s="148"/>
      <c r="AD354" s="142"/>
      <c r="AE354" s="203">
        <f t="shared" si="30"/>
        <v>0</v>
      </c>
      <c r="AF354" s="150">
        <f t="shared" si="31"/>
        <v>0</v>
      </c>
      <c r="AG354" s="331"/>
      <c r="AJ354" s="185"/>
      <c r="AK354" s="616"/>
      <c r="AL354" s="186">
        <f t="shared" si="27"/>
        <v>0</v>
      </c>
      <c r="AM354" s="186">
        <f t="shared" si="28"/>
        <v>0</v>
      </c>
      <c r="AN354" s="186">
        <f t="shared" si="29"/>
        <v>0</v>
      </c>
      <c r="AO354" s="615"/>
    </row>
    <row r="355" spans="1:41" ht="20.100000000000001" customHeight="1">
      <c r="A355" s="183">
        <v>351</v>
      </c>
      <c r="B355" s="342"/>
      <c r="C355" s="342"/>
      <c r="D355" s="142"/>
      <c r="E355" s="142"/>
      <c r="F355" s="142"/>
      <c r="G355" s="142"/>
      <c r="H355" s="142"/>
      <c r="I355" s="142"/>
      <c r="J355" s="143"/>
      <c r="K355" s="142"/>
      <c r="L355" s="142"/>
      <c r="M355" s="144"/>
      <c r="N355" s="145"/>
      <c r="O355" s="142"/>
      <c r="P355" s="147"/>
      <c r="Q355" s="147"/>
      <c r="R355" s="147"/>
      <c r="S355" s="147"/>
      <c r="T355" s="147"/>
      <c r="U355" s="147"/>
      <c r="V355" s="147"/>
      <c r="W355" s="147"/>
      <c r="X355" s="147"/>
      <c r="Y355" s="147"/>
      <c r="Z355" s="147"/>
      <c r="AA355" s="147"/>
      <c r="AB355" s="147"/>
      <c r="AC355" s="148"/>
      <c r="AD355" s="142"/>
      <c r="AE355" s="203">
        <f t="shared" si="30"/>
        <v>0</v>
      </c>
      <c r="AF355" s="150">
        <f t="shared" si="31"/>
        <v>0</v>
      </c>
      <c r="AG355" s="331"/>
      <c r="AJ355" s="185"/>
      <c r="AK355" s="616"/>
      <c r="AL355" s="186">
        <f t="shared" si="27"/>
        <v>0</v>
      </c>
      <c r="AM355" s="186">
        <f t="shared" si="28"/>
        <v>0</v>
      </c>
      <c r="AN355" s="186">
        <f t="shared" si="29"/>
        <v>0</v>
      </c>
      <c r="AO355" s="615"/>
    </row>
    <row r="356" spans="1:41" ht="20.100000000000001" customHeight="1">
      <c r="A356" s="183">
        <v>352</v>
      </c>
      <c r="B356" s="342"/>
      <c r="C356" s="342"/>
      <c r="D356" s="142"/>
      <c r="E356" s="142"/>
      <c r="F356" s="142"/>
      <c r="G356" s="142"/>
      <c r="H356" s="142"/>
      <c r="I356" s="142"/>
      <c r="J356" s="143"/>
      <c r="K356" s="142"/>
      <c r="L356" s="142"/>
      <c r="M356" s="144"/>
      <c r="N356" s="145"/>
      <c r="O356" s="142"/>
      <c r="P356" s="147"/>
      <c r="Q356" s="147"/>
      <c r="R356" s="147"/>
      <c r="S356" s="147"/>
      <c r="T356" s="147"/>
      <c r="U356" s="147"/>
      <c r="V356" s="147"/>
      <c r="W356" s="147"/>
      <c r="X356" s="147"/>
      <c r="Y356" s="147"/>
      <c r="Z356" s="147"/>
      <c r="AA356" s="147"/>
      <c r="AB356" s="147"/>
      <c r="AC356" s="148"/>
      <c r="AD356" s="142"/>
      <c r="AE356" s="203">
        <f t="shared" si="30"/>
        <v>0</v>
      </c>
      <c r="AF356" s="150">
        <f t="shared" si="31"/>
        <v>0</v>
      </c>
      <c r="AG356" s="331"/>
      <c r="AJ356" s="185"/>
      <c r="AK356" s="616"/>
      <c r="AL356" s="186">
        <f t="shared" si="27"/>
        <v>0</v>
      </c>
      <c r="AM356" s="186">
        <f t="shared" si="28"/>
        <v>0</v>
      </c>
      <c r="AN356" s="186">
        <f t="shared" si="29"/>
        <v>0</v>
      </c>
      <c r="AO356" s="615"/>
    </row>
    <row r="357" spans="1:41" ht="20.100000000000001" customHeight="1">
      <c r="A357" s="183">
        <v>353</v>
      </c>
      <c r="B357" s="342"/>
      <c r="C357" s="342"/>
      <c r="D357" s="142"/>
      <c r="E357" s="142"/>
      <c r="F357" s="142"/>
      <c r="G357" s="142"/>
      <c r="H357" s="142"/>
      <c r="I357" s="142"/>
      <c r="J357" s="143"/>
      <c r="K357" s="142"/>
      <c r="L357" s="142"/>
      <c r="M357" s="144"/>
      <c r="N357" s="145"/>
      <c r="O357" s="142"/>
      <c r="P357" s="147"/>
      <c r="Q357" s="147"/>
      <c r="R357" s="147"/>
      <c r="S357" s="147"/>
      <c r="T357" s="147"/>
      <c r="U357" s="147"/>
      <c r="V357" s="147"/>
      <c r="W357" s="147"/>
      <c r="X357" s="147"/>
      <c r="Y357" s="147"/>
      <c r="Z357" s="147"/>
      <c r="AA357" s="147"/>
      <c r="AB357" s="147"/>
      <c r="AC357" s="148"/>
      <c r="AD357" s="142"/>
      <c r="AE357" s="203">
        <f t="shared" si="30"/>
        <v>0</v>
      </c>
      <c r="AF357" s="150">
        <f t="shared" si="31"/>
        <v>0</v>
      </c>
      <c r="AG357" s="331"/>
      <c r="AJ357" s="185"/>
      <c r="AK357" s="616"/>
      <c r="AL357" s="186">
        <f t="shared" si="27"/>
        <v>0</v>
      </c>
      <c r="AM357" s="186">
        <f t="shared" si="28"/>
        <v>0</v>
      </c>
      <c r="AN357" s="186">
        <f t="shared" si="29"/>
        <v>0</v>
      </c>
      <c r="AO357" s="615"/>
    </row>
    <row r="358" spans="1:41" ht="20.100000000000001" customHeight="1">
      <c r="A358" s="183">
        <v>354</v>
      </c>
      <c r="B358" s="342"/>
      <c r="C358" s="342"/>
      <c r="D358" s="142"/>
      <c r="E358" s="142"/>
      <c r="F358" s="142"/>
      <c r="G358" s="142"/>
      <c r="H358" s="142"/>
      <c r="I358" s="142"/>
      <c r="J358" s="143"/>
      <c r="K358" s="142"/>
      <c r="L358" s="142"/>
      <c r="M358" s="144"/>
      <c r="N358" s="145"/>
      <c r="O358" s="142"/>
      <c r="P358" s="147"/>
      <c r="Q358" s="147"/>
      <c r="R358" s="147"/>
      <c r="S358" s="147"/>
      <c r="T358" s="147"/>
      <c r="U358" s="147"/>
      <c r="V358" s="147"/>
      <c r="W358" s="147"/>
      <c r="X358" s="147"/>
      <c r="Y358" s="147"/>
      <c r="Z358" s="147"/>
      <c r="AA358" s="147"/>
      <c r="AB358" s="147"/>
      <c r="AC358" s="148"/>
      <c r="AD358" s="142"/>
      <c r="AE358" s="203">
        <f t="shared" si="30"/>
        <v>0</v>
      </c>
      <c r="AF358" s="150">
        <f t="shared" si="31"/>
        <v>0</v>
      </c>
      <c r="AG358" s="331"/>
      <c r="AJ358" s="185"/>
      <c r="AK358" s="616"/>
      <c r="AL358" s="186">
        <f t="shared" si="27"/>
        <v>0</v>
      </c>
      <c r="AM358" s="186">
        <f t="shared" si="28"/>
        <v>0</v>
      </c>
      <c r="AN358" s="186">
        <f t="shared" si="29"/>
        <v>0</v>
      </c>
      <c r="AO358" s="615"/>
    </row>
    <row r="359" spans="1:41" ht="20.100000000000001" customHeight="1">
      <c r="A359" s="183">
        <v>355</v>
      </c>
      <c r="B359" s="342"/>
      <c r="C359" s="342"/>
      <c r="D359" s="142"/>
      <c r="E359" s="142"/>
      <c r="F359" s="142"/>
      <c r="G359" s="142"/>
      <c r="H359" s="142"/>
      <c r="I359" s="142"/>
      <c r="J359" s="143"/>
      <c r="K359" s="142"/>
      <c r="L359" s="142"/>
      <c r="M359" s="144"/>
      <c r="N359" s="145"/>
      <c r="O359" s="142"/>
      <c r="P359" s="147"/>
      <c r="Q359" s="147"/>
      <c r="R359" s="147"/>
      <c r="S359" s="147"/>
      <c r="T359" s="147"/>
      <c r="U359" s="147"/>
      <c r="V359" s="147"/>
      <c r="W359" s="147"/>
      <c r="X359" s="147"/>
      <c r="Y359" s="147"/>
      <c r="Z359" s="147"/>
      <c r="AA359" s="147"/>
      <c r="AB359" s="147"/>
      <c r="AC359" s="148"/>
      <c r="AD359" s="142"/>
      <c r="AE359" s="203">
        <f t="shared" si="30"/>
        <v>0</v>
      </c>
      <c r="AF359" s="150">
        <f t="shared" si="31"/>
        <v>0</v>
      </c>
      <c r="AG359" s="331"/>
      <c r="AJ359" s="185"/>
      <c r="AK359" s="616"/>
      <c r="AL359" s="186">
        <f t="shared" si="27"/>
        <v>0</v>
      </c>
      <c r="AM359" s="186">
        <f t="shared" si="28"/>
        <v>0</v>
      </c>
      <c r="AN359" s="186">
        <f t="shared" si="29"/>
        <v>0</v>
      </c>
      <c r="AO359" s="615"/>
    </row>
    <row r="360" spans="1:41" ht="20.100000000000001" customHeight="1">
      <c r="A360" s="183">
        <v>356</v>
      </c>
      <c r="B360" s="342"/>
      <c r="C360" s="342"/>
      <c r="D360" s="142"/>
      <c r="E360" s="142"/>
      <c r="F360" s="142"/>
      <c r="G360" s="142"/>
      <c r="H360" s="142"/>
      <c r="I360" s="142"/>
      <c r="J360" s="143"/>
      <c r="K360" s="142"/>
      <c r="L360" s="142"/>
      <c r="M360" s="144"/>
      <c r="N360" s="145"/>
      <c r="O360" s="142"/>
      <c r="P360" s="147"/>
      <c r="Q360" s="147"/>
      <c r="R360" s="147"/>
      <c r="S360" s="147"/>
      <c r="T360" s="147"/>
      <c r="U360" s="147"/>
      <c r="V360" s="147"/>
      <c r="W360" s="147"/>
      <c r="X360" s="147"/>
      <c r="Y360" s="147"/>
      <c r="Z360" s="147"/>
      <c r="AA360" s="147"/>
      <c r="AB360" s="147"/>
      <c r="AC360" s="148"/>
      <c r="AD360" s="142"/>
      <c r="AE360" s="203">
        <f t="shared" si="30"/>
        <v>0</v>
      </c>
      <c r="AF360" s="150">
        <f t="shared" si="31"/>
        <v>0</v>
      </c>
      <c r="AG360" s="331"/>
      <c r="AJ360" s="185"/>
      <c r="AK360" s="616"/>
      <c r="AL360" s="186">
        <f t="shared" si="27"/>
        <v>0</v>
      </c>
      <c r="AM360" s="186">
        <f t="shared" si="28"/>
        <v>0</v>
      </c>
      <c r="AN360" s="186">
        <f t="shared" si="29"/>
        <v>0</v>
      </c>
      <c r="AO360" s="615"/>
    </row>
    <row r="361" spans="1:41" ht="20.100000000000001" customHeight="1">
      <c r="A361" s="183">
        <v>357</v>
      </c>
      <c r="B361" s="342"/>
      <c r="C361" s="342"/>
      <c r="D361" s="142"/>
      <c r="E361" s="142"/>
      <c r="F361" s="142"/>
      <c r="G361" s="142"/>
      <c r="H361" s="142"/>
      <c r="I361" s="142"/>
      <c r="J361" s="143"/>
      <c r="K361" s="142"/>
      <c r="L361" s="142"/>
      <c r="M361" s="144"/>
      <c r="N361" s="145"/>
      <c r="O361" s="142"/>
      <c r="P361" s="147"/>
      <c r="Q361" s="147"/>
      <c r="R361" s="147"/>
      <c r="S361" s="147"/>
      <c r="T361" s="147"/>
      <c r="U361" s="147"/>
      <c r="V361" s="147"/>
      <c r="W361" s="147"/>
      <c r="X361" s="147"/>
      <c r="Y361" s="147"/>
      <c r="Z361" s="147"/>
      <c r="AA361" s="147"/>
      <c r="AB361" s="147"/>
      <c r="AC361" s="148"/>
      <c r="AD361" s="142"/>
      <c r="AE361" s="203">
        <f t="shared" si="30"/>
        <v>0</v>
      </c>
      <c r="AF361" s="150">
        <f t="shared" si="31"/>
        <v>0</v>
      </c>
      <c r="AG361" s="331"/>
      <c r="AJ361" s="185"/>
      <c r="AK361" s="616"/>
      <c r="AL361" s="186">
        <f t="shared" si="27"/>
        <v>0</v>
      </c>
      <c r="AM361" s="186">
        <f t="shared" si="28"/>
        <v>0</v>
      </c>
      <c r="AN361" s="186">
        <f t="shared" si="29"/>
        <v>0</v>
      </c>
      <c r="AO361" s="615"/>
    </row>
    <row r="362" spans="1:41" ht="20.100000000000001" customHeight="1">
      <c r="A362" s="183">
        <v>358</v>
      </c>
      <c r="B362" s="342"/>
      <c r="C362" s="342"/>
      <c r="D362" s="142"/>
      <c r="E362" s="142"/>
      <c r="F362" s="142"/>
      <c r="G362" s="142"/>
      <c r="H362" s="142"/>
      <c r="I362" s="142"/>
      <c r="J362" s="143"/>
      <c r="K362" s="142"/>
      <c r="L362" s="142"/>
      <c r="M362" s="144"/>
      <c r="N362" s="145"/>
      <c r="O362" s="142"/>
      <c r="P362" s="147"/>
      <c r="Q362" s="147"/>
      <c r="R362" s="147"/>
      <c r="S362" s="147"/>
      <c r="T362" s="147"/>
      <c r="U362" s="147"/>
      <c r="V362" s="147"/>
      <c r="W362" s="147"/>
      <c r="X362" s="147"/>
      <c r="Y362" s="147"/>
      <c r="Z362" s="147"/>
      <c r="AA362" s="147"/>
      <c r="AB362" s="147"/>
      <c r="AC362" s="148"/>
      <c r="AD362" s="142"/>
      <c r="AE362" s="203">
        <f t="shared" si="30"/>
        <v>0</v>
      </c>
      <c r="AF362" s="150">
        <f t="shared" si="31"/>
        <v>0</v>
      </c>
      <c r="AG362" s="331"/>
      <c r="AJ362" s="185"/>
      <c r="AK362" s="616"/>
      <c r="AL362" s="186">
        <f t="shared" si="27"/>
        <v>0</v>
      </c>
      <c r="AM362" s="186">
        <f t="shared" si="28"/>
        <v>0</v>
      </c>
      <c r="AN362" s="186">
        <f t="shared" si="29"/>
        <v>0</v>
      </c>
      <c r="AO362" s="615"/>
    </row>
    <row r="363" spans="1:41" ht="20.100000000000001" customHeight="1">
      <c r="A363" s="183">
        <v>359</v>
      </c>
      <c r="B363" s="342"/>
      <c r="C363" s="342"/>
      <c r="D363" s="142"/>
      <c r="E363" s="142"/>
      <c r="F363" s="142"/>
      <c r="G363" s="142"/>
      <c r="H363" s="142"/>
      <c r="I363" s="142"/>
      <c r="J363" s="143"/>
      <c r="K363" s="142"/>
      <c r="L363" s="142"/>
      <c r="M363" s="144"/>
      <c r="N363" s="145"/>
      <c r="O363" s="142"/>
      <c r="P363" s="147"/>
      <c r="Q363" s="147"/>
      <c r="R363" s="147"/>
      <c r="S363" s="147"/>
      <c r="T363" s="147"/>
      <c r="U363" s="147"/>
      <c r="V363" s="147"/>
      <c r="W363" s="147"/>
      <c r="X363" s="147"/>
      <c r="Y363" s="147"/>
      <c r="Z363" s="147"/>
      <c r="AA363" s="147"/>
      <c r="AB363" s="147"/>
      <c r="AC363" s="148"/>
      <c r="AD363" s="142"/>
      <c r="AE363" s="203">
        <f t="shared" si="30"/>
        <v>0</v>
      </c>
      <c r="AF363" s="150">
        <f t="shared" si="31"/>
        <v>0</v>
      </c>
      <c r="AG363" s="331"/>
      <c r="AJ363" s="185"/>
      <c r="AK363" s="616"/>
      <c r="AL363" s="186">
        <f t="shared" si="27"/>
        <v>0</v>
      </c>
      <c r="AM363" s="186">
        <f t="shared" si="28"/>
        <v>0</v>
      </c>
      <c r="AN363" s="186">
        <f t="shared" si="29"/>
        <v>0</v>
      </c>
      <c r="AO363" s="615"/>
    </row>
    <row r="364" spans="1:41" ht="20.100000000000001" customHeight="1">
      <c r="A364" s="183">
        <v>360</v>
      </c>
      <c r="B364" s="342"/>
      <c r="C364" s="342"/>
      <c r="D364" s="142"/>
      <c r="E364" s="142"/>
      <c r="F364" s="142"/>
      <c r="G364" s="142"/>
      <c r="H364" s="142"/>
      <c r="I364" s="142"/>
      <c r="J364" s="143"/>
      <c r="K364" s="142"/>
      <c r="L364" s="142"/>
      <c r="M364" s="144"/>
      <c r="N364" s="145"/>
      <c r="O364" s="142"/>
      <c r="P364" s="147"/>
      <c r="Q364" s="147"/>
      <c r="R364" s="147"/>
      <c r="S364" s="147"/>
      <c r="T364" s="147"/>
      <c r="U364" s="147"/>
      <c r="V364" s="147"/>
      <c r="W364" s="147"/>
      <c r="X364" s="147"/>
      <c r="Y364" s="147"/>
      <c r="Z364" s="147"/>
      <c r="AA364" s="147"/>
      <c r="AB364" s="147"/>
      <c r="AC364" s="148"/>
      <c r="AD364" s="142"/>
      <c r="AE364" s="203">
        <f t="shared" si="30"/>
        <v>0</v>
      </c>
      <c r="AF364" s="150">
        <f t="shared" si="31"/>
        <v>0</v>
      </c>
      <c r="AG364" s="331"/>
      <c r="AJ364" s="185"/>
      <c r="AK364" s="616"/>
      <c r="AL364" s="186">
        <f t="shared" si="27"/>
        <v>0</v>
      </c>
      <c r="AM364" s="186">
        <f t="shared" si="28"/>
        <v>0</v>
      </c>
      <c r="AN364" s="186">
        <f t="shared" si="29"/>
        <v>0</v>
      </c>
      <c r="AO364" s="615"/>
    </row>
    <row r="365" spans="1:41" ht="20.100000000000001" customHeight="1">
      <c r="A365" s="183">
        <v>361</v>
      </c>
      <c r="B365" s="342"/>
      <c r="C365" s="342"/>
      <c r="D365" s="142"/>
      <c r="E365" s="142"/>
      <c r="F365" s="142"/>
      <c r="G365" s="142"/>
      <c r="H365" s="142"/>
      <c r="I365" s="142"/>
      <c r="J365" s="143"/>
      <c r="K365" s="142"/>
      <c r="L365" s="142"/>
      <c r="M365" s="144"/>
      <c r="N365" s="145"/>
      <c r="O365" s="142"/>
      <c r="P365" s="147"/>
      <c r="Q365" s="147"/>
      <c r="R365" s="147"/>
      <c r="S365" s="147"/>
      <c r="T365" s="147"/>
      <c r="U365" s="147"/>
      <c r="V365" s="147"/>
      <c r="W365" s="147"/>
      <c r="X365" s="147"/>
      <c r="Y365" s="147"/>
      <c r="Z365" s="147"/>
      <c r="AA365" s="147"/>
      <c r="AB365" s="147"/>
      <c r="AC365" s="148"/>
      <c r="AD365" s="142"/>
      <c r="AE365" s="203">
        <f t="shared" si="30"/>
        <v>0</v>
      </c>
      <c r="AF365" s="150">
        <f t="shared" si="31"/>
        <v>0</v>
      </c>
      <c r="AG365" s="331"/>
      <c r="AJ365" s="185"/>
      <c r="AK365" s="616"/>
      <c r="AL365" s="186">
        <f t="shared" si="27"/>
        <v>0</v>
      </c>
      <c r="AM365" s="186">
        <f t="shared" si="28"/>
        <v>0</v>
      </c>
      <c r="AN365" s="186">
        <f t="shared" si="29"/>
        <v>0</v>
      </c>
      <c r="AO365" s="615"/>
    </row>
    <row r="366" spans="1:41" ht="20.100000000000001" customHeight="1">
      <c r="A366" s="183">
        <v>362</v>
      </c>
      <c r="B366" s="342"/>
      <c r="C366" s="342"/>
      <c r="D366" s="142"/>
      <c r="E366" s="142"/>
      <c r="F366" s="142"/>
      <c r="G366" s="142"/>
      <c r="H366" s="142"/>
      <c r="I366" s="142"/>
      <c r="J366" s="143"/>
      <c r="K366" s="142"/>
      <c r="L366" s="142"/>
      <c r="M366" s="144"/>
      <c r="N366" s="145"/>
      <c r="O366" s="142"/>
      <c r="P366" s="147"/>
      <c r="Q366" s="147"/>
      <c r="R366" s="147"/>
      <c r="S366" s="147"/>
      <c r="T366" s="147"/>
      <c r="U366" s="147"/>
      <c r="V366" s="147"/>
      <c r="W366" s="147"/>
      <c r="X366" s="147"/>
      <c r="Y366" s="147"/>
      <c r="Z366" s="147"/>
      <c r="AA366" s="147"/>
      <c r="AB366" s="147"/>
      <c r="AC366" s="148"/>
      <c r="AD366" s="142"/>
      <c r="AE366" s="203">
        <f t="shared" si="30"/>
        <v>0</v>
      </c>
      <c r="AF366" s="150">
        <f t="shared" si="31"/>
        <v>0</v>
      </c>
      <c r="AG366" s="331"/>
      <c r="AJ366" s="185"/>
      <c r="AK366" s="616"/>
      <c r="AL366" s="186">
        <f t="shared" si="27"/>
        <v>0</v>
      </c>
      <c r="AM366" s="186">
        <f t="shared" si="28"/>
        <v>0</v>
      </c>
      <c r="AN366" s="186">
        <f t="shared" si="29"/>
        <v>0</v>
      </c>
      <c r="AO366" s="615"/>
    </row>
    <row r="367" spans="1:41" ht="20.100000000000001" customHeight="1">
      <c r="A367" s="183">
        <v>363</v>
      </c>
      <c r="B367" s="342"/>
      <c r="C367" s="342"/>
      <c r="D367" s="142"/>
      <c r="E367" s="142"/>
      <c r="F367" s="142"/>
      <c r="G367" s="142"/>
      <c r="H367" s="142"/>
      <c r="I367" s="142"/>
      <c r="J367" s="143"/>
      <c r="K367" s="142"/>
      <c r="L367" s="142"/>
      <c r="M367" s="144"/>
      <c r="N367" s="145"/>
      <c r="O367" s="142"/>
      <c r="P367" s="147"/>
      <c r="Q367" s="147"/>
      <c r="R367" s="147"/>
      <c r="S367" s="147"/>
      <c r="T367" s="147"/>
      <c r="U367" s="147"/>
      <c r="V367" s="147"/>
      <c r="W367" s="147"/>
      <c r="X367" s="147"/>
      <c r="Y367" s="147"/>
      <c r="Z367" s="147"/>
      <c r="AA367" s="147"/>
      <c r="AB367" s="147"/>
      <c r="AC367" s="148"/>
      <c r="AD367" s="142"/>
      <c r="AE367" s="203">
        <f t="shared" si="30"/>
        <v>0</v>
      </c>
      <c r="AF367" s="150">
        <f t="shared" si="31"/>
        <v>0</v>
      </c>
      <c r="AG367" s="331"/>
      <c r="AJ367" s="185"/>
      <c r="AK367" s="616"/>
      <c r="AL367" s="186">
        <f t="shared" si="27"/>
        <v>0</v>
      </c>
      <c r="AM367" s="186">
        <f t="shared" si="28"/>
        <v>0</v>
      </c>
      <c r="AN367" s="186">
        <f t="shared" si="29"/>
        <v>0</v>
      </c>
      <c r="AO367" s="615"/>
    </row>
    <row r="368" spans="1:41" ht="20.100000000000001" customHeight="1">
      <c r="A368" s="183">
        <v>364</v>
      </c>
      <c r="B368" s="342"/>
      <c r="C368" s="342"/>
      <c r="D368" s="142"/>
      <c r="E368" s="142"/>
      <c r="F368" s="142"/>
      <c r="G368" s="142"/>
      <c r="H368" s="142"/>
      <c r="I368" s="142"/>
      <c r="J368" s="143"/>
      <c r="K368" s="142"/>
      <c r="L368" s="142"/>
      <c r="M368" s="144"/>
      <c r="N368" s="145"/>
      <c r="O368" s="142"/>
      <c r="P368" s="147"/>
      <c r="Q368" s="147"/>
      <c r="R368" s="147"/>
      <c r="S368" s="147"/>
      <c r="T368" s="147"/>
      <c r="U368" s="147"/>
      <c r="V368" s="147"/>
      <c r="W368" s="147"/>
      <c r="X368" s="147"/>
      <c r="Y368" s="147"/>
      <c r="Z368" s="147"/>
      <c r="AA368" s="147"/>
      <c r="AB368" s="147"/>
      <c r="AC368" s="148"/>
      <c r="AD368" s="142"/>
      <c r="AE368" s="203">
        <f t="shared" si="30"/>
        <v>0</v>
      </c>
      <c r="AF368" s="150">
        <f t="shared" si="31"/>
        <v>0</v>
      </c>
      <c r="AG368" s="331"/>
      <c r="AJ368" s="185"/>
      <c r="AK368" s="616"/>
      <c r="AL368" s="186">
        <f t="shared" si="27"/>
        <v>0</v>
      </c>
      <c r="AM368" s="186">
        <f t="shared" si="28"/>
        <v>0</v>
      </c>
      <c r="AN368" s="186">
        <f t="shared" si="29"/>
        <v>0</v>
      </c>
      <c r="AO368" s="615"/>
    </row>
    <row r="369" spans="1:41" ht="20.100000000000001" customHeight="1">
      <c r="A369" s="183">
        <v>365</v>
      </c>
      <c r="B369" s="342"/>
      <c r="C369" s="342"/>
      <c r="D369" s="142"/>
      <c r="E369" s="142"/>
      <c r="F369" s="142"/>
      <c r="G369" s="142"/>
      <c r="H369" s="142"/>
      <c r="I369" s="142"/>
      <c r="J369" s="143"/>
      <c r="K369" s="142"/>
      <c r="L369" s="142"/>
      <c r="M369" s="144"/>
      <c r="N369" s="145"/>
      <c r="O369" s="142"/>
      <c r="P369" s="147"/>
      <c r="Q369" s="147"/>
      <c r="R369" s="147"/>
      <c r="S369" s="147"/>
      <c r="T369" s="147"/>
      <c r="U369" s="147"/>
      <c r="V369" s="147"/>
      <c r="W369" s="147"/>
      <c r="X369" s="147"/>
      <c r="Y369" s="147"/>
      <c r="Z369" s="147"/>
      <c r="AA369" s="147"/>
      <c r="AB369" s="147"/>
      <c r="AC369" s="148"/>
      <c r="AD369" s="142"/>
      <c r="AE369" s="203">
        <f t="shared" si="30"/>
        <v>0</v>
      </c>
      <c r="AF369" s="150">
        <f t="shared" si="31"/>
        <v>0</v>
      </c>
      <c r="AG369" s="331"/>
      <c r="AJ369" s="185"/>
      <c r="AK369" s="616"/>
      <c r="AL369" s="186">
        <f t="shared" si="27"/>
        <v>0</v>
      </c>
      <c r="AM369" s="186">
        <f t="shared" si="28"/>
        <v>0</v>
      </c>
      <c r="AN369" s="186">
        <f t="shared" si="29"/>
        <v>0</v>
      </c>
      <c r="AO369" s="615"/>
    </row>
    <row r="370" spans="1:41" ht="20.100000000000001" customHeight="1">
      <c r="A370" s="183">
        <v>366</v>
      </c>
      <c r="B370" s="342"/>
      <c r="C370" s="342"/>
      <c r="D370" s="142"/>
      <c r="E370" s="142"/>
      <c r="F370" s="142"/>
      <c r="G370" s="142"/>
      <c r="H370" s="142"/>
      <c r="I370" s="142"/>
      <c r="J370" s="143"/>
      <c r="K370" s="142"/>
      <c r="L370" s="142"/>
      <c r="M370" s="144"/>
      <c r="N370" s="145"/>
      <c r="O370" s="142"/>
      <c r="P370" s="147"/>
      <c r="Q370" s="147"/>
      <c r="R370" s="147"/>
      <c r="S370" s="147"/>
      <c r="T370" s="147"/>
      <c r="U370" s="147"/>
      <c r="V370" s="147"/>
      <c r="W370" s="147"/>
      <c r="X370" s="147"/>
      <c r="Y370" s="147"/>
      <c r="Z370" s="147"/>
      <c r="AA370" s="147"/>
      <c r="AB370" s="147"/>
      <c r="AC370" s="148"/>
      <c r="AD370" s="142"/>
      <c r="AE370" s="203">
        <f t="shared" si="30"/>
        <v>0</v>
      </c>
      <c r="AF370" s="150">
        <f t="shared" si="31"/>
        <v>0</v>
      </c>
      <c r="AG370" s="331"/>
      <c r="AJ370" s="185"/>
      <c r="AK370" s="616"/>
      <c r="AL370" s="186">
        <f t="shared" si="27"/>
        <v>0</v>
      </c>
      <c r="AM370" s="186">
        <f t="shared" si="28"/>
        <v>0</v>
      </c>
      <c r="AN370" s="186">
        <f t="shared" si="29"/>
        <v>0</v>
      </c>
      <c r="AO370" s="615"/>
    </row>
    <row r="371" spans="1:41" ht="20.100000000000001" customHeight="1">
      <c r="A371" s="183">
        <v>367</v>
      </c>
      <c r="B371" s="342"/>
      <c r="C371" s="342"/>
      <c r="D371" s="142"/>
      <c r="E371" s="142"/>
      <c r="F371" s="142"/>
      <c r="G371" s="142"/>
      <c r="H371" s="142"/>
      <c r="I371" s="142"/>
      <c r="J371" s="143"/>
      <c r="K371" s="142"/>
      <c r="L371" s="142"/>
      <c r="M371" s="144"/>
      <c r="N371" s="145"/>
      <c r="O371" s="142"/>
      <c r="P371" s="147"/>
      <c r="Q371" s="147"/>
      <c r="R371" s="147"/>
      <c r="S371" s="147"/>
      <c r="T371" s="147"/>
      <c r="U371" s="147"/>
      <c r="V371" s="147"/>
      <c r="W371" s="147"/>
      <c r="X371" s="147"/>
      <c r="Y371" s="147"/>
      <c r="Z371" s="147"/>
      <c r="AA371" s="147"/>
      <c r="AB371" s="147"/>
      <c r="AC371" s="148"/>
      <c r="AD371" s="142"/>
      <c r="AE371" s="203">
        <f t="shared" si="30"/>
        <v>0</v>
      </c>
      <c r="AF371" s="150">
        <f t="shared" si="31"/>
        <v>0</v>
      </c>
      <c r="AG371" s="331"/>
      <c r="AJ371" s="185"/>
      <c r="AK371" s="616"/>
      <c r="AL371" s="186">
        <f t="shared" si="27"/>
        <v>0</v>
      </c>
      <c r="AM371" s="186">
        <f t="shared" si="28"/>
        <v>0</v>
      </c>
      <c r="AN371" s="186">
        <f t="shared" si="29"/>
        <v>0</v>
      </c>
      <c r="AO371" s="615"/>
    </row>
    <row r="372" spans="1:41" ht="20.100000000000001" customHeight="1">
      <c r="A372" s="183">
        <v>368</v>
      </c>
      <c r="B372" s="342"/>
      <c r="C372" s="342"/>
      <c r="D372" s="142"/>
      <c r="E372" s="142"/>
      <c r="F372" s="142"/>
      <c r="G372" s="142"/>
      <c r="H372" s="142"/>
      <c r="I372" s="142"/>
      <c r="J372" s="143"/>
      <c r="K372" s="142"/>
      <c r="L372" s="142"/>
      <c r="M372" s="144"/>
      <c r="N372" s="145"/>
      <c r="O372" s="142"/>
      <c r="P372" s="147"/>
      <c r="Q372" s="147"/>
      <c r="R372" s="147"/>
      <c r="S372" s="147"/>
      <c r="T372" s="147"/>
      <c r="U372" s="147"/>
      <c r="V372" s="147"/>
      <c r="W372" s="147"/>
      <c r="X372" s="147"/>
      <c r="Y372" s="147"/>
      <c r="Z372" s="147"/>
      <c r="AA372" s="147"/>
      <c r="AB372" s="147"/>
      <c r="AC372" s="148"/>
      <c r="AD372" s="142"/>
      <c r="AE372" s="203">
        <f t="shared" si="30"/>
        <v>0</v>
      </c>
      <c r="AF372" s="150">
        <f t="shared" si="31"/>
        <v>0</v>
      </c>
      <c r="AG372" s="331"/>
      <c r="AJ372" s="185"/>
      <c r="AK372" s="616"/>
      <c r="AL372" s="186">
        <f t="shared" si="27"/>
        <v>0</v>
      </c>
      <c r="AM372" s="186">
        <f t="shared" si="28"/>
        <v>0</v>
      </c>
      <c r="AN372" s="186">
        <f t="shared" si="29"/>
        <v>0</v>
      </c>
      <c r="AO372" s="615"/>
    </row>
    <row r="373" spans="1:41" ht="20.100000000000001" customHeight="1">
      <c r="A373" s="183">
        <v>369</v>
      </c>
      <c r="B373" s="342"/>
      <c r="C373" s="342"/>
      <c r="D373" s="142"/>
      <c r="E373" s="142"/>
      <c r="F373" s="142"/>
      <c r="G373" s="142"/>
      <c r="H373" s="142"/>
      <c r="I373" s="142"/>
      <c r="J373" s="143"/>
      <c r="K373" s="142"/>
      <c r="L373" s="142"/>
      <c r="M373" s="144"/>
      <c r="N373" s="145"/>
      <c r="O373" s="142"/>
      <c r="P373" s="147"/>
      <c r="Q373" s="147"/>
      <c r="R373" s="147"/>
      <c r="S373" s="147"/>
      <c r="T373" s="147"/>
      <c r="U373" s="147"/>
      <c r="V373" s="147"/>
      <c r="W373" s="147"/>
      <c r="X373" s="147"/>
      <c r="Y373" s="147"/>
      <c r="Z373" s="147"/>
      <c r="AA373" s="147"/>
      <c r="AB373" s="147"/>
      <c r="AC373" s="148"/>
      <c r="AD373" s="142"/>
      <c r="AE373" s="203">
        <f t="shared" si="30"/>
        <v>0</v>
      </c>
      <c r="AF373" s="150">
        <f t="shared" si="31"/>
        <v>0</v>
      </c>
      <c r="AG373" s="331"/>
      <c r="AJ373" s="185"/>
      <c r="AK373" s="616"/>
      <c r="AL373" s="186">
        <f t="shared" si="27"/>
        <v>0</v>
      </c>
      <c r="AM373" s="186">
        <f t="shared" si="28"/>
        <v>0</v>
      </c>
      <c r="AN373" s="186">
        <f t="shared" si="29"/>
        <v>0</v>
      </c>
      <c r="AO373" s="615"/>
    </row>
    <row r="374" spans="1:41" ht="20.100000000000001" customHeight="1">
      <c r="A374" s="183">
        <v>370</v>
      </c>
      <c r="B374" s="342"/>
      <c r="C374" s="342"/>
      <c r="D374" s="142"/>
      <c r="E374" s="142"/>
      <c r="F374" s="142"/>
      <c r="G374" s="142"/>
      <c r="H374" s="142"/>
      <c r="I374" s="142"/>
      <c r="J374" s="143"/>
      <c r="K374" s="142"/>
      <c r="L374" s="142"/>
      <c r="M374" s="144"/>
      <c r="N374" s="145"/>
      <c r="O374" s="142"/>
      <c r="P374" s="147"/>
      <c r="Q374" s="147"/>
      <c r="R374" s="147"/>
      <c r="S374" s="147"/>
      <c r="T374" s="147"/>
      <c r="U374" s="147"/>
      <c r="V374" s="147"/>
      <c r="W374" s="147"/>
      <c r="X374" s="147"/>
      <c r="Y374" s="147"/>
      <c r="Z374" s="147"/>
      <c r="AA374" s="147"/>
      <c r="AB374" s="147"/>
      <c r="AC374" s="148"/>
      <c r="AD374" s="142"/>
      <c r="AE374" s="203">
        <f t="shared" si="30"/>
        <v>0</v>
      </c>
      <c r="AF374" s="150">
        <f t="shared" si="31"/>
        <v>0</v>
      </c>
      <c r="AG374" s="331"/>
      <c r="AJ374" s="185"/>
      <c r="AK374" s="616"/>
      <c r="AL374" s="186">
        <f t="shared" si="27"/>
        <v>0</v>
      </c>
      <c r="AM374" s="186">
        <f t="shared" si="28"/>
        <v>0</v>
      </c>
      <c r="AN374" s="186">
        <f t="shared" si="29"/>
        <v>0</v>
      </c>
      <c r="AO374" s="615"/>
    </row>
    <row r="375" spans="1:41" ht="20.100000000000001" customHeight="1">
      <c r="A375" s="183">
        <v>371</v>
      </c>
      <c r="B375" s="342"/>
      <c r="C375" s="342"/>
      <c r="D375" s="142"/>
      <c r="E375" s="142"/>
      <c r="F375" s="142"/>
      <c r="G375" s="142"/>
      <c r="H375" s="142"/>
      <c r="I375" s="142"/>
      <c r="J375" s="143"/>
      <c r="K375" s="142"/>
      <c r="L375" s="142"/>
      <c r="M375" s="144"/>
      <c r="N375" s="145"/>
      <c r="O375" s="142"/>
      <c r="P375" s="147"/>
      <c r="Q375" s="147"/>
      <c r="R375" s="147"/>
      <c r="S375" s="147"/>
      <c r="T375" s="147"/>
      <c r="U375" s="147"/>
      <c r="V375" s="147"/>
      <c r="W375" s="147"/>
      <c r="X375" s="147"/>
      <c r="Y375" s="147"/>
      <c r="Z375" s="147"/>
      <c r="AA375" s="147"/>
      <c r="AB375" s="147"/>
      <c r="AC375" s="148"/>
      <c r="AD375" s="142"/>
      <c r="AE375" s="203">
        <f t="shared" si="30"/>
        <v>0</v>
      </c>
      <c r="AF375" s="150">
        <f t="shared" si="31"/>
        <v>0</v>
      </c>
      <c r="AG375" s="331"/>
      <c r="AJ375" s="185"/>
      <c r="AK375" s="616"/>
      <c r="AL375" s="186">
        <f t="shared" si="27"/>
        <v>0</v>
      </c>
      <c r="AM375" s="186">
        <f t="shared" si="28"/>
        <v>0</v>
      </c>
      <c r="AN375" s="186">
        <f t="shared" si="29"/>
        <v>0</v>
      </c>
      <c r="AO375" s="615"/>
    </row>
    <row r="376" spans="1:41" ht="20.100000000000001" customHeight="1">
      <c r="A376" s="183">
        <v>372</v>
      </c>
      <c r="B376" s="342"/>
      <c r="C376" s="342"/>
      <c r="D376" s="142"/>
      <c r="E376" s="142"/>
      <c r="F376" s="142"/>
      <c r="G376" s="142"/>
      <c r="H376" s="142"/>
      <c r="I376" s="142"/>
      <c r="J376" s="143"/>
      <c r="K376" s="142"/>
      <c r="L376" s="142"/>
      <c r="M376" s="144"/>
      <c r="N376" s="145"/>
      <c r="O376" s="142"/>
      <c r="P376" s="147"/>
      <c r="Q376" s="147"/>
      <c r="R376" s="147"/>
      <c r="S376" s="147"/>
      <c r="T376" s="147"/>
      <c r="U376" s="147"/>
      <c r="V376" s="147"/>
      <c r="W376" s="147"/>
      <c r="X376" s="147"/>
      <c r="Y376" s="147"/>
      <c r="Z376" s="147"/>
      <c r="AA376" s="147"/>
      <c r="AB376" s="147"/>
      <c r="AC376" s="148"/>
      <c r="AD376" s="142"/>
      <c r="AE376" s="203">
        <f t="shared" si="30"/>
        <v>0</v>
      </c>
      <c r="AF376" s="150">
        <f t="shared" si="31"/>
        <v>0</v>
      </c>
      <c r="AG376" s="331"/>
      <c r="AJ376" s="185"/>
      <c r="AK376" s="616"/>
      <c r="AL376" s="186">
        <f t="shared" si="27"/>
        <v>0</v>
      </c>
      <c r="AM376" s="186">
        <f t="shared" si="28"/>
        <v>0</v>
      </c>
      <c r="AN376" s="186">
        <f t="shared" si="29"/>
        <v>0</v>
      </c>
      <c r="AO376" s="615"/>
    </row>
    <row r="377" spans="1:41" ht="20.100000000000001" customHeight="1">
      <c r="A377" s="183">
        <v>373</v>
      </c>
      <c r="B377" s="342"/>
      <c r="C377" s="342"/>
      <c r="D377" s="142"/>
      <c r="E377" s="142"/>
      <c r="F377" s="142"/>
      <c r="G377" s="142"/>
      <c r="H377" s="142"/>
      <c r="I377" s="142"/>
      <c r="J377" s="143"/>
      <c r="K377" s="142"/>
      <c r="L377" s="142"/>
      <c r="M377" s="144"/>
      <c r="N377" s="145"/>
      <c r="O377" s="142"/>
      <c r="P377" s="147"/>
      <c r="Q377" s="147"/>
      <c r="R377" s="147"/>
      <c r="S377" s="147"/>
      <c r="T377" s="147"/>
      <c r="U377" s="147"/>
      <c r="V377" s="147"/>
      <c r="W377" s="147"/>
      <c r="X377" s="147"/>
      <c r="Y377" s="147"/>
      <c r="Z377" s="147"/>
      <c r="AA377" s="147"/>
      <c r="AB377" s="147"/>
      <c r="AC377" s="148"/>
      <c r="AD377" s="142"/>
      <c r="AE377" s="203">
        <f t="shared" si="30"/>
        <v>0</v>
      </c>
      <c r="AF377" s="150">
        <f t="shared" si="31"/>
        <v>0</v>
      </c>
      <c r="AG377" s="331"/>
      <c r="AJ377" s="185"/>
      <c r="AK377" s="616"/>
      <c r="AL377" s="186">
        <f t="shared" si="27"/>
        <v>0</v>
      </c>
      <c r="AM377" s="186">
        <f t="shared" si="28"/>
        <v>0</v>
      </c>
      <c r="AN377" s="186">
        <f t="shared" si="29"/>
        <v>0</v>
      </c>
      <c r="AO377" s="615"/>
    </row>
    <row r="378" spans="1:41" ht="20.100000000000001" customHeight="1">
      <c r="A378" s="183">
        <v>374</v>
      </c>
      <c r="B378" s="342"/>
      <c r="C378" s="342"/>
      <c r="D378" s="142"/>
      <c r="E378" s="142"/>
      <c r="F378" s="142"/>
      <c r="G378" s="142"/>
      <c r="H378" s="142"/>
      <c r="I378" s="142"/>
      <c r="J378" s="143"/>
      <c r="K378" s="142"/>
      <c r="L378" s="142"/>
      <c r="M378" s="144"/>
      <c r="N378" s="145"/>
      <c r="O378" s="142"/>
      <c r="P378" s="147"/>
      <c r="Q378" s="147"/>
      <c r="R378" s="147"/>
      <c r="S378" s="147"/>
      <c r="T378" s="147"/>
      <c r="U378" s="147"/>
      <c r="V378" s="147"/>
      <c r="W378" s="147"/>
      <c r="X378" s="147"/>
      <c r="Y378" s="147"/>
      <c r="Z378" s="147"/>
      <c r="AA378" s="147"/>
      <c r="AB378" s="147"/>
      <c r="AC378" s="148"/>
      <c r="AD378" s="142"/>
      <c r="AE378" s="203">
        <f t="shared" si="30"/>
        <v>0</v>
      </c>
      <c r="AF378" s="150">
        <f t="shared" si="31"/>
        <v>0</v>
      </c>
      <c r="AG378" s="331"/>
      <c r="AJ378" s="185"/>
      <c r="AK378" s="616"/>
      <c r="AL378" s="186">
        <f t="shared" si="27"/>
        <v>0</v>
      </c>
      <c r="AM378" s="186">
        <f t="shared" si="28"/>
        <v>0</v>
      </c>
      <c r="AN378" s="186">
        <f t="shared" si="29"/>
        <v>0</v>
      </c>
      <c r="AO378" s="615"/>
    </row>
    <row r="379" spans="1:41" ht="20.100000000000001" customHeight="1">
      <c r="A379" s="183">
        <v>375</v>
      </c>
      <c r="B379" s="342"/>
      <c r="C379" s="342"/>
      <c r="D379" s="142"/>
      <c r="E379" s="142"/>
      <c r="F379" s="142"/>
      <c r="G379" s="142"/>
      <c r="H379" s="142"/>
      <c r="I379" s="142"/>
      <c r="J379" s="143"/>
      <c r="K379" s="142"/>
      <c r="L379" s="142"/>
      <c r="M379" s="144"/>
      <c r="N379" s="145"/>
      <c r="O379" s="142"/>
      <c r="P379" s="147"/>
      <c r="Q379" s="147"/>
      <c r="R379" s="147"/>
      <c r="S379" s="147"/>
      <c r="T379" s="147"/>
      <c r="U379" s="147"/>
      <c r="V379" s="147"/>
      <c r="W379" s="147"/>
      <c r="X379" s="147"/>
      <c r="Y379" s="147"/>
      <c r="Z379" s="147"/>
      <c r="AA379" s="147"/>
      <c r="AB379" s="147"/>
      <c r="AC379" s="148"/>
      <c r="AD379" s="142"/>
      <c r="AE379" s="203">
        <f t="shared" si="30"/>
        <v>0</v>
      </c>
      <c r="AF379" s="150">
        <f t="shared" si="31"/>
        <v>0</v>
      </c>
      <c r="AG379" s="331"/>
      <c r="AJ379" s="185"/>
      <c r="AK379" s="616"/>
      <c r="AL379" s="186">
        <f t="shared" si="27"/>
        <v>0</v>
      </c>
      <c r="AM379" s="186">
        <f t="shared" si="28"/>
        <v>0</v>
      </c>
      <c r="AN379" s="186">
        <f t="shared" si="29"/>
        <v>0</v>
      </c>
      <c r="AO379" s="615"/>
    </row>
    <row r="380" spans="1:41" ht="20.100000000000001" customHeight="1">
      <c r="A380" s="183">
        <v>376</v>
      </c>
      <c r="B380" s="342"/>
      <c r="C380" s="342"/>
      <c r="D380" s="142"/>
      <c r="E380" s="142"/>
      <c r="F380" s="142"/>
      <c r="G380" s="142"/>
      <c r="H380" s="142"/>
      <c r="I380" s="142"/>
      <c r="J380" s="143"/>
      <c r="K380" s="142"/>
      <c r="L380" s="142"/>
      <c r="M380" s="144"/>
      <c r="N380" s="145"/>
      <c r="O380" s="142"/>
      <c r="P380" s="147"/>
      <c r="Q380" s="147"/>
      <c r="R380" s="147"/>
      <c r="S380" s="147"/>
      <c r="T380" s="147"/>
      <c r="U380" s="147"/>
      <c r="V380" s="147"/>
      <c r="W380" s="147"/>
      <c r="X380" s="147"/>
      <c r="Y380" s="147"/>
      <c r="Z380" s="147"/>
      <c r="AA380" s="147"/>
      <c r="AB380" s="147"/>
      <c r="AC380" s="148"/>
      <c r="AD380" s="142"/>
      <c r="AE380" s="203">
        <f t="shared" si="30"/>
        <v>0</v>
      </c>
      <c r="AF380" s="150">
        <f t="shared" si="31"/>
        <v>0</v>
      </c>
      <c r="AG380" s="331"/>
      <c r="AJ380" s="185"/>
      <c r="AK380" s="616"/>
      <c r="AL380" s="186">
        <f t="shared" si="27"/>
        <v>0</v>
      </c>
      <c r="AM380" s="186">
        <f t="shared" si="28"/>
        <v>0</v>
      </c>
      <c r="AN380" s="186">
        <f t="shared" si="29"/>
        <v>0</v>
      </c>
      <c r="AO380" s="615"/>
    </row>
    <row r="381" spans="1:41" ht="20.100000000000001" customHeight="1">
      <c r="A381" s="183">
        <v>377</v>
      </c>
      <c r="B381" s="342"/>
      <c r="C381" s="342"/>
      <c r="D381" s="142"/>
      <c r="E381" s="142"/>
      <c r="F381" s="142"/>
      <c r="G381" s="142"/>
      <c r="H381" s="142"/>
      <c r="I381" s="142"/>
      <c r="J381" s="143"/>
      <c r="K381" s="142"/>
      <c r="L381" s="142"/>
      <c r="M381" s="144"/>
      <c r="N381" s="145"/>
      <c r="O381" s="142"/>
      <c r="P381" s="147"/>
      <c r="Q381" s="147"/>
      <c r="R381" s="147"/>
      <c r="S381" s="147"/>
      <c r="T381" s="147"/>
      <c r="U381" s="147"/>
      <c r="V381" s="147"/>
      <c r="W381" s="147"/>
      <c r="X381" s="147"/>
      <c r="Y381" s="147"/>
      <c r="Z381" s="147"/>
      <c r="AA381" s="147"/>
      <c r="AB381" s="147"/>
      <c r="AC381" s="148"/>
      <c r="AD381" s="142"/>
      <c r="AE381" s="203">
        <f t="shared" si="30"/>
        <v>0</v>
      </c>
      <c r="AF381" s="150">
        <f t="shared" si="31"/>
        <v>0</v>
      </c>
      <c r="AG381" s="331"/>
      <c r="AJ381" s="185"/>
      <c r="AK381" s="616"/>
      <c r="AL381" s="186">
        <f t="shared" si="27"/>
        <v>0</v>
      </c>
      <c r="AM381" s="186">
        <f t="shared" si="28"/>
        <v>0</v>
      </c>
      <c r="AN381" s="186">
        <f t="shared" si="29"/>
        <v>0</v>
      </c>
      <c r="AO381" s="615"/>
    </row>
    <row r="382" spans="1:41" ht="20.100000000000001" customHeight="1">
      <c r="A382" s="183">
        <v>378</v>
      </c>
      <c r="B382" s="342"/>
      <c r="C382" s="342"/>
      <c r="D382" s="142"/>
      <c r="E382" s="142"/>
      <c r="F382" s="142"/>
      <c r="G382" s="142"/>
      <c r="H382" s="142"/>
      <c r="I382" s="142"/>
      <c r="J382" s="143"/>
      <c r="K382" s="142"/>
      <c r="L382" s="142"/>
      <c r="M382" s="144"/>
      <c r="N382" s="145"/>
      <c r="O382" s="142"/>
      <c r="P382" s="147"/>
      <c r="Q382" s="147"/>
      <c r="R382" s="147"/>
      <c r="S382" s="147"/>
      <c r="T382" s="147"/>
      <c r="U382" s="147"/>
      <c r="V382" s="147"/>
      <c r="W382" s="147"/>
      <c r="X382" s="147"/>
      <c r="Y382" s="147"/>
      <c r="Z382" s="147"/>
      <c r="AA382" s="147"/>
      <c r="AB382" s="147"/>
      <c r="AC382" s="148"/>
      <c r="AD382" s="142"/>
      <c r="AE382" s="203">
        <f t="shared" si="30"/>
        <v>0</v>
      </c>
      <c r="AF382" s="150">
        <f t="shared" si="31"/>
        <v>0</v>
      </c>
      <c r="AG382" s="331"/>
      <c r="AJ382" s="185"/>
      <c r="AK382" s="616"/>
      <c r="AL382" s="186">
        <f t="shared" si="27"/>
        <v>0</v>
      </c>
      <c r="AM382" s="186">
        <f t="shared" si="28"/>
        <v>0</v>
      </c>
      <c r="AN382" s="186">
        <f t="shared" si="29"/>
        <v>0</v>
      </c>
      <c r="AO382" s="615"/>
    </row>
    <row r="383" spans="1:41" s="187" customFormat="1" ht="20.100000000000001" customHeight="1">
      <c r="A383" s="183">
        <v>379</v>
      </c>
      <c r="B383" s="342"/>
      <c r="C383" s="342"/>
      <c r="D383" s="142"/>
      <c r="E383" s="142"/>
      <c r="F383" s="142"/>
      <c r="G383" s="142"/>
      <c r="H383" s="142"/>
      <c r="I383" s="142"/>
      <c r="J383" s="143"/>
      <c r="K383" s="142"/>
      <c r="L383" s="142"/>
      <c r="M383" s="144"/>
      <c r="N383" s="145"/>
      <c r="O383" s="142"/>
      <c r="P383" s="147"/>
      <c r="Q383" s="147"/>
      <c r="R383" s="147"/>
      <c r="S383" s="147"/>
      <c r="T383" s="147"/>
      <c r="U383" s="147"/>
      <c r="V383" s="147"/>
      <c r="W383" s="147"/>
      <c r="X383" s="147"/>
      <c r="Y383" s="147"/>
      <c r="Z383" s="147"/>
      <c r="AA383" s="147"/>
      <c r="AB383" s="147"/>
      <c r="AC383" s="148"/>
      <c r="AD383" s="142"/>
      <c r="AE383" s="203">
        <f t="shared" si="30"/>
        <v>0</v>
      </c>
      <c r="AF383" s="150">
        <f t="shared" si="31"/>
        <v>0</v>
      </c>
      <c r="AG383" s="331"/>
      <c r="AJ383" s="185"/>
      <c r="AK383" s="617"/>
      <c r="AL383" s="186">
        <f t="shared" si="27"/>
        <v>0</v>
      </c>
      <c r="AM383" s="186">
        <f t="shared" si="28"/>
        <v>0</v>
      </c>
      <c r="AN383" s="186">
        <f t="shared" si="29"/>
        <v>0</v>
      </c>
      <c r="AO383" s="615"/>
    </row>
    <row r="384" spans="1:41" ht="20.100000000000001" customHeight="1">
      <c r="A384" s="183">
        <v>380</v>
      </c>
      <c r="B384" s="342"/>
      <c r="C384" s="342"/>
      <c r="D384" s="142"/>
      <c r="E384" s="142"/>
      <c r="F384" s="142"/>
      <c r="G384" s="142"/>
      <c r="H384" s="142"/>
      <c r="I384" s="142"/>
      <c r="J384" s="143"/>
      <c r="K384" s="142"/>
      <c r="L384" s="142"/>
      <c r="M384" s="144"/>
      <c r="N384" s="145"/>
      <c r="O384" s="142"/>
      <c r="P384" s="147"/>
      <c r="Q384" s="147"/>
      <c r="R384" s="147"/>
      <c r="S384" s="147"/>
      <c r="T384" s="147"/>
      <c r="U384" s="147"/>
      <c r="V384" s="147"/>
      <c r="W384" s="147"/>
      <c r="X384" s="147"/>
      <c r="Y384" s="147"/>
      <c r="Z384" s="147"/>
      <c r="AA384" s="147"/>
      <c r="AB384" s="147"/>
      <c r="AC384" s="148"/>
      <c r="AD384" s="142"/>
      <c r="AE384" s="203">
        <f t="shared" si="30"/>
        <v>0</v>
      </c>
      <c r="AF384" s="150">
        <f t="shared" si="31"/>
        <v>0</v>
      </c>
      <c r="AG384" s="331"/>
      <c r="AJ384" s="185"/>
      <c r="AK384" s="616"/>
      <c r="AL384" s="186">
        <f t="shared" si="27"/>
        <v>0</v>
      </c>
      <c r="AM384" s="186">
        <f t="shared" si="28"/>
        <v>0</v>
      </c>
      <c r="AN384" s="186">
        <f t="shared" si="29"/>
        <v>0</v>
      </c>
      <c r="AO384" s="615"/>
    </row>
    <row r="385" spans="1:41" ht="20.100000000000001" customHeight="1">
      <c r="A385" s="183">
        <v>381</v>
      </c>
      <c r="B385" s="342"/>
      <c r="C385" s="342"/>
      <c r="D385" s="142"/>
      <c r="E385" s="142"/>
      <c r="F385" s="142"/>
      <c r="G385" s="142"/>
      <c r="H385" s="142"/>
      <c r="I385" s="142"/>
      <c r="J385" s="143"/>
      <c r="K385" s="142"/>
      <c r="L385" s="142"/>
      <c r="M385" s="144"/>
      <c r="N385" s="145"/>
      <c r="O385" s="142"/>
      <c r="P385" s="147"/>
      <c r="Q385" s="147"/>
      <c r="R385" s="147"/>
      <c r="S385" s="147"/>
      <c r="T385" s="147"/>
      <c r="U385" s="147"/>
      <c r="V385" s="147"/>
      <c r="W385" s="147"/>
      <c r="X385" s="147"/>
      <c r="Y385" s="147"/>
      <c r="Z385" s="147"/>
      <c r="AA385" s="147"/>
      <c r="AB385" s="147"/>
      <c r="AC385" s="148"/>
      <c r="AD385" s="142"/>
      <c r="AE385" s="203">
        <f t="shared" si="30"/>
        <v>0</v>
      </c>
      <c r="AF385" s="150">
        <f t="shared" si="31"/>
        <v>0</v>
      </c>
      <c r="AG385" s="331"/>
      <c r="AJ385" s="185"/>
      <c r="AK385" s="616"/>
      <c r="AL385" s="186">
        <f t="shared" si="27"/>
        <v>0</v>
      </c>
      <c r="AM385" s="186">
        <f t="shared" si="28"/>
        <v>0</v>
      </c>
      <c r="AN385" s="186">
        <f t="shared" si="29"/>
        <v>0</v>
      </c>
      <c r="AO385" s="615"/>
    </row>
    <row r="386" spans="1:41" ht="20.100000000000001" customHeight="1">
      <c r="A386" s="183">
        <v>382</v>
      </c>
      <c r="B386" s="342"/>
      <c r="C386" s="342"/>
      <c r="D386" s="142"/>
      <c r="E386" s="142"/>
      <c r="F386" s="142"/>
      <c r="G386" s="142"/>
      <c r="H386" s="142"/>
      <c r="I386" s="142"/>
      <c r="J386" s="143"/>
      <c r="K386" s="142"/>
      <c r="L386" s="142"/>
      <c r="M386" s="144"/>
      <c r="N386" s="145"/>
      <c r="O386" s="142"/>
      <c r="P386" s="147"/>
      <c r="Q386" s="147"/>
      <c r="R386" s="147"/>
      <c r="S386" s="147"/>
      <c r="T386" s="147"/>
      <c r="U386" s="147"/>
      <c r="V386" s="147"/>
      <c r="W386" s="147"/>
      <c r="X386" s="147"/>
      <c r="Y386" s="147"/>
      <c r="Z386" s="147"/>
      <c r="AA386" s="147"/>
      <c r="AB386" s="147"/>
      <c r="AC386" s="148"/>
      <c r="AD386" s="142"/>
      <c r="AE386" s="203">
        <f t="shared" si="30"/>
        <v>0</v>
      </c>
      <c r="AF386" s="150">
        <f t="shared" si="31"/>
        <v>0</v>
      </c>
      <c r="AG386" s="331"/>
      <c r="AJ386" s="185"/>
      <c r="AK386" s="616"/>
      <c r="AL386" s="186">
        <f t="shared" si="27"/>
        <v>0</v>
      </c>
      <c r="AM386" s="186">
        <f t="shared" si="28"/>
        <v>0</v>
      </c>
      <c r="AN386" s="186">
        <f t="shared" si="29"/>
        <v>0</v>
      </c>
      <c r="AO386" s="615"/>
    </row>
    <row r="387" spans="1:41" s="187" customFormat="1" ht="20.100000000000001" customHeight="1">
      <c r="A387" s="183">
        <v>383</v>
      </c>
      <c r="B387" s="342"/>
      <c r="C387" s="342"/>
      <c r="D387" s="142"/>
      <c r="E387" s="142"/>
      <c r="F387" s="142"/>
      <c r="G387" s="142"/>
      <c r="H387" s="142"/>
      <c r="I387" s="142"/>
      <c r="J387" s="143"/>
      <c r="K387" s="142"/>
      <c r="L387" s="142"/>
      <c r="M387" s="144"/>
      <c r="N387" s="145"/>
      <c r="O387" s="142"/>
      <c r="P387" s="147"/>
      <c r="Q387" s="147"/>
      <c r="R387" s="147"/>
      <c r="S387" s="147"/>
      <c r="T387" s="147"/>
      <c r="U387" s="147"/>
      <c r="V387" s="147"/>
      <c r="W387" s="147"/>
      <c r="X387" s="147"/>
      <c r="Y387" s="147"/>
      <c r="Z387" s="147"/>
      <c r="AA387" s="147"/>
      <c r="AB387" s="147"/>
      <c r="AC387" s="148"/>
      <c r="AD387" s="142"/>
      <c r="AE387" s="203">
        <f t="shared" si="30"/>
        <v>0</v>
      </c>
      <c r="AF387" s="150">
        <f t="shared" si="31"/>
        <v>0</v>
      </c>
      <c r="AG387" s="331"/>
      <c r="AJ387" s="185"/>
      <c r="AK387" s="617"/>
      <c r="AL387" s="186">
        <f t="shared" si="27"/>
        <v>0</v>
      </c>
      <c r="AM387" s="186">
        <f t="shared" si="28"/>
        <v>0</v>
      </c>
      <c r="AN387" s="186">
        <f t="shared" si="29"/>
        <v>0</v>
      </c>
      <c r="AO387" s="615"/>
    </row>
    <row r="388" spans="1:41" s="184" customFormat="1" ht="20.100000000000001" customHeight="1">
      <c r="A388" s="183">
        <v>384</v>
      </c>
      <c r="B388" s="342"/>
      <c r="C388" s="342"/>
      <c r="D388" s="142"/>
      <c r="E388" s="142"/>
      <c r="F388" s="142"/>
      <c r="G388" s="142"/>
      <c r="H388" s="142"/>
      <c r="I388" s="142"/>
      <c r="J388" s="143"/>
      <c r="K388" s="142"/>
      <c r="L388" s="142"/>
      <c r="M388" s="144"/>
      <c r="N388" s="145"/>
      <c r="O388" s="142"/>
      <c r="P388" s="147"/>
      <c r="Q388" s="147"/>
      <c r="R388" s="147"/>
      <c r="S388" s="147"/>
      <c r="T388" s="147"/>
      <c r="U388" s="147"/>
      <c r="V388" s="147"/>
      <c r="W388" s="147"/>
      <c r="X388" s="147"/>
      <c r="Y388" s="147"/>
      <c r="Z388" s="147"/>
      <c r="AA388" s="147"/>
      <c r="AB388" s="147"/>
      <c r="AC388" s="148"/>
      <c r="AD388" s="142"/>
      <c r="AE388" s="203">
        <f t="shared" si="30"/>
        <v>0</v>
      </c>
      <c r="AF388" s="150">
        <f t="shared" si="31"/>
        <v>0</v>
      </c>
      <c r="AG388" s="331"/>
      <c r="AJ388" s="185"/>
      <c r="AK388" s="614"/>
      <c r="AL388" s="186">
        <f t="shared" si="27"/>
        <v>0</v>
      </c>
      <c r="AM388" s="186">
        <f t="shared" si="28"/>
        <v>0</v>
      </c>
      <c r="AN388" s="186">
        <f t="shared" si="29"/>
        <v>0</v>
      </c>
      <c r="AO388" s="615"/>
    </row>
    <row r="389" spans="1:41" s="187" customFormat="1" ht="20.100000000000001" customHeight="1">
      <c r="A389" s="183">
        <v>385</v>
      </c>
      <c r="B389" s="342"/>
      <c r="C389" s="342"/>
      <c r="D389" s="142"/>
      <c r="E389" s="142"/>
      <c r="F389" s="142"/>
      <c r="G389" s="142"/>
      <c r="H389" s="142"/>
      <c r="I389" s="142"/>
      <c r="J389" s="143"/>
      <c r="K389" s="142"/>
      <c r="L389" s="142"/>
      <c r="M389" s="144"/>
      <c r="N389" s="145"/>
      <c r="O389" s="142"/>
      <c r="P389" s="147"/>
      <c r="Q389" s="147"/>
      <c r="R389" s="147"/>
      <c r="S389" s="147"/>
      <c r="T389" s="147"/>
      <c r="U389" s="147"/>
      <c r="V389" s="147"/>
      <c r="W389" s="147"/>
      <c r="X389" s="147"/>
      <c r="Y389" s="147"/>
      <c r="Z389" s="147"/>
      <c r="AA389" s="147"/>
      <c r="AB389" s="147"/>
      <c r="AC389" s="148"/>
      <c r="AD389" s="142"/>
      <c r="AE389" s="203">
        <f t="shared" si="30"/>
        <v>0</v>
      </c>
      <c r="AF389" s="150">
        <f t="shared" si="31"/>
        <v>0</v>
      </c>
      <c r="AG389" s="331"/>
      <c r="AJ389" s="185"/>
      <c r="AK389" s="617"/>
      <c r="AL389" s="186">
        <f t="shared" si="27"/>
        <v>0</v>
      </c>
      <c r="AM389" s="186">
        <f t="shared" si="28"/>
        <v>0</v>
      </c>
      <c r="AN389" s="186">
        <f t="shared" si="29"/>
        <v>0</v>
      </c>
      <c r="AO389" s="615"/>
    </row>
    <row r="390" spans="1:41" ht="20.100000000000001" customHeight="1">
      <c r="A390" s="183">
        <v>386</v>
      </c>
      <c r="B390" s="342"/>
      <c r="C390" s="342"/>
      <c r="D390" s="142"/>
      <c r="E390" s="142"/>
      <c r="F390" s="142"/>
      <c r="G390" s="142"/>
      <c r="H390" s="142"/>
      <c r="I390" s="142"/>
      <c r="J390" s="143"/>
      <c r="K390" s="142"/>
      <c r="L390" s="142"/>
      <c r="M390" s="144"/>
      <c r="N390" s="145"/>
      <c r="O390" s="142"/>
      <c r="P390" s="147"/>
      <c r="Q390" s="147"/>
      <c r="R390" s="147"/>
      <c r="S390" s="147"/>
      <c r="T390" s="147"/>
      <c r="U390" s="147"/>
      <c r="V390" s="147"/>
      <c r="W390" s="147"/>
      <c r="X390" s="147"/>
      <c r="Y390" s="147"/>
      <c r="Z390" s="147"/>
      <c r="AA390" s="147"/>
      <c r="AB390" s="147"/>
      <c r="AC390" s="148"/>
      <c r="AD390" s="142"/>
      <c r="AE390" s="203">
        <f t="shared" si="30"/>
        <v>0</v>
      </c>
      <c r="AF390" s="150">
        <f t="shared" si="31"/>
        <v>0</v>
      </c>
      <c r="AG390" s="331"/>
      <c r="AJ390" s="185"/>
      <c r="AK390" s="616"/>
      <c r="AL390" s="186">
        <f t="shared" ref="AL390:AL453" si="32">SUM(AH$4*B390)</f>
        <v>0</v>
      </c>
      <c r="AM390" s="186">
        <f t="shared" ref="AM390:AM453" si="33">SUM(AI$4*C390)</f>
        <v>0</v>
      </c>
      <c r="AN390" s="186">
        <f t="shared" ref="AN390:AN453" si="34">SUM((AE390*AJ$4)+AK390)</f>
        <v>0</v>
      </c>
      <c r="AO390" s="615"/>
    </row>
    <row r="391" spans="1:41" s="187" customFormat="1" ht="20.100000000000001" customHeight="1">
      <c r="A391" s="183">
        <v>387</v>
      </c>
      <c r="B391" s="342"/>
      <c r="C391" s="342"/>
      <c r="D391" s="142"/>
      <c r="E391" s="142"/>
      <c r="F391" s="142"/>
      <c r="G391" s="142"/>
      <c r="H391" s="142"/>
      <c r="I391" s="142"/>
      <c r="J391" s="143"/>
      <c r="K391" s="142"/>
      <c r="L391" s="142"/>
      <c r="M391" s="144"/>
      <c r="N391" s="145"/>
      <c r="O391" s="142"/>
      <c r="P391" s="147"/>
      <c r="Q391" s="147"/>
      <c r="R391" s="147"/>
      <c r="S391" s="147"/>
      <c r="T391" s="147"/>
      <c r="U391" s="147"/>
      <c r="V391" s="147"/>
      <c r="W391" s="147"/>
      <c r="X391" s="147"/>
      <c r="Y391" s="147"/>
      <c r="Z391" s="147"/>
      <c r="AA391" s="147"/>
      <c r="AB391" s="147"/>
      <c r="AC391" s="148"/>
      <c r="AD391" s="142"/>
      <c r="AE391" s="203">
        <f t="shared" ref="AE391:AE454" si="35">SUM(P391:AB391)</f>
        <v>0</v>
      </c>
      <c r="AF391" s="150">
        <f t="shared" ref="AF391:AF454" si="36">SUM(AE391+B391+C391)</f>
        <v>0</v>
      </c>
      <c r="AG391" s="331"/>
      <c r="AJ391" s="185"/>
      <c r="AK391" s="617"/>
      <c r="AL391" s="186">
        <f t="shared" si="32"/>
        <v>0</v>
      </c>
      <c r="AM391" s="186">
        <f t="shared" si="33"/>
        <v>0</v>
      </c>
      <c r="AN391" s="186">
        <f t="shared" si="34"/>
        <v>0</v>
      </c>
      <c r="AO391" s="615"/>
    </row>
    <row r="392" spans="1:41" ht="20.100000000000001" customHeight="1">
      <c r="A392" s="183">
        <v>388</v>
      </c>
      <c r="B392" s="342"/>
      <c r="C392" s="342"/>
      <c r="D392" s="142"/>
      <c r="E392" s="142"/>
      <c r="F392" s="142"/>
      <c r="G392" s="142"/>
      <c r="H392" s="142"/>
      <c r="I392" s="142"/>
      <c r="J392" s="143"/>
      <c r="K392" s="142"/>
      <c r="L392" s="142"/>
      <c r="M392" s="144"/>
      <c r="N392" s="145"/>
      <c r="O392" s="142"/>
      <c r="P392" s="147"/>
      <c r="Q392" s="147"/>
      <c r="R392" s="147"/>
      <c r="S392" s="147"/>
      <c r="T392" s="147"/>
      <c r="U392" s="147"/>
      <c r="V392" s="147"/>
      <c r="W392" s="147"/>
      <c r="X392" s="147"/>
      <c r="Y392" s="147"/>
      <c r="Z392" s="147"/>
      <c r="AA392" s="147"/>
      <c r="AB392" s="147"/>
      <c r="AC392" s="148"/>
      <c r="AD392" s="142"/>
      <c r="AE392" s="203">
        <f t="shared" si="35"/>
        <v>0</v>
      </c>
      <c r="AF392" s="150">
        <f t="shared" si="36"/>
        <v>0</v>
      </c>
      <c r="AG392" s="331"/>
      <c r="AJ392" s="185"/>
      <c r="AK392" s="616"/>
      <c r="AL392" s="186">
        <f t="shared" si="32"/>
        <v>0</v>
      </c>
      <c r="AM392" s="186">
        <f t="shared" si="33"/>
        <v>0</v>
      </c>
      <c r="AN392" s="186">
        <f t="shared" si="34"/>
        <v>0</v>
      </c>
      <c r="AO392" s="615"/>
    </row>
    <row r="393" spans="1:41" ht="20.100000000000001" customHeight="1">
      <c r="A393" s="183">
        <v>389</v>
      </c>
      <c r="B393" s="342"/>
      <c r="C393" s="342"/>
      <c r="D393" s="142"/>
      <c r="E393" s="142"/>
      <c r="F393" s="142"/>
      <c r="G393" s="142"/>
      <c r="H393" s="142"/>
      <c r="I393" s="142"/>
      <c r="J393" s="143"/>
      <c r="K393" s="142"/>
      <c r="L393" s="142"/>
      <c r="M393" s="144"/>
      <c r="N393" s="145"/>
      <c r="O393" s="142"/>
      <c r="P393" s="147"/>
      <c r="Q393" s="147"/>
      <c r="R393" s="147"/>
      <c r="S393" s="147"/>
      <c r="T393" s="147"/>
      <c r="U393" s="147"/>
      <c r="V393" s="147"/>
      <c r="W393" s="147"/>
      <c r="X393" s="147"/>
      <c r="Y393" s="147"/>
      <c r="Z393" s="147"/>
      <c r="AA393" s="147"/>
      <c r="AB393" s="147"/>
      <c r="AC393" s="148"/>
      <c r="AD393" s="142"/>
      <c r="AE393" s="203">
        <f t="shared" si="35"/>
        <v>0</v>
      </c>
      <c r="AF393" s="150">
        <f t="shared" si="36"/>
        <v>0</v>
      </c>
      <c r="AG393" s="331"/>
      <c r="AJ393" s="185"/>
      <c r="AK393" s="616"/>
      <c r="AL393" s="186">
        <f t="shared" si="32"/>
        <v>0</v>
      </c>
      <c r="AM393" s="186">
        <f t="shared" si="33"/>
        <v>0</v>
      </c>
      <c r="AN393" s="186">
        <f t="shared" si="34"/>
        <v>0</v>
      </c>
      <c r="AO393" s="615"/>
    </row>
    <row r="394" spans="1:41" s="184" customFormat="1" ht="20.100000000000001" customHeight="1">
      <c r="A394" s="183">
        <v>390</v>
      </c>
      <c r="B394" s="342"/>
      <c r="C394" s="342"/>
      <c r="D394" s="142"/>
      <c r="E394" s="142"/>
      <c r="F394" s="142"/>
      <c r="G394" s="142"/>
      <c r="H394" s="142"/>
      <c r="I394" s="142"/>
      <c r="J394" s="143"/>
      <c r="K394" s="142"/>
      <c r="L394" s="142"/>
      <c r="M394" s="144"/>
      <c r="N394" s="145"/>
      <c r="O394" s="142"/>
      <c r="P394" s="147"/>
      <c r="Q394" s="147"/>
      <c r="R394" s="147"/>
      <c r="S394" s="147"/>
      <c r="T394" s="147"/>
      <c r="U394" s="147"/>
      <c r="V394" s="147"/>
      <c r="W394" s="147"/>
      <c r="X394" s="147"/>
      <c r="Y394" s="147"/>
      <c r="Z394" s="147"/>
      <c r="AA394" s="147"/>
      <c r="AB394" s="147"/>
      <c r="AC394" s="148"/>
      <c r="AD394" s="142"/>
      <c r="AE394" s="203">
        <f t="shared" si="35"/>
        <v>0</v>
      </c>
      <c r="AF394" s="150">
        <f t="shared" si="36"/>
        <v>0</v>
      </c>
      <c r="AG394" s="331"/>
      <c r="AJ394" s="185"/>
      <c r="AK394" s="614"/>
      <c r="AL394" s="186">
        <f t="shared" si="32"/>
        <v>0</v>
      </c>
      <c r="AM394" s="186">
        <f t="shared" si="33"/>
        <v>0</v>
      </c>
      <c r="AN394" s="186">
        <f t="shared" si="34"/>
        <v>0</v>
      </c>
      <c r="AO394" s="615"/>
    </row>
    <row r="395" spans="1:41" ht="20.100000000000001" customHeight="1">
      <c r="A395" s="183">
        <v>391</v>
      </c>
      <c r="B395" s="342"/>
      <c r="C395" s="342"/>
      <c r="D395" s="142"/>
      <c r="E395" s="142"/>
      <c r="F395" s="142"/>
      <c r="G395" s="142"/>
      <c r="H395" s="142"/>
      <c r="I395" s="142"/>
      <c r="J395" s="143"/>
      <c r="K395" s="142"/>
      <c r="L395" s="142"/>
      <c r="M395" s="144"/>
      <c r="N395" s="145"/>
      <c r="O395" s="142"/>
      <c r="P395" s="147"/>
      <c r="Q395" s="147"/>
      <c r="R395" s="147"/>
      <c r="S395" s="147"/>
      <c r="T395" s="147"/>
      <c r="U395" s="147"/>
      <c r="V395" s="147"/>
      <c r="W395" s="147"/>
      <c r="X395" s="147"/>
      <c r="Y395" s="147"/>
      <c r="Z395" s="147"/>
      <c r="AA395" s="147"/>
      <c r="AB395" s="147"/>
      <c r="AC395" s="148"/>
      <c r="AD395" s="142"/>
      <c r="AE395" s="203">
        <f t="shared" si="35"/>
        <v>0</v>
      </c>
      <c r="AF395" s="150">
        <f t="shared" si="36"/>
        <v>0</v>
      </c>
      <c r="AG395" s="331"/>
      <c r="AJ395" s="185"/>
      <c r="AK395" s="616"/>
      <c r="AL395" s="186">
        <f t="shared" si="32"/>
        <v>0</v>
      </c>
      <c r="AM395" s="186">
        <f t="shared" si="33"/>
        <v>0</v>
      </c>
      <c r="AN395" s="186">
        <f t="shared" si="34"/>
        <v>0</v>
      </c>
      <c r="AO395" s="615"/>
    </row>
    <row r="396" spans="1:41" ht="20.100000000000001" customHeight="1">
      <c r="A396" s="183">
        <v>392</v>
      </c>
      <c r="B396" s="342"/>
      <c r="C396" s="342"/>
      <c r="D396" s="142"/>
      <c r="E396" s="142"/>
      <c r="F396" s="142"/>
      <c r="G396" s="142"/>
      <c r="H396" s="142"/>
      <c r="I396" s="142"/>
      <c r="J396" s="143"/>
      <c r="K396" s="142"/>
      <c r="L396" s="142"/>
      <c r="M396" s="144"/>
      <c r="N396" s="145"/>
      <c r="O396" s="142"/>
      <c r="P396" s="147"/>
      <c r="Q396" s="147"/>
      <c r="R396" s="147"/>
      <c r="S396" s="147"/>
      <c r="T396" s="147"/>
      <c r="U396" s="147"/>
      <c r="V396" s="147"/>
      <c r="W396" s="147"/>
      <c r="X396" s="147"/>
      <c r="Y396" s="147"/>
      <c r="Z396" s="147"/>
      <c r="AA396" s="147"/>
      <c r="AB396" s="147"/>
      <c r="AC396" s="148"/>
      <c r="AD396" s="142"/>
      <c r="AE396" s="203">
        <f t="shared" si="35"/>
        <v>0</v>
      </c>
      <c r="AF396" s="150">
        <f t="shared" si="36"/>
        <v>0</v>
      </c>
      <c r="AG396" s="331"/>
      <c r="AJ396" s="185"/>
      <c r="AK396" s="616"/>
      <c r="AL396" s="186">
        <f t="shared" si="32"/>
        <v>0</v>
      </c>
      <c r="AM396" s="186">
        <f t="shared" si="33"/>
        <v>0</v>
      </c>
      <c r="AN396" s="186">
        <f t="shared" si="34"/>
        <v>0</v>
      </c>
      <c r="AO396" s="615"/>
    </row>
    <row r="397" spans="1:41" ht="20.100000000000001" customHeight="1">
      <c r="A397" s="183">
        <v>393</v>
      </c>
      <c r="B397" s="342"/>
      <c r="C397" s="342"/>
      <c r="D397" s="142"/>
      <c r="E397" s="142"/>
      <c r="F397" s="142"/>
      <c r="G397" s="142"/>
      <c r="H397" s="142"/>
      <c r="I397" s="142"/>
      <c r="J397" s="143"/>
      <c r="K397" s="142"/>
      <c r="L397" s="142"/>
      <c r="M397" s="144"/>
      <c r="N397" s="145"/>
      <c r="O397" s="142"/>
      <c r="P397" s="147"/>
      <c r="Q397" s="147"/>
      <c r="R397" s="147"/>
      <c r="S397" s="147"/>
      <c r="T397" s="147"/>
      <c r="U397" s="147"/>
      <c r="V397" s="147"/>
      <c r="W397" s="147"/>
      <c r="X397" s="147"/>
      <c r="Y397" s="147"/>
      <c r="Z397" s="147"/>
      <c r="AA397" s="147"/>
      <c r="AB397" s="147"/>
      <c r="AC397" s="148"/>
      <c r="AD397" s="142"/>
      <c r="AE397" s="203">
        <f t="shared" si="35"/>
        <v>0</v>
      </c>
      <c r="AF397" s="150">
        <f t="shared" si="36"/>
        <v>0</v>
      </c>
      <c r="AG397" s="331"/>
      <c r="AJ397" s="185"/>
      <c r="AK397" s="616"/>
      <c r="AL397" s="186">
        <f t="shared" si="32"/>
        <v>0</v>
      </c>
      <c r="AM397" s="186">
        <f t="shared" si="33"/>
        <v>0</v>
      </c>
      <c r="AN397" s="186">
        <f t="shared" si="34"/>
        <v>0</v>
      </c>
      <c r="AO397" s="615"/>
    </row>
    <row r="398" spans="1:41" ht="20.100000000000001" customHeight="1">
      <c r="A398" s="183">
        <v>394</v>
      </c>
      <c r="B398" s="342"/>
      <c r="C398" s="342"/>
      <c r="D398" s="142"/>
      <c r="E398" s="142"/>
      <c r="F398" s="142"/>
      <c r="G398" s="142"/>
      <c r="H398" s="142"/>
      <c r="I398" s="142"/>
      <c r="J398" s="143"/>
      <c r="K398" s="142"/>
      <c r="L398" s="142"/>
      <c r="M398" s="144"/>
      <c r="N398" s="145"/>
      <c r="O398" s="142"/>
      <c r="P398" s="147"/>
      <c r="Q398" s="147"/>
      <c r="R398" s="147"/>
      <c r="S398" s="147"/>
      <c r="T398" s="147"/>
      <c r="U398" s="147"/>
      <c r="V398" s="147"/>
      <c r="W398" s="147"/>
      <c r="X398" s="147"/>
      <c r="Y398" s="147"/>
      <c r="Z398" s="147"/>
      <c r="AA398" s="147"/>
      <c r="AB398" s="147"/>
      <c r="AC398" s="148"/>
      <c r="AD398" s="142"/>
      <c r="AE398" s="203">
        <f t="shared" si="35"/>
        <v>0</v>
      </c>
      <c r="AF398" s="150">
        <f t="shared" si="36"/>
        <v>0</v>
      </c>
      <c r="AG398" s="331"/>
      <c r="AJ398" s="185"/>
      <c r="AK398" s="616"/>
      <c r="AL398" s="186">
        <f t="shared" si="32"/>
        <v>0</v>
      </c>
      <c r="AM398" s="186">
        <f t="shared" si="33"/>
        <v>0</v>
      </c>
      <c r="AN398" s="186">
        <f t="shared" si="34"/>
        <v>0</v>
      </c>
      <c r="AO398" s="615"/>
    </row>
    <row r="399" spans="1:41" ht="20.100000000000001" customHeight="1">
      <c r="A399" s="183">
        <v>395</v>
      </c>
      <c r="B399" s="342"/>
      <c r="C399" s="342"/>
      <c r="D399" s="142"/>
      <c r="E399" s="142"/>
      <c r="F399" s="142"/>
      <c r="G399" s="142"/>
      <c r="H399" s="142"/>
      <c r="I399" s="142"/>
      <c r="J399" s="143"/>
      <c r="K399" s="142"/>
      <c r="L399" s="142"/>
      <c r="M399" s="144"/>
      <c r="N399" s="145"/>
      <c r="O399" s="142"/>
      <c r="P399" s="147"/>
      <c r="Q399" s="147"/>
      <c r="R399" s="147"/>
      <c r="S399" s="147"/>
      <c r="T399" s="147"/>
      <c r="U399" s="147"/>
      <c r="V399" s="147"/>
      <c r="W399" s="147"/>
      <c r="X399" s="147"/>
      <c r="Y399" s="147"/>
      <c r="Z399" s="147"/>
      <c r="AA399" s="147"/>
      <c r="AB399" s="147"/>
      <c r="AC399" s="148"/>
      <c r="AD399" s="142"/>
      <c r="AE399" s="203">
        <f t="shared" si="35"/>
        <v>0</v>
      </c>
      <c r="AF399" s="150">
        <f t="shared" si="36"/>
        <v>0</v>
      </c>
      <c r="AG399" s="331"/>
      <c r="AJ399" s="185"/>
      <c r="AK399" s="616"/>
      <c r="AL399" s="186">
        <f t="shared" si="32"/>
        <v>0</v>
      </c>
      <c r="AM399" s="186">
        <f t="shared" si="33"/>
        <v>0</v>
      </c>
      <c r="AN399" s="186">
        <f t="shared" si="34"/>
        <v>0</v>
      </c>
      <c r="AO399" s="615"/>
    </row>
    <row r="400" spans="1:41" ht="20.100000000000001" customHeight="1">
      <c r="A400" s="183">
        <v>396</v>
      </c>
      <c r="B400" s="342"/>
      <c r="C400" s="342"/>
      <c r="D400" s="142"/>
      <c r="E400" s="142"/>
      <c r="F400" s="142"/>
      <c r="G400" s="142"/>
      <c r="H400" s="142"/>
      <c r="I400" s="142"/>
      <c r="J400" s="143"/>
      <c r="K400" s="142"/>
      <c r="L400" s="142"/>
      <c r="M400" s="144"/>
      <c r="N400" s="145"/>
      <c r="O400" s="142"/>
      <c r="P400" s="147"/>
      <c r="Q400" s="147"/>
      <c r="R400" s="147"/>
      <c r="S400" s="147"/>
      <c r="T400" s="147"/>
      <c r="U400" s="147"/>
      <c r="V400" s="147"/>
      <c r="W400" s="147"/>
      <c r="X400" s="147"/>
      <c r="Y400" s="147"/>
      <c r="Z400" s="147"/>
      <c r="AA400" s="147"/>
      <c r="AB400" s="147"/>
      <c r="AC400" s="148"/>
      <c r="AD400" s="142"/>
      <c r="AE400" s="203">
        <f t="shared" si="35"/>
        <v>0</v>
      </c>
      <c r="AF400" s="150">
        <f t="shared" si="36"/>
        <v>0</v>
      </c>
      <c r="AG400" s="331"/>
      <c r="AJ400" s="185"/>
      <c r="AK400" s="616"/>
      <c r="AL400" s="186">
        <f t="shared" si="32"/>
        <v>0</v>
      </c>
      <c r="AM400" s="186">
        <f t="shared" si="33"/>
        <v>0</v>
      </c>
      <c r="AN400" s="186">
        <f t="shared" si="34"/>
        <v>0</v>
      </c>
      <c r="AO400" s="615"/>
    </row>
    <row r="401" spans="1:41" ht="20.100000000000001" customHeight="1">
      <c r="A401" s="183">
        <v>397</v>
      </c>
      <c r="B401" s="342"/>
      <c r="C401" s="342"/>
      <c r="D401" s="142"/>
      <c r="E401" s="142"/>
      <c r="F401" s="142"/>
      <c r="G401" s="142"/>
      <c r="H401" s="142"/>
      <c r="I401" s="142"/>
      <c r="J401" s="143"/>
      <c r="K401" s="142"/>
      <c r="L401" s="142"/>
      <c r="M401" s="144"/>
      <c r="N401" s="145"/>
      <c r="O401" s="142"/>
      <c r="P401" s="147"/>
      <c r="Q401" s="147"/>
      <c r="R401" s="147"/>
      <c r="S401" s="147"/>
      <c r="T401" s="147"/>
      <c r="U401" s="147"/>
      <c r="V401" s="147"/>
      <c r="W401" s="147"/>
      <c r="X401" s="147"/>
      <c r="Y401" s="147"/>
      <c r="Z401" s="147"/>
      <c r="AA401" s="147"/>
      <c r="AB401" s="147"/>
      <c r="AC401" s="148"/>
      <c r="AD401" s="142"/>
      <c r="AE401" s="203">
        <f t="shared" si="35"/>
        <v>0</v>
      </c>
      <c r="AF401" s="150">
        <f t="shared" si="36"/>
        <v>0</v>
      </c>
      <c r="AG401" s="331"/>
      <c r="AJ401" s="185"/>
      <c r="AK401" s="616"/>
      <c r="AL401" s="186">
        <f t="shared" si="32"/>
        <v>0</v>
      </c>
      <c r="AM401" s="186">
        <f t="shared" si="33"/>
        <v>0</v>
      </c>
      <c r="AN401" s="186">
        <f t="shared" si="34"/>
        <v>0</v>
      </c>
      <c r="AO401" s="615"/>
    </row>
    <row r="402" spans="1:41" ht="20.100000000000001" customHeight="1">
      <c r="A402" s="183">
        <v>398</v>
      </c>
      <c r="B402" s="342"/>
      <c r="C402" s="342"/>
      <c r="D402" s="142"/>
      <c r="E402" s="142"/>
      <c r="F402" s="142"/>
      <c r="G402" s="142"/>
      <c r="H402" s="142"/>
      <c r="I402" s="142"/>
      <c r="J402" s="143"/>
      <c r="K402" s="142"/>
      <c r="L402" s="142"/>
      <c r="M402" s="144"/>
      <c r="N402" s="145"/>
      <c r="O402" s="142"/>
      <c r="P402" s="147"/>
      <c r="Q402" s="147"/>
      <c r="R402" s="147"/>
      <c r="S402" s="147"/>
      <c r="T402" s="147"/>
      <c r="U402" s="147"/>
      <c r="V402" s="147"/>
      <c r="W402" s="147"/>
      <c r="X402" s="147"/>
      <c r="Y402" s="147"/>
      <c r="Z402" s="147"/>
      <c r="AA402" s="147"/>
      <c r="AB402" s="147"/>
      <c r="AC402" s="148"/>
      <c r="AD402" s="142"/>
      <c r="AE402" s="203">
        <f t="shared" si="35"/>
        <v>0</v>
      </c>
      <c r="AF402" s="150">
        <f t="shared" si="36"/>
        <v>0</v>
      </c>
      <c r="AG402" s="331"/>
      <c r="AJ402" s="185"/>
      <c r="AK402" s="616"/>
      <c r="AL402" s="186">
        <f t="shared" si="32"/>
        <v>0</v>
      </c>
      <c r="AM402" s="186">
        <f t="shared" si="33"/>
        <v>0</v>
      </c>
      <c r="AN402" s="186">
        <f t="shared" si="34"/>
        <v>0</v>
      </c>
      <c r="AO402" s="615"/>
    </row>
    <row r="403" spans="1:41" s="184" customFormat="1" ht="20.100000000000001" customHeight="1">
      <c r="A403" s="183">
        <v>399</v>
      </c>
      <c r="B403" s="342"/>
      <c r="C403" s="342"/>
      <c r="D403" s="142"/>
      <c r="E403" s="142"/>
      <c r="F403" s="142"/>
      <c r="G403" s="142"/>
      <c r="H403" s="142"/>
      <c r="I403" s="142"/>
      <c r="J403" s="143"/>
      <c r="K403" s="142"/>
      <c r="L403" s="142"/>
      <c r="M403" s="144"/>
      <c r="N403" s="145"/>
      <c r="O403" s="142"/>
      <c r="P403" s="147"/>
      <c r="Q403" s="147"/>
      <c r="R403" s="147"/>
      <c r="S403" s="147"/>
      <c r="T403" s="147"/>
      <c r="U403" s="147"/>
      <c r="V403" s="147"/>
      <c r="W403" s="147"/>
      <c r="X403" s="147"/>
      <c r="Y403" s="147"/>
      <c r="Z403" s="147"/>
      <c r="AA403" s="147"/>
      <c r="AB403" s="147"/>
      <c r="AC403" s="148"/>
      <c r="AD403" s="142"/>
      <c r="AE403" s="203">
        <f t="shared" si="35"/>
        <v>0</v>
      </c>
      <c r="AF403" s="150">
        <f t="shared" si="36"/>
        <v>0</v>
      </c>
      <c r="AG403" s="331"/>
      <c r="AJ403" s="185"/>
      <c r="AK403" s="614"/>
      <c r="AL403" s="186">
        <f t="shared" si="32"/>
        <v>0</v>
      </c>
      <c r="AM403" s="186">
        <f t="shared" si="33"/>
        <v>0</v>
      </c>
      <c r="AN403" s="186">
        <f t="shared" si="34"/>
        <v>0</v>
      </c>
      <c r="AO403" s="615"/>
    </row>
    <row r="404" spans="1:41" ht="20.100000000000001" customHeight="1">
      <c r="A404" s="183">
        <v>400</v>
      </c>
      <c r="B404" s="342"/>
      <c r="C404" s="342"/>
      <c r="D404" s="142"/>
      <c r="E404" s="142"/>
      <c r="F404" s="142"/>
      <c r="G404" s="142"/>
      <c r="H404" s="142"/>
      <c r="I404" s="142"/>
      <c r="J404" s="143"/>
      <c r="K404" s="142"/>
      <c r="L404" s="142"/>
      <c r="M404" s="144"/>
      <c r="N404" s="145"/>
      <c r="O404" s="142"/>
      <c r="P404" s="147"/>
      <c r="Q404" s="147"/>
      <c r="R404" s="147"/>
      <c r="S404" s="147"/>
      <c r="T404" s="147"/>
      <c r="U404" s="147"/>
      <c r="V404" s="147"/>
      <c r="W404" s="147"/>
      <c r="X404" s="147"/>
      <c r="Y404" s="147"/>
      <c r="Z404" s="147"/>
      <c r="AA404" s="147"/>
      <c r="AB404" s="147"/>
      <c r="AC404" s="148"/>
      <c r="AD404" s="142"/>
      <c r="AE404" s="203">
        <f t="shared" si="35"/>
        <v>0</v>
      </c>
      <c r="AF404" s="150">
        <f t="shared" si="36"/>
        <v>0</v>
      </c>
      <c r="AG404" s="331"/>
      <c r="AJ404" s="185"/>
      <c r="AK404" s="616"/>
      <c r="AL404" s="186">
        <f t="shared" si="32"/>
        <v>0</v>
      </c>
      <c r="AM404" s="186">
        <f t="shared" si="33"/>
        <v>0</v>
      </c>
      <c r="AN404" s="186">
        <f t="shared" si="34"/>
        <v>0</v>
      </c>
      <c r="AO404" s="615"/>
    </row>
    <row r="405" spans="1:41" ht="20.100000000000001" customHeight="1">
      <c r="A405" s="183">
        <v>401</v>
      </c>
      <c r="B405" s="342"/>
      <c r="C405" s="342"/>
      <c r="D405" s="142"/>
      <c r="E405" s="142"/>
      <c r="F405" s="142"/>
      <c r="G405" s="142"/>
      <c r="H405" s="142"/>
      <c r="I405" s="142"/>
      <c r="J405" s="143"/>
      <c r="K405" s="142"/>
      <c r="L405" s="142"/>
      <c r="M405" s="144"/>
      <c r="N405" s="145"/>
      <c r="O405" s="142"/>
      <c r="P405" s="147"/>
      <c r="Q405" s="147"/>
      <c r="R405" s="147"/>
      <c r="S405" s="147"/>
      <c r="T405" s="147"/>
      <c r="U405" s="147"/>
      <c r="V405" s="147"/>
      <c r="W405" s="147"/>
      <c r="X405" s="147"/>
      <c r="Y405" s="147"/>
      <c r="Z405" s="147"/>
      <c r="AA405" s="147"/>
      <c r="AB405" s="147"/>
      <c r="AC405" s="148"/>
      <c r="AD405" s="142"/>
      <c r="AE405" s="203">
        <f t="shared" si="35"/>
        <v>0</v>
      </c>
      <c r="AF405" s="150">
        <f t="shared" si="36"/>
        <v>0</v>
      </c>
      <c r="AG405" s="331"/>
      <c r="AJ405" s="185"/>
      <c r="AK405" s="616"/>
      <c r="AL405" s="186">
        <f t="shared" si="32"/>
        <v>0</v>
      </c>
      <c r="AM405" s="186">
        <f t="shared" si="33"/>
        <v>0</v>
      </c>
      <c r="AN405" s="186">
        <f t="shared" si="34"/>
        <v>0</v>
      </c>
      <c r="AO405" s="615"/>
    </row>
    <row r="406" spans="1:41" ht="20.100000000000001" customHeight="1">
      <c r="A406" s="183">
        <v>402</v>
      </c>
      <c r="B406" s="342"/>
      <c r="C406" s="342"/>
      <c r="D406" s="142"/>
      <c r="E406" s="142"/>
      <c r="F406" s="142"/>
      <c r="G406" s="142"/>
      <c r="H406" s="142"/>
      <c r="I406" s="142"/>
      <c r="J406" s="143"/>
      <c r="K406" s="142"/>
      <c r="L406" s="142"/>
      <c r="M406" s="144"/>
      <c r="N406" s="145"/>
      <c r="O406" s="142"/>
      <c r="P406" s="147"/>
      <c r="Q406" s="147"/>
      <c r="R406" s="147"/>
      <c r="S406" s="147"/>
      <c r="T406" s="147"/>
      <c r="U406" s="147"/>
      <c r="V406" s="147"/>
      <c r="W406" s="147"/>
      <c r="X406" s="147"/>
      <c r="Y406" s="147"/>
      <c r="Z406" s="147"/>
      <c r="AA406" s="147"/>
      <c r="AB406" s="147"/>
      <c r="AC406" s="148"/>
      <c r="AD406" s="142"/>
      <c r="AE406" s="203">
        <f t="shared" si="35"/>
        <v>0</v>
      </c>
      <c r="AF406" s="150">
        <f t="shared" si="36"/>
        <v>0</v>
      </c>
      <c r="AG406" s="331"/>
      <c r="AJ406" s="185"/>
      <c r="AK406" s="616"/>
      <c r="AL406" s="186">
        <f t="shared" si="32"/>
        <v>0</v>
      </c>
      <c r="AM406" s="186">
        <f t="shared" si="33"/>
        <v>0</v>
      </c>
      <c r="AN406" s="186">
        <f t="shared" si="34"/>
        <v>0</v>
      </c>
      <c r="AO406" s="615"/>
    </row>
    <row r="407" spans="1:41" ht="20.100000000000001" customHeight="1">
      <c r="A407" s="183">
        <v>403</v>
      </c>
      <c r="B407" s="342"/>
      <c r="C407" s="342"/>
      <c r="D407" s="142"/>
      <c r="E407" s="142"/>
      <c r="F407" s="142"/>
      <c r="G407" s="142"/>
      <c r="H407" s="142"/>
      <c r="I407" s="142"/>
      <c r="J407" s="143"/>
      <c r="K407" s="142"/>
      <c r="L407" s="142"/>
      <c r="M407" s="144"/>
      <c r="N407" s="145"/>
      <c r="O407" s="142"/>
      <c r="P407" s="147"/>
      <c r="Q407" s="147"/>
      <c r="R407" s="147"/>
      <c r="S407" s="147"/>
      <c r="T407" s="147"/>
      <c r="U407" s="147"/>
      <c r="V407" s="147"/>
      <c r="W407" s="147"/>
      <c r="X407" s="147"/>
      <c r="Y407" s="147"/>
      <c r="Z407" s="147"/>
      <c r="AA407" s="147"/>
      <c r="AB407" s="147"/>
      <c r="AC407" s="148"/>
      <c r="AD407" s="142"/>
      <c r="AE407" s="203">
        <f t="shared" si="35"/>
        <v>0</v>
      </c>
      <c r="AF407" s="150">
        <f t="shared" si="36"/>
        <v>0</v>
      </c>
      <c r="AG407" s="331"/>
      <c r="AJ407" s="185"/>
      <c r="AK407" s="616"/>
      <c r="AL407" s="186">
        <f t="shared" si="32"/>
        <v>0</v>
      </c>
      <c r="AM407" s="186">
        <f t="shared" si="33"/>
        <v>0</v>
      </c>
      <c r="AN407" s="186">
        <f t="shared" si="34"/>
        <v>0</v>
      </c>
      <c r="AO407" s="615"/>
    </row>
    <row r="408" spans="1:41" s="184" customFormat="1" ht="20.100000000000001" customHeight="1">
      <c r="A408" s="183">
        <v>404</v>
      </c>
      <c r="B408" s="342"/>
      <c r="C408" s="342"/>
      <c r="D408" s="142"/>
      <c r="E408" s="142"/>
      <c r="F408" s="142"/>
      <c r="G408" s="142"/>
      <c r="H408" s="142"/>
      <c r="I408" s="142"/>
      <c r="J408" s="143"/>
      <c r="K408" s="142"/>
      <c r="L408" s="142"/>
      <c r="M408" s="144"/>
      <c r="N408" s="145"/>
      <c r="O408" s="142"/>
      <c r="P408" s="147"/>
      <c r="Q408" s="147"/>
      <c r="R408" s="147"/>
      <c r="S408" s="147"/>
      <c r="T408" s="147"/>
      <c r="U408" s="147"/>
      <c r="V408" s="147"/>
      <c r="W408" s="147"/>
      <c r="X408" s="147"/>
      <c r="Y408" s="147"/>
      <c r="Z408" s="147"/>
      <c r="AA408" s="147"/>
      <c r="AB408" s="147"/>
      <c r="AC408" s="148"/>
      <c r="AD408" s="142"/>
      <c r="AE408" s="203">
        <f t="shared" si="35"/>
        <v>0</v>
      </c>
      <c r="AF408" s="150">
        <f t="shared" si="36"/>
        <v>0</v>
      </c>
      <c r="AG408" s="331"/>
      <c r="AJ408" s="185"/>
      <c r="AK408" s="614"/>
      <c r="AL408" s="186">
        <f t="shared" si="32"/>
        <v>0</v>
      </c>
      <c r="AM408" s="186">
        <f t="shared" si="33"/>
        <v>0</v>
      </c>
      <c r="AN408" s="186">
        <f t="shared" si="34"/>
        <v>0</v>
      </c>
      <c r="AO408" s="615"/>
    </row>
    <row r="409" spans="1:41" ht="20.100000000000001" customHeight="1">
      <c r="A409" s="183">
        <v>405</v>
      </c>
      <c r="B409" s="342"/>
      <c r="C409" s="342"/>
      <c r="D409" s="142"/>
      <c r="E409" s="142"/>
      <c r="F409" s="142"/>
      <c r="G409" s="142"/>
      <c r="H409" s="142"/>
      <c r="I409" s="142"/>
      <c r="J409" s="143"/>
      <c r="K409" s="142"/>
      <c r="L409" s="142"/>
      <c r="M409" s="144"/>
      <c r="N409" s="145"/>
      <c r="O409" s="142"/>
      <c r="P409" s="147"/>
      <c r="Q409" s="147"/>
      <c r="R409" s="147"/>
      <c r="S409" s="147"/>
      <c r="T409" s="147"/>
      <c r="U409" s="147"/>
      <c r="V409" s="147"/>
      <c r="W409" s="147"/>
      <c r="X409" s="147"/>
      <c r="Y409" s="147"/>
      <c r="Z409" s="147"/>
      <c r="AA409" s="147"/>
      <c r="AB409" s="147"/>
      <c r="AC409" s="148"/>
      <c r="AD409" s="142"/>
      <c r="AE409" s="203">
        <f t="shared" si="35"/>
        <v>0</v>
      </c>
      <c r="AF409" s="150">
        <f t="shared" si="36"/>
        <v>0</v>
      </c>
      <c r="AG409" s="331"/>
      <c r="AJ409" s="185"/>
      <c r="AK409" s="616"/>
      <c r="AL409" s="186">
        <f t="shared" si="32"/>
        <v>0</v>
      </c>
      <c r="AM409" s="186">
        <f t="shared" si="33"/>
        <v>0</v>
      </c>
      <c r="AN409" s="186">
        <f t="shared" si="34"/>
        <v>0</v>
      </c>
      <c r="AO409" s="615"/>
    </row>
    <row r="410" spans="1:41" ht="20.100000000000001" customHeight="1">
      <c r="A410" s="183">
        <v>406</v>
      </c>
      <c r="B410" s="342"/>
      <c r="C410" s="342"/>
      <c r="D410" s="142"/>
      <c r="E410" s="142"/>
      <c r="F410" s="142"/>
      <c r="G410" s="142"/>
      <c r="H410" s="142"/>
      <c r="I410" s="142"/>
      <c r="J410" s="143"/>
      <c r="K410" s="142"/>
      <c r="L410" s="142"/>
      <c r="M410" s="144"/>
      <c r="N410" s="145"/>
      <c r="O410" s="142"/>
      <c r="P410" s="147"/>
      <c r="Q410" s="147"/>
      <c r="R410" s="147"/>
      <c r="S410" s="147"/>
      <c r="T410" s="147"/>
      <c r="U410" s="147"/>
      <c r="V410" s="147"/>
      <c r="W410" s="147"/>
      <c r="X410" s="147"/>
      <c r="Y410" s="147"/>
      <c r="Z410" s="147"/>
      <c r="AA410" s="147"/>
      <c r="AB410" s="147"/>
      <c r="AC410" s="148"/>
      <c r="AD410" s="142"/>
      <c r="AE410" s="203">
        <f t="shared" si="35"/>
        <v>0</v>
      </c>
      <c r="AF410" s="150">
        <f t="shared" si="36"/>
        <v>0</v>
      </c>
      <c r="AG410" s="331"/>
      <c r="AJ410" s="185"/>
      <c r="AK410" s="616"/>
      <c r="AL410" s="186">
        <f t="shared" si="32"/>
        <v>0</v>
      </c>
      <c r="AM410" s="186">
        <f t="shared" si="33"/>
        <v>0</v>
      </c>
      <c r="AN410" s="186">
        <f t="shared" si="34"/>
        <v>0</v>
      </c>
      <c r="AO410" s="615"/>
    </row>
    <row r="411" spans="1:41" ht="20.100000000000001" customHeight="1">
      <c r="A411" s="183">
        <v>407</v>
      </c>
      <c r="B411" s="342"/>
      <c r="C411" s="342"/>
      <c r="D411" s="142"/>
      <c r="E411" s="142"/>
      <c r="F411" s="142"/>
      <c r="G411" s="142"/>
      <c r="H411" s="142"/>
      <c r="I411" s="142"/>
      <c r="J411" s="143"/>
      <c r="K411" s="142"/>
      <c r="L411" s="142"/>
      <c r="M411" s="144"/>
      <c r="N411" s="145"/>
      <c r="O411" s="142"/>
      <c r="P411" s="147"/>
      <c r="Q411" s="147"/>
      <c r="R411" s="147"/>
      <c r="S411" s="147"/>
      <c r="T411" s="147"/>
      <c r="U411" s="147"/>
      <c r="V411" s="147"/>
      <c r="W411" s="147"/>
      <c r="X411" s="147"/>
      <c r="Y411" s="147"/>
      <c r="Z411" s="147"/>
      <c r="AA411" s="147"/>
      <c r="AB411" s="147"/>
      <c r="AC411" s="148"/>
      <c r="AD411" s="142"/>
      <c r="AE411" s="203">
        <f t="shared" si="35"/>
        <v>0</v>
      </c>
      <c r="AF411" s="150">
        <f t="shared" si="36"/>
        <v>0</v>
      </c>
      <c r="AG411" s="331"/>
      <c r="AJ411" s="185"/>
      <c r="AK411" s="616"/>
      <c r="AL411" s="186">
        <f t="shared" si="32"/>
        <v>0</v>
      </c>
      <c r="AM411" s="186">
        <f t="shared" si="33"/>
        <v>0</v>
      </c>
      <c r="AN411" s="186">
        <f t="shared" si="34"/>
        <v>0</v>
      </c>
      <c r="AO411" s="615"/>
    </row>
    <row r="412" spans="1:41" ht="20.100000000000001" customHeight="1">
      <c r="A412" s="183">
        <v>408</v>
      </c>
      <c r="B412" s="342"/>
      <c r="C412" s="342"/>
      <c r="D412" s="142"/>
      <c r="E412" s="142"/>
      <c r="F412" s="142"/>
      <c r="G412" s="142"/>
      <c r="H412" s="142"/>
      <c r="I412" s="142"/>
      <c r="J412" s="143"/>
      <c r="K412" s="142"/>
      <c r="L412" s="142"/>
      <c r="M412" s="144"/>
      <c r="N412" s="145"/>
      <c r="O412" s="142"/>
      <c r="P412" s="147"/>
      <c r="Q412" s="147"/>
      <c r="R412" s="147"/>
      <c r="S412" s="147"/>
      <c r="T412" s="147"/>
      <c r="U412" s="147"/>
      <c r="V412" s="147"/>
      <c r="W412" s="147"/>
      <c r="X412" s="147"/>
      <c r="Y412" s="147"/>
      <c r="Z412" s="147"/>
      <c r="AA412" s="147"/>
      <c r="AB412" s="147"/>
      <c r="AC412" s="148"/>
      <c r="AD412" s="142"/>
      <c r="AE412" s="203">
        <f t="shared" si="35"/>
        <v>0</v>
      </c>
      <c r="AF412" s="150">
        <f t="shared" si="36"/>
        <v>0</v>
      </c>
      <c r="AG412" s="331"/>
      <c r="AJ412" s="185"/>
      <c r="AK412" s="616"/>
      <c r="AL412" s="186">
        <f t="shared" si="32"/>
        <v>0</v>
      </c>
      <c r="AM412" s="186">
        <f t="shared" si="33"/>
        <v>0</v>
      </c>
      <c r="AN412" s="186">
        <f t="shared" si="34"/>
        <v>0</v>
      </c>
      <c r="AO412" s="615"/>
    </row>
    <row r="413" spans="1:41" ht="20.100000000000001" customHeight="1">
      <c r="A413" s="183">
        <v>409</v>
      </c>
      <c r="B413" s="342"/>
      <c r="C413" s="342"/>
      <c r="D413" s="142"/>
      <c r="E413" s="142"/>
      <c r="F413" s="142"/>
      <c r="G413" s="142"/>
      <c r="H413" s="142"/>
      <c r="I413" s="142"/>
      <c r="J413" s="143"/>
      <c r="K413" s="142"/>
      <c r="L413" s="142"/>
      <c r="M413" s="144"/>
      <c r="N413" s="145"/>
      <c r="O413" s="142"/>
      <c r="P413" s="147"/>
      <c r="Q413" s="147"/>
      <c r="R413" s="147"/>
      <c r="S413" s="147"/>
      <c r="T413" s="147"/>
      <c r="U413" s="147"/>
      <c r="V413" s="147"/>
      <c r="W413" s="147"/>
      <c r="X413" s="147"/>
      <c r="Y413" s="147"/>
      <c r="Z413" s="147"/>
      <c r="AA413" s="147"/>
      <c r="AB413" s="147"/>
      <c r="AC413" s="148"/>
      <c r="AD413" s="142"/>
      <c r="AE413" s="203">
        <f t="shared" si="35"/>
        <v>0</v>
      </c>
      <c r="AF413" s="150">
        <f t="shared" si="36"/>
        <v>0</v>
      </c>
      <c r="AG413" s="331"/>
      <c r="AJ413" s="185"/>
      <c r="AK413" s="616"/>
      <c r="AL413" s="186">
        <f t="shared" si="32"/>
        <v>0</v>
      </c>
      <c r="AM413" s="186">
        <f t="shared" si="33"/>
        <v>0</v>
      </c>
      <c r="AN413" s="186">
        <f t="shared" si="34"/>
        <v>0</v>
      </c>
      <c r="AO413" s="615"/>
    </row>
    <row r="414" spans="1:41" ht="20.100000000000001" customHeight="1">
      <c r="A414" s="183">
        <v>410</v>
      </c>
      <c r="B414" s="342"/>
      <c r="C414" s="342"/>
      <c r="D414" s="142"/>
      <c r="E414" s="142"/>
      <c r="F414" s="142"/>
      <c r="G414" s="142"/>
      <c r="H414" s="142"/>
      <c r="I414" s="142"/>
      <c r="J414" s="143"/>
      <c r="K414" s="142"/>
      <c r="L414" s="142"/>
      <c r="M414" s="144"/>
      <c r="N414" s="145"/>
      <c r="O414" s="142"/>
      <c r="P414" s="147"/>
      <c r="Q414" s="147"/>
      <c r="R414" s="147"/>
      <c r="S414" s="147"/>
      <c r="T414" s="147"/>
      <c r="U414" s="147"/>
      <c r="V414" s="147"/>
      <c r="W414" s="147"/>
      <c r="X414" s="147"/>
      <c r="Y414" s="147"/>
      <c r="Z414" s="147"/>
      <c r="AA414" s="147"/>
      <c r="AB414" s="147"/>
      <c r="AC414" s="148"/>
      <c r="AD414" s="142"/>
      <c r="AE414" s="203">
        <f t="shared" si="35"/>
        <v>0</v>
      </c>
      <c r="AF414" s="150">
        <f t="shared" si="36"/>
        <v>0</v>
      </c>
      <c r="AG414" s="331"/>
      <c r="AJ414" s="185"/>
      <c r="AK414" s="616"/>
      <c r="AL414" s="186">
        <f t="shared" si="32"/>
        <v>0</v>
      </c>
      <c r="AM414" s="186">
        <f t="shared" si="33"/>
        <v>0</v>
      </c>
      <c r="AN414" s="186">
        <f t="shared" si="34"/>
        <v>0</v>
      </c>
      <c r="AO414" s="615"/>
    </row>
    <row r="415" spans="1:41" ht="20.100000000000001" customHeight="1">
      <c r="A415" s="183">
        <v>411</v>
      </c>
      <c r="B415" s="342"/>
      <c r="C415" s="342"/>
      <c r="D415" s="142"/>
      <c r="E415" s="142"/>
      <c r="F415" s="142"/>
      <c r="G415" s="142"/>
      <c r="H415" s="142"/>
      <c r="I415" s="142"/>
      <c r="J415" s="143"/>
      <c r="K415" s="142"/>
      <c r="L415" s="142"/>
      <c r="M415" s="144"/>
      <c r="N415" s="145"/>
      <c r="O415" s="142"/>
      <c r="P415" s="147"/>
      <c r="Q415" s="147"/>
      <c r="R415" s="147"/>
      <c r="S415" s="147"/>
      <c r="T415" s="147"/>
      <c r="U415" s="147"/>
      <c r="V415" s="147"/>
      <c r="W415" s="147"/>
      <c r="X415" s="147"/>
      <c r="Y415" s="147"/>
      <c r="Z415" s="147"/>
      <c r="AA415" s="147"/>
      <c r="AB415" s="147"/>
      <c r="AC415" s="148"/>
      <c r="AD415" s="142"/>
      <c r="AE415" s="203">
        <f t="shared" si="35"/>
        <v>0</v>
      </c>
      <c r="AF415" s="150">
        <f t="shared" si="36"/>
        <v>0</v>
      </c>
      <c r="AG415" s="331"/>
      <c r="AJ415" s="185"/>
      <c r="AK415" s="616"/>
      <c r="AL415" s="186">
        <f t="shared" si="32"/>
        <v>0</v>
      </c>
      <c r="AM415" s="186">
        <f t="shared" si="33"/>
        <v>0</v>
      </c>
      <c r="AN415" s="186">
        <f t="shared" si="34"/>
        <v>0</v>
      </c>
      <c r="AO415" s="615"/>
    </row>
    <row r="416" spans="1:41" ht="20.100000000000001" customHeight="1">
      <c r="A416" s="183">
        <v>412</v>
      </c>
      <c r="B416" s="342"/>
      <c r="C416" s="342"/>
      <c r="D416" s="142"/>
      <c r="E416" s="142"/>
      <c r="F416" s="142"/>
      <c r="G416" s="142"/>
      <c r="H416" s="142"/>
      <c r="I416" s="142"/>
      <c r="J416" s="143"/>
      <c r="K416" s="142"/>
      <c r="L416" s="142"/>
      <c r="M416" s="144"/>
      <c r="N416" s="145"/>
      <c r="O416" s="142"/>
      <c r="P416" s="147"/>
      <c r="Q416" s="147"/>
      <c r="R416" s="147"/>
      <c r="S416" s="147"/>
      <c r="T416" s="147"/>
      <c r="U416" s="147"/>
      <c r="V416" s="147"/>
      <c r="W416" s="147"/>
      <c r="X416" s="147"/>
      <c r="Y416" s="147"/>
      <c r="Z416" s="147"/>
      <c r="AA416" s="147"/>
      <c r="AB416" s="147"/>
      <c r="AC416" s="148"/>
      <c r="AD416" s="142"/>
      <c r="AE416" s="203">
        <f t="shared" si="35"/>
        <v>0</v>
      </c>
      <c r="AF416" s="150">
        <f t="shared" si="36"/>
        <v>0</v>
      </c>
      <c r="AG416" s="331"/>
      <c r="AJ416" s="185"/>
      <c r="AK416" s="616"/>
      <c r="AL416" s="186">
        <f t="shared" si="32"/>
        <v>0</v>
      </c>
      <c r="AM416" s="186">
        <f t="shared" si="33"/>
        <v>0</v>
      </c>
      <c r="AN416" s="186">
        <f t="shared" si="34"/>
        <v>0</v>
      </c>
      <c r="AO416" s="615"/>
    </row>
    <row r="417" spans="1:41" ht="20.100000000000001" customHeight="1">
      <c r="A417" s="183">
        <v>413</v>
      </c>
      <c r="B417" s="342"/>
      <c r="C417" s="342"/>
      <c r="D417" s="142"/>
      <c r="E417" s="142"/>
      <c r="F417" s="142"/>
      <c r="G417" s="142"/>
      <c r="H417" s="142"/>
      <c r="I417" s="142"/>
      <c r="J417" s="143"/>
      <c r="K417" s="142"/>
      <c r="L417" s="142"/>
      <c r="M417" s="144"/>
      <c r="N417" s="145"/>
      <c r="O417" s="142"/>
      <c r="P417" s="147"/>
      <c r="Q417" s="147"/>
      <c r="R417" s="147"/>
      <c r="S417" s="147"/>
      <c r="T417" s="147"/>
      <c r="U417" s="147"/>
      <c r="V417" s="147"/>
      <c r="W417" s="147"/>
      <c r="X417" s="147"/>
      <c r="Y417" s="147"/>
      <c r="Z417" s="147"/>
      <c r="AA417" s="147"/>
      <c r="AB417" s="147"/>
      <c r="AC417" s="148"/>
      <c r="AD417" s="142"/>
      <c r="AE417" s="203">
        <f t="shared" si="35"/>
        <v>0</v>
      </c>
      <c r="AF417" s="150">
        <f t="shared" si="36"/>
        <v>0</v>
      </c>
      <c r="AG417" s="331"/>
      <c r="AJ417" s="185"/>
      <c r="AK417" s="616"/>
      <c r="AL417" s="186">
        <f t="shared" si="32"/>
        <v>0</v>
      </c>
      <c r="AM417" s="186">
        <f t="shared" si="33"/>
        <v>0</v>
      </c>
      <c r="AN417" s="186">
        <f t="shared" si="34"/>
        <v>0</v>
      </c>
      <c r="AO417" s="615"/>
    </row>
    <row r="418" spans="1:41" ht="20.100000000000001" customHeight="1">
      <c r="A418" s="183">
        <v>414</v>
      </c>
      <c r="B418" s="342"/>
      <c r="C418" s="342"/>
      <c r="D418" s="142"/>
      <c r="E418" s="142"/>
      <c r="F418" s="142"/>
      <c r="G418" s="142"/>
      <c r="H418" s="142"/>
      <c r="I418" s="142"/>
      <c r="J418" s="143"/>
      <c r="K418" s="142"/>
      <c r="L418" s="142"/>
      <c r="M418" s="144"/>
      <c r="N418" s="145"/>
      <c r="O418" s="142"/>
      <c r="P418" s="147"/>
      <c r="Q418" s="147"/>
      <c r="R418" s="147"/>
      <c r="S418" s="147"/>
      <c r="T418" s="147"/>
      <c r="U418" s="147"/>
      <c r="V418" s="147"/>
      <c r="W418" s="147"/>
      <c r="X418" s="147"/>
      <c r="Y418" s="147"/>
      <c r="Z418" s="147"/>
      <c r="AA418" s="147"/>
      <c r="AB418" s="147"/>
      <c r="AC418" s="148"/>
      <c r="AD418" s="142"/>
      <c r="AE418" s="203">
        <f t="shared" si="35"/>
        <v>0</v>
      </c>
      <c r="AF418" s="150">
        <f t="shared" si="36"/>
        <v>0</v>
      </c>
      <c r="AG418" s="331"/>
      <c r="AJ418" s="185"/>
      <c r="AK418" s="616"/>
      <c r="AL418" s="186">
        <f t="shared" si="32"/>
        <v>0</v>
      </c>
      <c r="AM418" s="186">
        <f t="shared" si="33"/>
        <v>0</v>
      </c>
      <c r="AN418" s="186">
        <f t="shared" si="34"/>
        <v>0</v>
      </c>
      <c r="AO418" s="615"/>
    </row>
    <row r="419" spans="1:41" ht="20.100000000000001" customHeight="1">
      <c r="A419" s="183">
        <v>415</v>
      </c>
      <c r="B419" s="342"/>
      <c r="C419" s="342"/>
      <c r="D419" s="142"/>
      <c r="E419" s="142"/>
      <c r="F419" s="142"/>
      <c r="G419" s="142"/>
      <c r="H419" s="142"/>
      <c r="I419" s="142"/>
      <c r="J419" s="143"/>
      <c r="K419" s="142"/>
      <c r="L419" s="142"/>
      <c r="M419" s="144"/>
      <c r="N419" s="145"/>
      <c r="O419" s="142"/>
      <c r="P419" s="147"/>
      <c r="Q419" s="147"/>
      <c r="R419" s="147"/>
      <c r="S419" s="147"/>
      <c r="T419" s="147"/>
      <c r="U419" s="147"/>
      <c r="V419" s="147"/>
      <c r="W419" s="147"/>
      <c r="X419" s="147"/>
      <c r="Y419" s="147"/>
      <c r="Z419" s="147"/>
      <c r="AA419" s="147"/>
      <c r="AB419" s="147"/>
      <c r="AC419" s="148"/>
      <c r="AD419" s="142"/>
      <c r="AE419" s="203">
        <f t="shared" si="35"/>
        <v>0</v>
      </c>
      <c r="AF419" s="150">
        <f t="shared" si="36"/>
        <v>0</v>
      </c>
      <c r="AG419" s="331"/>
      <c r="AJ419" s="185"/>
      <c r="AK419" s="616"/>
      <c r="AL419" s="186">
        <f t="shared" si="32"/>
        <v>0</v>
      </c>
      <c r="AM419" s="186">
        <f t="shared" si="33"/>
        <v>0</v>
      </c>
      <c r="AN419" s="186">
        <f t="shared" si="34"/>
        <v>0</v>
      </c>
      <c r="AO419" s="615"/>
    </row>
    <row r="420" spans="1:41" ht="20.100000000000001" customHeight="1">
      <c r="A420" s="183">
        <v>416</v>
      </c>
      <c r="B420" s="342"/>
      <c r="C420" s="342"/>
      <c r="D420" s="142"/>
      <c r="E420" s="142"/>
      <c r="F420" s="142"/>
      <c r="G420" s="142"/>
      <c r="H420" s="142"/>
      <c r="I420" s="142"/>
      <c r="J420" s="143"/>
      <c r="K420" s="142"/>
      <c r="L420" s="142"/>
      <c r="M420" s="144"/>
      <c r="N420" s="145"/>
      <c r="O420" s="142"/>
      <c r="P420" s="147"/>
      <c r="Q420" s="147"/>
      <c r="R420" s="147"/>
      <c r="S420" s="147"/>
      <c r="T420" s="147"/>
      <c r="U420" s="147"/>
      <c r="V420" s="147"/>
      <c r="W420" s="147"/>
      <c r="X420" s="147"/>
      <c r="Y420" s="147"/>
      <c r="Z420" s="147"/>
      <c r="AA420" s="147"/>
      <c r="AB420" s="147"/>
      <c r="AC420" s="148"/>
      <c r="AD420" s="142"/>
      <c r="AE420" s="203">
        <f t="shared" si="35"/>
        <v>0</v>
      </c>
      <c r="AF420" s="150">
        <f t="shared" si="36"/>
        <v>0</v>
      </c>
      <c r="AG420" s="331"/>
      <c r="AJ420" s="185"/>
      <c r="AK420" s="616"/>
      <c r="AL420" s="186">
        <f t="shared" si="32"/>
        <v>0</v>
      </c>
      <c r="AM420" s="186">
        <f t="shared" si="33"/>
        <v>0</v>
      </c>
      <c r="AN420" s="186">
        <f t="shared" si="34"/>
        <v>0</v>
      </c>
      <c r="AO420" s="615"/>
    </row>
    <row r="421" spans="1:41" ht="20.100000000000001" customHeight="1">
      <c r="A421" s="183">
        <v>417</v>
      </c>
      <c r="B421" s="342"/>
      <c r="C421" s="342"/>
      <c r="D421" s="142"/>
      <c r="E421" s="142"/>
      <c r="F421" s="142"/>
      <c r="G421" s="142"/>
      <c r="H421" s="142"/>
      <c r="I421" s="142"/>
      <c r="J421" s="143"/>
      <c r="K421" s="142"/>
      <c r="L421" s="142"/>
      <c r="M421" s="144"/>
      <c r="N421" s="145"/>
      <c r="O421" s="142"/>
      <c r="P421" s="147"/>
      <c r="Q421" s="147"/>
      <c r="R421" s="147"/>
      <c r="S421" s="147"/>
      <c r="T421" s="147"/>
      <c r="U421" s="147"/>
      <c r="V421" s="147"/>
      <c r="W421" s="147"/>
      <c r="X421" s="147"/>
      <c r="Y421" s="147"/>
      <c r="Z421" s="147"/>
      <c r="AA421" s="147"/>
      <c r="AB421" s="147"/>
      <c r="AC421" s="148"/>
      <c r="AD421" s="142"/>
      <c r="AE421" s="203">
        <f t="shared" si="35"/>
        <v>0</v>
      </c>
      <c r="AF421" s="150">
        <f t="shared" si="36"/>
        <v>0</v>
      </c>
      <c r="AG421" s="331"/>
      <c r="AJ421" s="185"/>
      <c r="AK421" s="616"/>
      <c r="AL421" s="186">
        <f t="shared" si="32"/>
        <v>0</v>
      </c>
      <c r="AM421" s="186">
        <f t="shared" si="33"/>
        <v>0</v>
      </c>
      <c r="AN421" s="186">
        <f t="shared" si="34"/>
        <v>0</v>
      </c>
      <c r="AO421" s="615"/>
    </row>
    <row r="422" spans="1:41" ht="20.100000000000001" customHeight="1">
      <c r="A422" s="183">
        <v>418</v>
      </c>
      <c r="B422" s="342"/>
      <c r="C422" s="342"/>
      <c r="D422" s="142"/>
      <c r="E422" s="142"/>
      <c r="F422" s="142"/>
      <c r="G422" s="142"/>
      <c r="H422" s="142"/>
      <c r="I422" s="142"/>
      <c r="J422" s="143"/>
      <c r="K422" s="142"/>
      <c r="L422" s="142"/>
      <c r="M422" s="144"/>
      <c r="N422" s="145"/>
      <c r="O422" s="142"/>
      <c r="P422" s="147"/>
      <c r="Q422" s="147"/>
      <c r="R422" s="147"/>
      <c r="S422" s="147"/>
      <c r="T422" s="147"/>
      <c r="U422" s="147"/>
      <c r="V422" s="147"/>
      <c r="W422" s="147"/>
      <c r="X422" s="147"/>
      <c r="Y422" s="147"/>
      <c r="Z422" s="147"/>
      <c r="AA422" s="147"/>
      <c r="AB422" s="147"/>
      <c r="AC422" s="148"/>
      <c r="AD422" s="142"/>
      <c r="AE422" s="203">
        <f t="shared" si="35"/>
        <v>0</v>
      </c>
      <c r="AF422" s="150">
        <f t="shared" si="36"/>
        <v>0</v>
      </c>
      <c r="AG422" s="331"/>
      <c r="AJ422" s="185"/>
      <c r="AK422" s="616"/>
      <c r="AL422" s="186">
        <f t="shared" si="32"/>
        <v>0</v>
      </c>
      <c r="AM422" s="186">
        <f t="shared" si="33"/>
        <v>0</v>
      </c>
      <c r="AN422" s="186">
        <f t="shared" si="34"/>
        <v>0</v>
      </c>
      <c r="AO422" s="615"/>
    </row>
    <row r="423" spans="1:41" ht="20.100000000000001" customHeight="1">
      <c r="A423" s="183">
        <v>419</v>
      </c>
      <c r="B423" s="342"/>
      <c r="C423" s="342"/>
      <c r="D423" s="142"/>
      <c r="E423" s="142"/>
      <c r="F423" s="142"/>
      <c r="G423" s="142"/>
      <c r="H423" s="142"/>
      <c r="I423" s="142"/>
      <c r="J423" s="143"/>
      <c r="K423" s="142"/>
      <c r="L423" s="142"/>
      <c r="M423" s="144"/>
      <c r="N423" s="145"/>
      <c r="O423" s="142"/>
      <c r="P423" s="147"/>
      <c r="Q423" s="147"/>
      <c r="R423" s="147"/>
      <c r="S423" s="147"/>
      <c r="T423" s="147"/>
      <c r="U423" s="147"/>
      <c r="V423" s="147"/>
      <c r="W423" s="147"/>
      <c r="X423" s="147"/>
      <c r="Y423" s="147"/>
      <c r="Z423" s="147"/>
      <c r="AA423" s="147"/>
      <c r="AB423" s="147"/>
      <c r="AC423" s="148"/>
      <c r="AD423" s="142"/>
      <c r="AE423" s="203">
        <f t="shared" si="35"/>
        <v>0</v>
      </c>
      <c r="AF423" s="150">
        <f t="shared" si="36"/>
        <v>0</v>
      </c>
      <c r="AG423" s="331"/>
      <c r="AJ423" s="185"/>
      <c r="AK423" s="616"/>
      <c r="AL423" s="186">
        <f t="shared" si="32"/>
        <v>0</v>
      </c>
      <c r="AM423" s="186">
        <f t="shared" si="33"/>
        <v>0</v>
      </c>
      <c r="AN423" s="186">
        <f t="shared" si="34"/>
        <v>0</v>
      </c>
      <c r="AO423" s="615"/>
    </row>
    <row r="424" spans="1:41" ht="20.100000000000001" customHeight="1">
      <c r="A424" s="183">
        <v>420</v>
      </c>
      <c r="B424" s="342"/>
      <c r="C424" s="342"/>
      <c r="D424" s="142"/>
      <c r="E424" s="142"/>
      <c r="F424" s="142"/>
      <c r="G424" s="142"/>
      <c r="H424" s="142"/>
      <c r="I424" s="142"/>
      <c r="J424" s="143"/>
      <c r="K424" s="142"/>
      <c r="L424" s="142"/>
      <c r="M424" s="144"/>
      <c r="N424" s="145"/>
      <c r="O424" s="142"/>
      <c r="P424" s="147"/>
      <c r="Q424" s="147"/>
      <c r="R424" s="147"/>
      <c r="S424" s="147"/>
      <c r="T424" s="147"/>
      <c r="U424" s="147"/>
      <c r="V424" s="147"/>
      <c r="W424" s="147"/>
      <c r="X424" s="147"/>
      <c r="Y424" s="147"/>
      <c r="Z424" s="147"/>
      <c r="AA424" s="147"/>
      <c r="AB424" s="147"/>
      <c r="AC424" s="148"/>
      <c r="AD424" s="142"/>
      <c r="AE424" s="203">
        <f t="shared" si="35"/>
        <v>0</v>
      </c>
      <c r="AF424" s="150">
        <f t="shared" si="36"/>
        <v>0</v>
      </c>
      <c r="AG424" s="331"/>
      <c r="AJ424" s="185"/>
      <c r="AK424" s="616"/>
      <c r="AL424" s="186">
        <f t="shared" si="32"/>
        <v>0</v>
      </c>
      <c r="AM424" s="186">
        <f t="shared" si="33"/>
        <v>0</v>
      </c>
      <c r="AN424" s="186">
        <f t="shared" si="34"/>
        <v>0</v>
      </c>
      <c r="AO424" s="615"/>
    </row>
    <row r="425" spans="1:41" ht="20.100000000000001" customHeight="1">
      <c r="A425" s="183">
        <v>421</v>
      </c>
      <c r="B425" s="342"/>
      <c r="C425" s="342"/>
      <c r="D425" s="142"/>
      <c r="E425" s="142"/>
      <c r="F425" s="142"/>
      <c r="G425" s="142"/>
      <c r="H425" s="142"/>
      <c r="I425" s="142"/>
      <c r="J425" s="143"/>
      <c r="K425" s="142"/>
      <c r="L425" s="142"/>
      <c r="M425" s="144"/>
      <c r="N425" s="145"/>
      <c r="O425" s="142"/>
      <c r="P425" s="147"/>
      <c r="Q425" s="147"/>
      <c r="R425" s="147"/>
      <c r="S425" s="147"/>
      <c r="T425" s="147"/>
      <c r="U425" s="147"/>
      <c r="V425" s="147"/>
      <c r="W425" s="147"/>
      <c r="X425" s="147"/>
      <c r="Y425" s="147"/>
      <c r="Z425" s="147"/>
      <c r="AA425" s="147"/>
      <c r="AB425" s="147"/>
      <c r="AC425" s="148"/>
      <c r="AD425" s="142"/>
      <c r="AE425" s="203">
        <f t="shared" si="35"/>
        <v>0</v>
      </c>
      <c r="AF425" s="150">
        <f t="shared" si="36"/>
        <v>0</v>
      </c>
      <c r="AG425" s="331"/>
      <c r="AJ425" s="185"/>
      <c r="AK425" s="616"/>
      <c r="AL425" s="186">
        <f t="shared" si="32"/>
        <v>0</v>
      </c>
      <c r="AM425" s="186">
        <f t="shared" si="33"/>
        <v>0</v>
      </c>
      <c r="AN425" s="186">
        <f t="shared" si="34"/>
        <v>0</v>
      </c>
      <c r="AO425" s="615"/>
    </row>
    <row r="426" spans="1:41" ht="20.100000000000001" customHeight="1">
      <c r="A426" s="183">
        <v>422</v>
      </c>
      <c r="B426" s="342"/>
      <c r="C426" s="342"/>
      <c r="D426" s="142"/>
      <c r="E426" s="142"/>
      <c r="F426" s="142"/>
      <c r="G426" s="142"/>
      <c r="H426" s="142"/>
      <c r="I426" s="142"/>
      <c r="J426" s="143"/>
      <c r="K426" s="142"/>
      <c r="L426" s="142"/>
      <c r="M426" s="144"/>
      <c r="N426" s="145"/>
      <c r="O426" s="142"/>
      <c r="P426" s="147"/>
      <c r="Q426" s="147"/>
      <c r="R426" s="147"/>
      <c r="S426" s="147"/>
      <c r="T426" s="147"/>
      <c r="U426" s="147"/>
      <c r="V426" s="147"/>
      <c r="W426" s="147"/>
      <c r="X426" s="147"/>
      <c r="Y426" s="147"/>
      <c r="Z426" s="147"/>
      <c r="AA426" s="147"/>
      <c r="AB426" s="147"/>
      <c r="AC426" s="148"/>
      <c r="AD426" s="142"/>
      <c r="AE426" s="203">
        <f t="shared" si="35"/>
        <v>0</v>
      </c>
      <c r="AF426" s="150">
        <f t="shared" si="36"/>
        <v>0</v>
      </c>
      <c r="AG426" s="331"/>
      <c r="AJ426" s="185"/>
      <c r="AK426" s="616"/>
      <c r="AL426" s="186">
        <f t="shared" si="32"/>
        <v>0</v>
      </c>
      <c r="AM426" s="186">
        <f t="shared" si="33"/>
        <v>0</v>
      </c>
      <c r="AN426" s="186">
        <f t="shared" si="34"/>
        <v>0</v>
      </c>
      <c r="AO426" s="615"/>
    </row>
    <row r="427" spans="1:41" ht="20.100000000000001" customHeight="1">
      <c r="A427" s="183">
        <v>423</v>
      </c>
      <c r="B427" s="342"/>
      <c r="C427" s="342"/>
      <c r="D427" s="142"/>
      <c r="E427" s="142"/>
      <c r="F427" s="142"/>
      <c r="G427" s="142"/>
      <c r="H427" s="142"/>
      <c r="I427" s="142"/>
      <c r="J427" s="143"/>
      <c r="K427" s="142"/>
      <c r="L427" s="142"/>
      <c r="M427" s="144"/>
      <c r="N427" s="145"/>
      <c r="O427" s="142"/>
      <c r="P427" s="147"/>
      <c r="Q427" s="147"/>
      <c r="R427" s="147"/>
      <c r="S427" s="147"/>
      <c r="T427" s="147"/>
      <c r="U427" s="147"/>
      <c r="V427" s="147"/>
      <c r="W427" s="147"/>
      <c r="X427" s="147"/>
      <c r="Y427" s="147"/>
      <c r="Z427" s="147"/>
      <c r="AA427" s="147"/>
      <c r="AB427" s="147"/>
      <c r="AC427" s="148"/>
      <c r="AD427" s="142"/>
      <c r="AE427" s="203">
        <f t="shared" si="35"/>
        <v>0</v>
      </c>
      <c r="AF427" s="150">
        <f t="shared" si="36"/>
        <v>0</v>
      </c>
      <c r="AG427" s="331"/>
      <c r="AJ427" s="185"/>
      <c r="AK427" s="616"/>
      <c r="AL427" s="186">
        <f t="shared" si="32"/>
        <v>0</v>
      </c>
      <c r="AM427" s="186">
        <f t="shared" si="33"/>
        <v>0</v>
      </c>
      <c r="AN427" s="186">
        <f t="shared" si="34"/>
        <v>0</v>
      </c>
      <c r="AO427" s="615"/>
    </row>
    <row r="428" spans="1:41" ht="20.100000000000001" customHeight="1">
      <c r="A428" s="183">
        <v>424</v>
      </c>
      <c r="B428" s="342"/>
      <c r="C428" s="342"/>
      <c r="D428" s="142"/>
      <c r="E428" s="142"/>
      <c r="F428" s="142"/>
      <c r="G428" s="142"/>
      <c r="H428" s="142"/>
      <c r="I428" s="142"/>
      <c r="J428" s="143"/>
      <c r="K428" s="142"/>
      <c r="L428" s="142"/>
      <c r="M428" s="144"/>
      <c r="N428" s="145"/>
      <c r="O428" s="142"/>
      <c r="P428" s="147"/>
      <c r="Q428" s="147"/>
      <c r="R428" s="147"/>
      <c r="S428" s="147"/>
      <c r="T428" s="147"/>
      <c r="U428" s="147"/>
      <c r="V428" s="147"/>
      <c r="W428" s="147"/>
      <c r="X428" s="147"/>
      <c r="Y428" s="147"/>
      <c r="Z428" s="147"/>
      <c r="AA428" s="147"/>
      <c r="AB428" s="147"/>
      <c r="AC428" s="148"/>
      <c r="AD428" s="142"/>
      <c r="AE428" s="203">
        <f t="shared" si="35"/>
        <v>0</v>
      </c>
      <c r="AF428" s="150">
        <f t="shared" si="36"/>
        <v>0</v>
      </c>
      <c r="AG428" s="331"/>
      <c r="AJ428" s="185"/>
      <c r="AK428" s="616"/>
      <c r="AL428" s="186">
        <f t="shared" si="32"/>
        <v>0</v>
      </c>
      <c r="AM428" s="186">
        <f t="shared" si="33"/>
        <v>0</v>
      </c>
      <c r="AN428" s="186">
        <f t="shared" si="34"/>
        <v>0</v>
      </c>
      <c r="AO428" s="615"/>
    </row>
    <row r="429" spans="1:41" ht="20.100000000000001" customHeight="1">
      <c r="A429" s="183">
        <v>425</v>
      </c>
      <c r="B429" s="342"/>
      <c r="C429" s="342"/>
      <c r="D429" s="142"/>
      <c r="E429" s="142"/>
      <c r="F429" s="142"/>
      <c r="G429" s="142"/>
      <c r="H429" s="142"/>
      <c r="I429" s="142"/>
      <c r="J429" s="143"/>
      <c r="K429" s="142"/>
      <c r="L429" s="142"/>
      <c r="M429" s="144"/>
      <c r="N429" s="145"/>
      <c r="O429" s="142"/>
      <c r="P429" s="147"/>
      <c r="Q429" s="147"/>
      <c r="R429" s="147"/>
      <c r="S429" s="147"/>
      <c r="T429" s="147"/>
      <c r="U429" s="147"/>
      <c r="V429" s="147"/>
      <c r="W429" s="147"/>
      <c r="X429" s="147"/>
      <c r="Y429" s="147"/>
      <c r="Z429" s="147"/>
      <c r="AA429" s="147"/>
      <c r="AB429" s="147"/>
      <c r="AC429" s="148"/>
      <c r="AD429" s="142"/>
      <c r="AE429" s="203">
        <f t="shared" si="35"/>
        <v>0</v>
      </c>
      <c r="AF429" s="150">
        <f t="shared" si="36"/>
        <v>0</v>
      </c>
      <c r="AG429" s="331"/>
      <c r="AJ429" s="185"/>
      <c r="AK429" s="616"/>
      <c r="AL429" s="186">
        <f t="shared" si="32"/>
        <v>0</v>
      </c>
      <c r="AM429" s="186">
        <f t="shared" si="33"/>
        <v>0</v>
      </c>
      <c r="AN429" s="186">
        <f t="shared" si="34"/>
        <v>0</v>
      </c>
      <c r="AO429" s="615"/>
    </row>
    <row r="430" spans="1:41" ht="20.100000000000001" customHeight="1">
      <c r="A430" s="183">
        <v>426</v>
      </c>
      <c r="B430" s="342"/>
      <c r="C430" s="342"/>
      <c r="D430" s="142"/>
      <c r="E430" s="142"/>
      <c r="F430" s="142"/>
      <c r="G430" s="142"/>
      <c r="H430" s="142"/>
      <c r="I430" s="142"/>
      <c r="J430" s="143"/>
      <c r="K430" s="142"/>
      <c r="L430" s="142"/>
      <c r="M430" s="144"/>
      <c r="N430" s="145"/>
      <c r="O430" s="142"/>
      <c r="P430" s="147"/>
      <c r="Q430" s="147"/>
      <c r="R430" s="147"/>
      <c r="S430" s="147"/>
      <c r="T430" s="147"/>
      <c r="U430" s="147"/>
      <c r="V430" s="147"/>
      <c r="W430" s="147"/>
      <c r="X430" s="147"/>
      <c r="Y430" s="147"/>
      <c r="Z430" s="147"/>
      <c r="AA430" s="147"/>
      <c r="AB430" s="147"/>
      <c r="AC430" s="148"/>
      <c r="AD430" s="142"/>
      <c r="AE430" s="203">
        <f t="shared" si="35"/>
        <v>0</v>
      </c>
      <c r="AF430" s="150">
        <f t="shared" si="36"/>
        <v>0</v>
      </c>
      <c r="AG430" s="331"/>
      <c r="AJ430" s="185"/>
      <c r="AK430" s="616"/>
      <c r="AL430" s="186">
        <f t="shared" si="32"/>
        <v>0</v>
      </c>
      <c r="AM430" s="186">
        <f t="shared" si="33"/>
        <v>0</v>
      </c>
      <c r="AN430" s="186">
        <f t="shared" si="34"/>
        <v>0</v>
      </c>
      <c r="AO430" s="615"/>
    </row>
    <row r="431" spans="1:41" ht="20.100000000000001" customHeight="1">
      <c r="A431" s="183">
        <v>427</v>
      </c>
      <c r="B431" s="342"/>
      <c r="C431" s="342"/>
      <c r="D431" s="142"/>
      <c r="E431" s="142"/>
      <c r="F431" s="142"/>
      <c r="G431" s="142"/>
      <c r="H431" s="142"/>
      <c r="I431" s="142"/>
      <c r="J431" s="143"/>
      <c r="K431" s="142"/>
      <c r="L431" s="142"/>
      <c r="M431" s="144"/>
      <c r="N431" s="145"/>
      <c r="O431" s="142"/>
      <c r="P431" s="147"/>
      <c r="Q431" s="147"/>
      <c r="R431" s="147"/>
      <c r="S431" s="147"/>
      <c r="T431" s="147"/>
      <c r="U431" s="147"/>
      <c r="V431" s="147"/>
      <c r="W431" s="147"/>
      <c r="X431" s="147"/>
      <c r="Y431" s="147"/>
      <c r="Z431" s="147"/>
      <c r="AA431" s="147"/>
      <c r="AB431" s="147"/>
      <c r="AC431" s="148"/>
      <c r="AD431" s="142"/>
      <c r="AE431" s="203">
        <f t="shared" si="35"/>
        <v>0</v>
      </c>
      <c r="AF431" s="150">
        <f t="shared" si="36"/>
        <v>0</v>
      </c>
      <c r="AG431" s="331"/>
      <c r="AJ431" s="185"/>
      <c r="AK431" s="616"/>
      <c r="AL431" s="186">
        <f t="shared" si="32"/>
        <v>0</v>
      </c>
      <c r="AM431" s="186">
        <f t="shared" si="33"/>
        <v>0</v>
      </c>
      <c r="AN431" s="186">
        <f t="shared" si="34"/>
        <v>0</v>
      </c>
      <c r="AO431" s="615"/>
    </row>
    <row r="432" spans="1:41" ht="20.100000000000001" customHeight="1">
      <c r="A432" s="183">
        <v>428</v>
      </c>
      <c r="B432" s="342"/>
      <c r="C432" s="342"/>
      <c r="D432" s="142"/>
      <c r="E432" s="142"/>
      <c r="F432" s="142"/>
      <c r="G432" s="142"/>
      <c r="H432" s="142"/>
      <c r="I432" s="142"/>
      <c r="J432" s="143"/>
      <c r="K432" s="142"/>
      <c r="L432" s="142"/>
      <c r="M432" s="144"/>
      <c r="N432" s="145"/>
      <c r="O432" s="142"/>
      <c r="P432" s="147"/>
      <c r="Q432" s="147"/>
      <c r="R432" s="147"/>
      <c r="S432" s="147"/>
      <c r="T432" s="147"/>
      <c r="U432" s="147"/>
      <c r="V432" s="147"/>
      <c r="W432" s="147"/>
      <c r="X432" s="147"/>
      <c r="Y432" s="147"/>
      <c r="Z432" s="147"/>
      <c r="AA432" s="147"/>
      <c r="AB432" s="147"/>
      <c r="AC432" s="148"/>
      <c r="AD432" s="142"/>
      <c r="AE432" s="203">
        <f t="shared" si="35"/>
        <v>0</v>
      </c>
      <c r="AF432" s="150">
        <f t="shared" si="36"/>
        <v>0</v>
      </c>
      <c r="AG432" s="331"/>
      <c r="AJ432" s="185"/>
      <c r="AK432" s="616"/>
      <c r="AL432" s="186">
        <f t="shared" si="32"/>
        <v>0</v>
      </c>
      <c r="AM432" s="186">
        <f t="shared" si="33"/>
        <v>0</v>
      </c>
      <c r="AN432" s="186">
        <f t="shared" si="34"/>
        <v>0</v>
      </c>
      <c r="AO432" s="615"/>
    </row>
    <row r="433" spans="1:41" ht="20.100000000000001" customHeight="1">
      <c r="A433" s="183">
        <v>429</v>
      </c>
      <c r="B433" s="342"/>
      <c r="C433" s="342"/>
      <c r="D433" s="142"/>
      <c r="E433" s="142"/>
      <c r="F433" s="142"/>
      <c r="G433" s="142"/>
      <c r="H433" s="142"/>
      <c r="I433" s="142"/>
      <c r="J433" s="143"/>
      <c r="K433" s="142"/>
      <c r="L433" s="142"/>
      <c r="M433" s="144"/>
      <c r="N433" s="145"/>
      <c r="O433" s="142"/>
      <c r="P433" s="147"/>
      <c r="Q433" s="147"/>
      <c r="R433" s="147"/>
      <c r="S433" s="147"/>
      <c r="T433" s="147"/>
      <c r="U433" s="147"/>
      <c r="V433" s="147"/>
      <c r="W433" s="147"/>
      <c r="X433" s="147"/>
      <c r="Y433" s="147"/>
      <c r="Z433" s="147"/>
      <c r="AA433" s="147"/>
      <c r="AB433" s="147"/>
      <c r="AC433" s="148"/>
      <c r="AD433" s="142"/>
      <c r="AE433" s="203">
        <f t="shared" si="35"/>
        <v>0</v>
      </c>
      <c r="AF433" s="150">
        <f t="shared" si="36"/>
        <v>0</v>
      </c>
      <c r="AG433" s="331"/>
      <c r="AJ433" s="185"/>
      <c r="AK433" s="616"/>
      <c r="AL433" s="186">
        <f t="shared" si="32"/>
        <v>0</v>
      </c>
      <c r="AM433" s="186">
        <f t="shared" si="33"/>
        <v>0</v>
      </c>
      <c r="AN433" s="186">
        <f t="shared" si="34"/>
        <v>0</v>
      </c>
      <c r="AO433" s="615"/>
    </row>
    <row r="434" spans="1:41" ht="20.100000000000001" customHeight="1">
      <c r="A434" s="183">
        <v>430</v>
      </c>
      <c r="B434" s="342"/>
      <c r="C434" s="342"/>
      <c r="D434" s="142"/>
      <c r="E434" s="142"/>
      <c r="F434" s="142"/>
      <c r="G434" s="142"/>
      <c r="H434" s="142"/>
      <c r="I434" s="142"/>
      <c r="J434" s="143"/>
      <c r="K434" s="142"/>
      <c r="L434" s="142"/>
      <c r="M434" s="144"/>
      <c r="N434" s="145"/>
      <c r="O434" s="142"/>
      <c r="P434" s="147"/>
      <c r="Q434" s="147"/>
      <c r="R434" s="147"/>
      <c r="S434" s="147"/>
      <c r="T434" s="147"/>
      <c r="U434" s="147"/>
      <c r="V434" s="147"/>
      <c r="W434" s="147"/>
      <c r="X434" s="147"/>
      <c r="Y434" s="147"/>
      <c r="Z434" s="147"/>
      <c r="AA434" s="147"/>
      <c r="AB434" s="147"/>
      <c r="AC434" s="148"/>
      <c r="AD434" s="142"/>
      <c r="AE434" s="203">
        <f t="shared" si="35"/>
        <v>0</v>
      </c>
      <c r="AF434" s="150">
        <f t="shared" si="36"/>
        <v>0</v>
      </c>
      <c r="AG434" s="331"/>
      <c r="AJ434" s="185"/>
      <c r="AK434" s="616"/>
      <c r="AL434" s="186">
        <f t="shared" si="32"/>
        <v>0</v>
      </c>
      <c r="AM434" s="186">
        <f t="shared" si="33"/>
        <v>0</v>
      </c>
      <c r="AN434" s="186">
        <f t="shared" si="34"/>
        <v>0</v>
      </c>
      <c r="AO434" s="615"/>
    </row>
    <row r="435" spans="1:41" ht="20.100000000000001" customHeight="1">
      <c r="A435" s="183">
        <v>431</v>
      </c>
      <c r="B435" s="342"/>
      <c r="C435" s="342"/>
      <c r="D435" s="142"/>
      <c r="E435" s="142"/>
      <c r="F435" s="142"/>
      <c r="G435" s="142"/>
      <c r="H435" s="142"/>
      <c r="I435" s="142"/>
      <c r="J435" s="143"/>
      <c r="K435" s="142"/>
      <c r="L435" s="142"/>
      <c r="M435" s="144"/>
      <c r="N435" s="145"/>
      <c r="O435" s="142"/>
      <c r="P435" s="147"/>
      <c r="Q435" s="147"/>
      <c r="R435" s="147"/>
      <c r="S435" s="147"/>
      <c r="T435" s="147"/>
      <c r="U435" s="147"/>
      <c r="V435" s="147"/>
      <c r="W435" s="147"/>
      <c r="X435" s="147"/>
      <c r="Y435" s="147"/>
      <c r="Z435" s="147"/>
      <c r="AA435" s="147"/>
      <c r="AB435" s="147"/>
      <c r="AC435" s="148"/>
      <c r="AD435" s="142"/>
      <c r="AE435" s="203">
        <f t="shared" si="35"/>
        <v>0</v>
      </c>
      <c r="AF435" s="150">
        <f t="shared" si="36"/>
        <v>0</v>
      </c>
      <c r="AG435" s="331"/>
      <c r="AJ435" s="185"/>
      <c r="AK435" s="616"/>
      <c r="AL435" s="186">
        <f t="shared" si="32"/>
        <v>0</v>
      </c>
      <c r="AM435" s="186">
        <f t="shared" si="33"/>
        <v>0</v>
      </c>
      <c r="AN435" s="186">
        <f t="shared" si="34"/>
        <v>0</v>
      </c>
      <c r="AO435" s="615"/>
    </row>
    <row r="436" spans="1:41" ht="20.100000000000001" customHeight="1">
      <c r="A436" s="183">
        <v>432</v>
      </c>
      <c r="B436" s="342"/>
      <c r="C436" s="342"/>
      <c r="D436" s="142"/>
      <c r="E436" s="142"/>
      <c r="F436" s="142"/>
      <c r="G436" s="142"/>
      <c r="H436" s="142"/>
      <c r="I436" s="142"/>
      <c r="J436" s="143"/>
      <c r="K436" s="142"/>
      <c r="L436" s="142"/>
      <c r="M436" s="144"/>
      <c r="N436" s="145"/>
      <c r="O436" s="142"/>
      <c r="P436" s="147"/>
      <c r="Q436" s="147"/>
      <c r="R436" s="147"/>
      <c r="S436" s="147"/>
      <c r="T436" s="147"/>
      <c r="U436" s="147"/>
      <c r="V436" s="147"/>
      <c r="W436" s="147"/>
      <c r="X436" s="147"/>
      <c r="Y436" s="147"/>
      <c r="Z436" s="147"/>
      <c r="AA436" s="147"/>
      <c r="AB436" s="147"/>
      <c r="AC436" s="148"/>
      <c r="AD436" s="142"/>
      <c r="AE436" s="203">
        <f t="shared" si="35"/>
        <v>0</v>
      </c>
      <c r="AF436" s="150">
        <f t="shared" si="36"/>
        <v>0</v>
      </c>
      <c r="AG436" s="331"/>
      <c r="AJ436" s="185"/>
      <c r="AK436" s="616"/>
      <c r="AL436" s="186">
        <f t="shared" si="32"/>
        <v>0</v>
      </c>
      <c r="AM436" s="186">
        <f t="shared" si="33"/>
        <v>0</v>
      </c>
      <c r="AN436" s="186">
        <f t="shared" si="34"/>
        <v>0</v>
      </c>
      <c r="AO436" s="615"/>
    </row>
    <row r="437" spans="1:41" ht="20.100000000000001" customHeight="1">
      <c r="A437" s="183">
        <v>433</v>
      </c>
      <c r="B437" s="342"/>
      <c r="C437" s="342"/>
      <c r="D437" s="142"/>
      <c r="E437" s="142"/>
      <c r="F437" s="142"/>
      <c r="G437" s="142"/>
      <c r="H437" s="142"/>
      <c r="I437" s="142"/>
      <c r="J437" s="143"/>
      <c r="K437" s="142"/>
      <c r="L437" s="142"/>
      <c r="M437" s="144"/>
      <c r="N437" s="145"/>
      <c r="O437" s="142"/>
      <c r="P437" s="147"/>
      <c r="Q437" s="147"/>
      <c r="R437" s="147"/>
      <c r="S437" s="147"/>
      <c r="T437" s="147"/>
      <c r="U437" s="147"/>
      <c r="V437" s="147"/>
      <c r="W437" s="147"/>
      <c r="X437" s="147"/>
      <c r="Y437" s="147"/>
      <c r="Z437" s="147"/>
      <c r="AA437" s="147"/>
      <c r="AB437" s="147"/>
      <c r="AC437" s="148"/>
      <c r="AD437" s="142"/>
      <c r="AE437" s="203">
        <f t="shared" si="35"/>
        <v>0</v>
      </c>
      <c r="AF437" s="150">
        <f t="shared" si="36"/>
        <v>0</v>
      </c>
      <c r="AG437" s="331"/>
      <c r="AJ437" s="185"/>
      <c r="AK437" s="616"/>
      <c r="AL437" s="186">
        <f t="shared" si="32"/>
        <v>0</v>
      </c>
      <c r="AM437" s="186">
        <f t="shared" si="33"/>
        <v>0</v>
      </c>
      <c r="AN437" s="186">
        <f t="shared" si="34"/>
        <v>0</v>
      </c>
      <c r="AO437" s="615"/>
    </row>
    <row r="438" spans="1:41" ht="20.100000000000001" customHeight="1">
      <c r="A438" s="183">
        <v>434</v>
      </c>
      <c r="B438" s="342"/>
      <c r="C438" s="342"/>
      <c r="D438" s="142"/>
      <c r="E438" s="142"/>
      <c r="F438" s="142"/>
      <c r="G438" s="142"/>
      <c r="H438" s="142"/>
      <c r="I438" s="142"/>
      <c r="J438" s="143"/>
      <c r="K438" s="142"/>
      <c r="L438" s="142"/>
      <c r="M438" s="144"/>
      <c r="N438" s="145"/>
      <c r="O438" s="142"/>
      <c r="P438" s="147"/>
      <c r="Q438" s="147"/>
      <c r="R438" s="147"/>
      <c r="S438" s="147"/>
      <c r="T438" s="147"/>
      <c r="U438" s="147"/>
      <c r="V438" s="147"/>
      <c r="W438" s="147"/>
      <c r="X438" s="147"/>
      <c r="Y438" s="147"/>
      <c r="Z438" s="147"/>
      <c r="AA438" s="147"/>
      <c r="AB438" s="147"/>
      <c r="AC438" s="148"/>
      <c r="AD438" s="142"/>
      <c r="AE438" s="203">
        <f t="shared" si="35"/>
        <v>0</v>
      </c>
      <c r="AF438" s="150">
        <f t="shared" si="36"/>
        <v>0</v>
      </c>
      <c r="AG438" s="331"/>
      <c r="AJ438" s="185"/>
      <c r="AK438" s="616"/>
      <c r="AL438" s="186">
        <f t="shared" si="32"/>
        <v>0</v>
      </c>
      <c r="AM438" s="186">
        <f t="shared" si="33"/>
        <v>0</v>
      </c>
      <c r="AN438" s="186">
        <f t="shared" si="34"/>
        <v>0</v>
      </c>
      <c r="AO438" s="615"/>
    </row>
    <row r="439" spans="1:41" ht="20.100000000000001" customHeight="1">
      <c r="A439" s="183">
        <v>435</v>
      </c>
      <c r="B439" s="342"/>
      <c r="C439" s="342"/>
      <c r="D439" s="142"/>
      <c r="E439" s="142"/>
      <c r="F439" s="142"/>
      <c r="G439" s="142"/>
      <c r="H439" s="142"/>
      <c r="I439" s="142"/>
      <c r="J439" s="143"/>
      <c r="K439" s="142"/>
      <c r="L439" s="142"/>
      <c r="M439" s="144"/>
      <c r="N439" s="145"/>
      <c r="O439" s="142"/>
      <c r="P439" s="147"/>
      <c r="Q439" s="147"/>
      <c r="R439" s="147"/>
      <c r="S439" s="147"/>
      <c r="T439" s="147"/>
      <c r="U439" s="147"/>
      <c r="V439" s="147"/>
      <c r="W439" s="147"/>
      <c r="X439" s="147"/>
      <c r="Y439" s="147"/>
      <c r="Z439" s="147"/>
      <c r="AA439" s="147"/>
      <c r="AB439" s="147"/>
      <c r="AC439" s="148"/>
      <c r="AD439" s="142"/>
      <c r="AE439" s="203">
        <f t="shared" si="35"/>
        <v>0</v>
      </c>
      <c r="AF439" s="150">
        <f t="shared" si="36"/>
        <v>0</v>
      </c>
      <c r="AG439" s="331"/>
      <c r="AJ439" s="185"/>
      <c r="AK439" s="616"/>
      <c r="AL439" s="186">
        <f t="shared" si="32"/>
        <v>0</v>
      </c>
      <c r="AM439" s="186">
        <f t="shared" si="33"/>
        <v>0</v>
      </c>
      <c r="AN439" s="186">
        <f t="shared" si="34"/>
        <v>0</v>
      </c>
      <c r="AO439" s="615"/>
    </row>
    <row r="440" spans="1:41" ht="20.100000000000001" customHeight="1">
      <c r="A440" s="183">
        <v>436</v>
      </c>
      <c r="B440" s="342"/>
      <c r="C440" s="342"/>
      <c r="D440" s="142"/>
      <c r="E440" s="142"/>
      <c r="F440" s="142"/>
      <c r="G440" s="142"/>
      <c r="H440" s="142"/>
      <c r="I440" s="142"/>
      <c r="J440" s="143"/>
      <c r="K440" s="142"/>
      <c r="L440" s="142"/>
      <c r="M440" s="144"/>
      <c r="N440" s="145"/>
      <c r="O440" s="142"/>
      <c r="P440" s="147"/>
      <c r="Q440" s="147"/>
      <c r="R440" s="147"/>
      <c r="S440" s="147"/>
      <c r="T440" s="147"/>
      <c r="U440" s="147"/>
      <c r="V440" s="147"/>
      <c r="W440" s="147"/>
      <c r="X440" s="147"/>
      <c r="Y440" s="147"/>
      <c r="Z440" s="147"/>
      <c r="AA440" s="147"/>
      <c r="AB440" s="147"/>
      <c r="AC440" s="148"/>
      <c r="AD440" s="142"/>
      <c r="AE440" s="203">
        <f t="shared" si="35"/>
        <v>0</v>
      </c>
      <c r="AF440" s="150">
        <f t="shared" si="36"/>
        <v>0</v>
      </c>
      <c r="AG440" s="331"/>
      <c r="AJ440" s="185"/>
      <c r="AK440" s="616"/>
      <c r="AL440" s="186">
        <f t="shared" si="32"/>
        <v>0</v>
      </c>
      <c r="AM440" s="186">
        <f t="shared" si="33"/>
        <v>0</v>
      </c>
      <c r="AN440" s="186">
        <f t="shared" si="34"/>
        <v>0</v>
      </c>
      <c r="AO440" s="615"/>
    </row>
    <row r="441" spans="1:41" ht="20.100000000000001" customHeight="1">
      <c r="A441" s="183">
        <v>437</v>
      </c>
      <c r="B441" s="342"/>
      <c r="C441" s="342"/>
      <c r="D441" s="142"/>
      <c r="E441" s="142"/>
      <c r="F441" s="142"/>
      <c r="G441" s="142"/>
      <c r="H441" s="142"/>
      <c r="I441" s="142"/>
      <c r="J441" s="143"/>
      <c r="K441" s="142"/>
      <c r="L441" s="142"/>
      <c r="M441" s="144"/>
      <c r="N441" s="145"/>
      <c r="O441" s="142"/>
      <c r="P441" s="147"/>
      <c r="Q441" s="147"/>
      <c r="R441" s="147"/>
      <c r="S441" s="147"/>
      <c r="T441" s="147"/>
      <c r="U441" s="147"/>
      <c r="V441" s="147"/>
      <c r="W441" s="147"/>
      <c r="X441" s="147"/>
      <c r="Y441" s="147"/>
      <c r="Z441" s="147"/>
      <c r="AA441" s="147"/>
      <c r="AB441" s="147"/>
      <c r="AC441" s="148"/>
      <c r="AD441" s="142"/>
      <c r="AE441" s="203">
        <f t="shared" si="35"/>
        <v>0</v>
      </c>
      <c r="AF441" s="150">
        <f t="shared" si="36"/>
        <v>0</v>
      </c>
      <c r="AG441" s="331"/>
      <c r="AJ441" s="185"/>
      <c r="AK441" s="616"/>
      <c r="AL441" s="186">
        <f t="shared" si="32"/>
        <v>0</v>
      </c>
      <c r="AM441" s="186">
        <f t="shared" si="33"/>
        <v>0</v>
      </c>
      <c r="AN441" s="186">
        <f t="shared" si="34"/>
        <v>0</v>
      </c>
      <c r="AO441" s="615"/>
    </row>
    <row r="442" spans="1:41" ht="20.100000000000001" customHeight="1">
      <c r="A442" s="183">
        <v>438</v>
      </c>
      <c r="B442" s="342"/>
      <c r="C442" s="342"/>
      <c r="D442" s="142"/>
      <c r="E442" s="142"/>
      <c r="F442" s="142"/>
      <c r="G442" s="142"/>
      <c r="H442" s="142"/>
      <c r="I442" s="142"/>
      <c r="J442" s="143"/>
      <c r="K442" s="142"/>
      <c r="L442" s="142"/>
      <c r="M442" s="144"/>
      <c r="N442" s="145"/>
      <c r="O442" s="142"/>
      <c r="P442" s="147"/>
      <c r="Q442" s="147"/>
      <c r="R442" s="147"/>
      <c r="S442" s="147"/>
      <c r="T442" s="147"/>
      <c r="U442" s="147"/>
      <c r="V442" s="147"/>
      <c r="W442" s="147"/>
      <c r="X442" s="147"/>
      <c r="Y442" s="147"/>
      <c r="Z442" s="147"/>
      <c r="AA442" s="147"/>
      <c r="AB442" s="147"/>
      <c r="AC442" s="148"/>
      <c r="AD442" s="142"/>
      <c r="AE442" s="203">
        <f t="shared" si="35"/>
        <v>0</v>
      </c>
      <c r="AF442" s="150">
        <f t="shared" si="36"/>
        <v>0</v>
      </c>
      <c r="AG442" s="331"/>
      <c r="AJ442" s="185"/>
      <c r="AK442" s="616"/>
      <c r="AL442" s="186">
        <f t="shared" si="32"/>
        <v>0</v>
      </c>
      <c r="AM442" s="186">
        <f t="shared" si="33"/>
        <v>0</v>
      </c>
      <c r="AN442" s="186">
        <f t="shared" si="34"/>
        <v>0</v>
      </c>
      <c r="AO442" s="615"/>
    </row>
    <row r="443" spans="1:41" ht="20.100000000000001" customHeight="1">
      <c r="A443" s="183">
        <v>439</v>
      </c>
      <c r="B443" s="342"/>
      <c r="C443" s="342"/>
      <c r="D443" s="142"/>
      <c r="E443" s="142"/>
      <c r="F443" s="142"/>
      <c r="G443" s="142"/>
      <c r="H443" s="142"/>
      <c r="I443" s="142"/>
      <c r="J443" s="143"/>
      <c r="K443" s="142"/>
      <c r="L443" s="142"/>
      <c r="M443" s="144"/>
      <c r="N443" s="145"/>
      <c r="O443" s="142"/>
      <c r="P443" s="147"/>
      <c r="Q443" s="147"/>
      <c r="R443" s="147"/>
      <c r="S443" s="147"/>
      <c r="T443" s="147"/>
      <c r="U443" s="147"/>
      <c r="V443" s="147"/>
      <c r="W443" s="147"/>
      <c r="X443" s="147"/>
      <c r="Y443" s="147"/>
      <c r="Z443" s="147"/>
      <c r="AA443" s="147"/>
      <c r="AB443" s="147"/>
      <c r="AC443" s="148"/>
      <c r="AD443" s="142"/>
      <c r="AE443" s="203">
        <f t="shared" si="35"/>
        <v>0</v>
      </c>
      <c r="AF443" s="150">
        <f t="shared" si="36"/>
        <v>0</v>
      </c>
      <c r="AG443" s="331"/>
      <c r="AJ443" s="185"/>
      <c r="AK443" s="616"/>
      <c r="AL443" s="186">
        <f t="shared" si="32"/>
        <v>0</v>
      </c>
      <c r="AM443" s="186">
        <f t="shared" si="33"/>
        <v>0</v>
      </c>
      <c r="AN443" s="186">
        <f t="shared" si="34"/>
        <v>0</v>
      </c>
      <c r="AO443" s="615"/>
    </row>
    <row r="444" spans="1:41" ht="20.100000000000001" customHeight="1">
      <c r="A444" s="183">
        <v>440</v>
      </c>
      <c r="B444" s="342"/>
      <c r="C444" s="342"/>
      <c r="D444" s="142"/>
      <c r="E444" s="142"/>
      <c r="F444" s="142"/>
      <c r="G444" s="142"/>
      <c r="H444" s="142"/>
      <c r="I444" s="142"/>
      <c r="J444" s="143"/>
      <c r="K444" s="142"/>
      <c r="L444" s="142"/>
      <c r="M444" s="144"/>
      <c r="N444" s="145"/>
      <c r="O444" s="142"/>
      <c r="P444" s="147"/>
      <c r="Q444" s="147"/>
      <c r="R444" s="147"/>
      <c r="S444" s="147"/>
      <c r="T444" s="147"/>
      <c r="U444" s="147"/>
      <c r="V444" s="147"/>
      <c r="W444" s="147"/>
      <c r="X444" s="147"/>
      <c r="Y444" s="147"/>
      <c r="Z444" s="147"/>
      <c r="AA444" s="147"/>
      <c r="AB444" s="147"/>
      <c r="AC444" s="148"/>
      <c r="AD444" s="142"/>
      <c r="AE444" s="203">
        <f t="shared" si="35"/>
        <v>0</v>
      </c>
      <c r="AF444" s="150">
        <f t="shared" si="36"/>
        <v>0</v>
      </c>
      <c r="AG444" s="331"/>
      <c r="AJ444" s="185"/>
      <c r="AK444" s="616"/>
      <c r="AL444" s="186">
        <f t="shared" si="32"/>
        <v>0</v>
      </c>
      <c r="AM444" s="186">
        <f t="shared" si="33"/>
        <v>0</v>
      </c>
      <c r="AN444" s="186">
        <f t="shared" si="34"/>
        <v>0</v>
      </c>
      <c r="AO444" s="615"/>
    </row>
    <row r="445" spans="1:41" ht="20.100000000000001" customHeight="1">
      <c r="A445" s="183">
        <v>441</v>
      </c>
      <c r="B445" s="342"/>
      <c r="C445" s="342"/>
      <c r="D445" s="142"/>
      <c r="E445" s="142"/>
      <c r="F445" s="142"/>
      <c r="G445" s="142"/>
      <c r="H445" s="142"/>
      <c r="I445" s="142"/>
      <c r="J445" s="143"/>
      <c r="K445" s="142"/>
      <c r="L445" s="142"/>
      <c r="M445" s="144"/>
      <c r="N445" s="145"/>
      <c r="O445" s="142"/>
      <c r="P445" s="147"/>
      <c r="Q445" s="147"/>
      <c r="R445" s="147"/>
      <c r="S445" s="147"/>
      <c r="T445" s="147"/>
      <c r="U445" s="147"/>
      <c r="V445" s="147"/>
      <c r="W445" s="147"/>
      <c r="X445" s="147"/>
      <c r="Y445" s="147"/>
      <c r="Z445" s="147"/>
      <c r="AA445" s="147"/>
      <c r="AB445" s="147"/>
      <c r="AC445" s="148"/>
      <c r="AD445" s="142"/>
      <c r="AE445" s="203">
        <f t="shared" si="35"/>
        <v>0</v>
      </c>
      <c r="AF445" s="150">
        <f t="shared" si="36"/>
        <v>0</v>
      </c>
      <c r="AG445" s="331"/>
      <c r="AJ445" s="185"/>
      <c r="AK445" s="616"/>
      <c r="AL445" s="186">
        <f t="shared" si="32"/>
        <v>0</v>
      </c>
      <c r="AM445" s="186">
        <f t="shared" si="33"/>
        <v>0</v>
      </c>
      <c r="AN445" s="186">
        <f t="shared" si="34"/>
        <v>0</v>
      </c>
      <c r="AO445" s="615"/>
    </row>
    <row r="446" spans="1:41" ht="20.100000000000001" customHeight="1">
      <c r="A446" s="183">
        <v>442</v>
      </c>
      <c r="B446" s="342"/>
      <c r="C446" s="342"/>
      <c r="D446" s="142"/>
      <c r="E446" s="142"/>
      <c r="F446" s="142"/>
      <c r="G446" s="142"/>
      <c r="H446" s="142"/>
      <c r="I446" s="142"/>
      <c r="J446" s="143"/>
      <c r="K446" s="142"/>
      <c r="L446" s="142"/>
      <c r="M446" s="144"/>
      <c r="N446" s="145"/>
      <c r="O446" s="142"/>
      <c r="P446" s="147"/>
      <c r="Q446" s="147"/>
      <c r="R446" s="147"/>
      <c r="S446" s="147"/>
      <c r="T446" s="147"/>
      <c r="U446" s="147"/>
      <c r="V446" s="147"/>
      <c r="W446" s="147"/>
      <c r="X446" s="147"/>
      <c r="Y446" s="147"/>
      <c r="Z446" s="147"/>
      <c r="AA446" s="147"/>
      <c r="AB446" s="147"/>
      <c r="AC446" s="148"/>
      <c r="AD446" s="142"/>
      <c r="AE446" s="203">
        <f t="shared" si="35"/>
        <v>0</v>
      </c>
      <c r="AF446" s="150">
        <f t="shared" si="36"/>
        <v>0</v>
      </c>
      <c r="AG446" s="331"/>
      <c r="AJ446" s="185"/>
      <c r="AK446" s="616"/>
      <c r="AL446" s="186">
        <f t="shared" si="32"/>
        <v>0</v>
      </c>
      <c r="AM446" s="186">
        <f t="shared" si="33"/>
        <v>0</v>
      </c>
      <c r="AN446" s="186">
        <f t="shared" si="34"/>
        <v>0</v>
      </c>
      <c r="AO446" s="615"/>
    </row>
    <row r="447" spans="1:41" ht="20.100000000000001" customHeight="1">
      <c r="A447" s="183">
        <v>443</v>
      </c>
      <c r="B447" s="342"/>
      <c r="C447" s="342"/>
      <c r="D447" s="142"/>
      <c r="E447" s="142"/>
      <c r="F447" s="142"/>
      <c r="G447" s="142"/>
      <c r="H447" s="142"/>
      <c r="I447" s="142"/>
      <c r="J447" s="143"/>
      <c r="K447" s="142"/>
      <c r="L447" s="142"/>
      <c r="M447" s="144"/>
      <c r="N447" s="145"/>
      <c r="O447" s="142"/>
      <c r="P447" s="147"/>
      <c r="Q447" s="147"/>
      <c r="R447" s="147"/>
      <c r="S447" s="147"/>
      <c r="T447" s="147"/>
      <c r="U447" s="147"/>
      <c r="V447" s="147"/>
      <c r="W447" s="147"/>
      <c r="X447" s="147"/>
      <c r="Y447" s="147"/>
      <c r="Z447" s="147"/>
      <c r="AA447" s="147"/>
      <c r="AB447" s="147"/>
      <c r="AC447" s="148"/>
      <c r="AD447" s="142"/>
      <c r="AE447" s="203">
        <f t="shared" si="35"/>
        <v>0</v>
      </c>
      <c r="AF447" s="150">
        <f t="shared" si="36"/>
        <v>0</v>
      </c>
      <c r="AG447" s="331"/>
      <c r="AJ447" s="185"/>
      <c r="AK447" s="616"/>
      <c r="AL447" s="186">
        <f t="shared" si="32"/>
        <v>0</v>
      </c>
      <c r="AM447" s="186">
        <f t="shared" si="33"/>
        <v>0</v>
      </c>
      <c r="AN447" s="186">
        <f t="shared" si="34"/>
        <v>0</v>
      </c>
      <c r="AO447" s="615"/>
    </row>
    <row r="448" spans="1:41" ht="20.100000000000001" customHeight="1">
      <c r="A448" s="183">
        <v>444</v>
      </c>
      <c r="B448" s="342"/>
      <c r="C448" s="342"/>
      <c r="D448" s="142"/>
      <c r="E448" s="142"/>
      <c r="F448" s="142"/>
      <c r="G448" s="142"/>
      <c r="H448" s="142"/>
      <c r="I448" s="142"/>
      <c r="J448" s="143"/>
      <c r="K448" s="142"/>
      <c r="L448" s="142"/>
      <c r="M448" s="144"/>
      <c r="N448" s="145"/>
      <c r="O448" s="142"/>
      <c r="P448" s="147"/>
      <c r="Q448" s="147"/>
      <c r="R448" s="147"/>
      <c r="S448" s="147"/>
      <c r="T448" s="147"/>
      <c r="U448" s="147"/>
      <c r="V448" s="147"/>
      <c r="W448" s="147"/>
      <c r="X448" s="147"/>
      <c r="Y448" s="147"/>
      <c r="Z448" s="147"/>
      <c r="AA448" s="147"/>
      <c r="AB448" s="147"/>
      <c r="AC448" s="148"/>
      <c r="AD448" s="142"/>
      <c r="AE448" s="203">
        <f t="shared" si="35"/>
        <v>0</v>
      </c>
      <c r="AF448" s="150">
        <f t="shared" si="36"/>
        <v>0</v>
      </c>
      <c r="AG448" s="331"/>
      <c r="AJ448" s="185"/>
      <c r="AK448" s="616"/>
      <c r="AL448" s="186">
        <f t="shared" si="32"/>
        <v>0</v>
      </c>
      <c r="AM448" s="186">
        <f t="shared" si="33"/>
        <v>0</v>
      </c>
      <c r="AN448" s="186">
        <f t="shared" si="34"/>
        <v>0</v>
      </c>
      <c r="AO448" s="615"/>
    </row>
    <row r="449" spans="1:41" ht="20.100000000000001" customHeight="1">
      <c r="A449" s="183">
        <v>445</v>
      </c>
      <c r="B449" s="342"/>
      <c r="C449" s="342"/>
      <c r="D449" s="142"/>
      <c r="E449" s="142"/>
      <c r="F449" s="142"/>
      <c r="G449" s="142"/>
      <c r="H449" s="142"/>
      <c r="I449" s="142"/>
      <c r="J449" s="143"/>
      <c r="K449" s="142"/>
      <c r="L449" s="142"/>
      <c r="M449" s="144"/>
      <c r="N449" s="145"/>
      <c r="O449" s="142"/>
      <c r="P449" s="147"/>
      <c r="Q449" s="147"/>
      <c r="R449" s="147"/>
      <c r="S449" s="147"/>
      <c r="T449" s="147"/>
      <c r="U449" s="147"/>
      <c r="V449" s="147"/>
      <c r="W449" s="147"/>
      <c r="X449" s="147"/>
      <c r="Y449" s="147"/>
      <c r="Z449" s="147"/>
      <c r="AA449" s="147"/>
      <c r="AB449" s="147"/>
      <c r="AC449" s="148"/>
      <c r="AD449" s="142"/>
      <c r="AE449" s="203">
        <f t="shared" si="35"/>
        <v>0</v>
      </c>
      <c r="AF449" s="150">
        <f t="shared" si="36"/>
        <v>0</v>
      </c>
      <c r="AG449" s="331"/>
      <c r="AJ449" s="185"/>
      <c r="AK449" s="616"/>
      <c r="AL449" s="186">
        <f t="shared" si="32"/>
        <v>0</v>
      </c>
      <c r="AM449" s="186">
        <f t="shared" si="33"/>
        <v>0</v>
      </c>
      <c r="AN449" s="186">
        <f t="shared" si="34"/>
        <v>0</v>
      </c>
      <c r="AO449" s="615"/>
    </row>
    <row r="450" spans="1:41" ht="20.100000000000001" customHeight="1">
      <c r="A450" s="183">
        <v>446</v>
      </c>
      <c r="B450" s="342"/>
      <c r="C450" s="342"/>
      <c r="D450" s="142"/>
      <c r="E450" s="142"/>
      <c r="F450" s="142"/>
      <c r="G450" s="142"/>
      <c r="H450" s="142"/>
      <c r="I450" s="142"/>
      <c r="J450" s="143"/>
      <c r="K450" s="142"/>
      <c r="L450" s="142"/>
      <c r="M450" s="144"/>
      <c r="N450" s="145"/>
      <c r="O450" s="142"/>
      <c r="P450" s="147"/>
      <c r="Q450" s="147"/>
      <c r="R450" s="147"/>
      <c r="S450" s="147"/>
      <c r="T450" s="147"/>
      <c r="U450" s="147"/>
      <c r="V450" s="147"/>
      <c r="W450" s="147"/>
      <c r="X450" s="147"/>
      <c r="Y450" s="147"/>
      <c r="Z450" s="147"/>
      <c r="AA450" s="147"/>
      <c r="AB450" s="147"/>
      <c r="AC450" s="148"/>
      <c r="AD450" s="142"/>
      <c r="AE450" s="203">
        <f t="shared" si="35"/>
        <v>0</v>
      </c>
      <c r="AF450" s="150">
        <f t="shared" si="36"/>
        <v>0</v>
      </c>
      <c r="AG450" s="331"/>
      <c r="AJ450" s="185"/>
      <c r="AK450" s="616"/>
      <c r="AL450" s="186">
        <f t="shared" si="32"/>
        <v>0</v>
      </c>
      <c r="AM450" s="186">
        <f t="shared" si="33"/>
        <v>0</v>
      </c>
      <c r="AN450" s="186">
        <f t="shared" si="34"/>
        <v>0</v>
      </c>
      <c r="AO450" s="615"/>
    </row>
    <row r="451" spans="1:41" ht="20.100000000000001" customHeight="1">
      <c r="A451" s="183">
        <v>447</v>
      </c>
      <c r="B451" s="342"/>
      <c r="C451" s="342"/>
      <c r="D451" s="142"/>
      <c r="E451" s="142"/>
      <c r="F451" s="142"/>
      <c r="G451" s="142"/>
      <c r="H451" s="142"/>
      <c r="I451" s="142"/>
      <c r="J451" s="143"/>
      <c r="K451" s="142"/>
      <c r="L451" s="142"/>
      <c r="M451" s="144"/>
      <c r="N451" s="145"/>
      <c r="O451" s="142"/>
      <c r="P451" s="147"/>
      <c r="Q451" s="147"/>
      <c r="R451" s="147"/>
      <c r="S451" s="147"/>
      <c r="T451" s="147"/>
      <c r="U451" s="147"/>
      <c r="V451" s="147"/>
      <c r="W451" s="147"/>
      <c r="X451" s="147"/>
      <c r="Y451" s="147"/>
      <c r="Z451" s="147"/>
      <c r="AA451" s="147"/>
      <c r="AB451" s="147"/>
      <c r="AC451" s="148"/>
      <c r="AD451" s="142"/>
      <c r="AE451" s="203">
        <f t="shared" si="35"/>
        <v>0</v>
      </c>
      <c r="AF451" s="150">
        <f t="shared" si="36"/>
        <v>0</v>
      </c>
      <c r="AG451" s="331"/>
      <c r="AJ451" s="185"/>
      <c r="AK451" s="616"/>
      <c r="AL451" s="186">
        <f t="shared" si="32"/>
        <v>0</v>
      </c>
      <c r="AM451" s="186">
        <f t="shared" si="33"/>
        <v>0</v>
      </c>
      <c r="AN451" s="186">
        <f t="shared" si="34"/>
        <v>0</v>
      </c>
      <c r="AO451" s="615"/>
    </row>
    <row r="452" spans="1:41" ht="20.100000000000001" customHeight="1">
      <c r="A452" s="183">
        <v>448</v>
      </c>
      <c r="B452" s="342"/>
      <c r="C452" s="342"/>
      <c r="D452" s="142"/>
      <c r="E452" s="142"/>
      <c r="F452" s="142"/>
      <c r="G452" s="142"/>
      <c r="H452" s="142"/>
      <c r="I452" s="142"/>
      <c r="J452" s="143"/>
      <c r="K452" s="142"/>
      <c r="L452" s="142"/>
      <c r="M452" s="144"/>
      <c r="N452" s="145"/>
      <c r="O452" s="142"/>
      <c r="P452" s="147"/>
      <c r="Q452" s="147"/>
      <c r="R452" s="147"/>
      <c r="S452" s="147"/>
      <c r="T452" s="147"/>
      <c r="U452" s="147"/>
      <c r="V452" s="147"/>
      <c r="W452" s="147"/>
      <c r="X452" s="147"/>
      <c r="Y452" s="147"/>
      <c r="Z452" s="147"/>
      <c r="AA452" s="147"/>
      <c r="AB452" s="147"/>
      <c r="AC452" s="148"/>
      <c r="AD452" s="142"/>
      <c r="AE452" s="203">
        <f t="shared" si="35"/>
        <v>0</v>
      </c>
      <c r="AF452" s="150">
        <f t="shared" si="36"/>
        <v>0</v>
      </c>
      <c r="AG452" s="331"/>
      <c r="AJ452" s="185"/>
      <c r="AK452" s="616"/>
      <c r="AL452" s="186">
        <f t="shared" si="32"/>
        <v>0</v>
      </c>
      <c r="AM452" s="186">
        <f t="shared" si="33"/>
        <v>0</v>
      </c>
      <c r="AN452" s="186">
        <f t="shared" si="34"/>
        <v>0</v>
      </c>
      <c r="AO452" s="615"/>
    </row>
    <row r="453" spans="1:41" ht="20.100000000000001" customHeight="1">
      <c r="A453" s="183">
        <v>449</v>
      </c>
      <c r="B453" s="342"/>
      <c r="C453" s="342"/>
      <c r="D453" s="142"/>
      <c r="E453" s="142"/>
      <c r="F453" s="142"/>
      <c r="G453" s="142"/>
      <c r="H453" s="142"/>
      <c r="I453" s="142"/>
      <c r="J453" s="143"/>
      <c r="K453" s="142"/>
      <c r="L453" s="142"/>
      <c r="M453" s="144"/>
      <c r="N453" s="145"/>
      <c r="O453" s="142"/>
      <c r="P453" s="147"/>
      <c r="Q453" s="147"/>
      <c r="R453" s="147"/>
      <c r="S453" s="147"/>
      <c r="T453" s="147"/>
      <c r="U453" s="147"/>
      <c r="V453" s="147"/>
      <c r="W453" s="147"/>
      <c r="X453" s="147"/>
      <c r="Y453" s="147"/>
      <c r="Z453" s="147"/>
      <c r="AA453" s="147"/>
      <c r="AB453" s="147"/>
      <c r="AC453" s="148"/>
      <c r="AD453" s="142"/>
      <c r="AE453" s="203">
        <f t="shared" si="35"/>
        <v>0</v>
      </c>
      <c r="AF453" s="150">
        <f t="shared" si="36"/>
        <v>0</v>
      </c>
      <c r="AG453" s="331"/>
      <c r="AJ453" s="185"/>
      <c r="AK453" s="616"/>
      <c r="AL453" s="186">
        <f t="shared" si="32"/>
        <v>0</v>
      </c>
      <c r="AM453" s="186">
        <f t="shared" si="33"/>
        <v>0</v>
      </c>
      <c r="AN453" s="186">
        <f t="shared" si="34"/>
        <v>0</v>
      </c>
      <c r="AO453" s="615"/>
    </row>
    <row r="454" spans="1:41" ht="20.100000000000001" customHeight="1">
      <c r="A454" s="183">
        <v>450</v>
      </c>
      <c r="B454" s="342"/>
      <c r="C454" s="342"/>
      <c r="D454" s="142"/>
      <c r="E454" s="142"/>
      <c r="F454" s="142"/>
      <c r="G454" s="142"/>
      <c r="H454" s="142"/>
      <c r="I454" s="142"/>
      <c r="J454" s="143"/>
      <c r="K454" s="142"/>
      <c r="L454" s="142"/>
      <c r="M454" s="144"/>
      <c r="N454" s="145"/>
      <c r="O454" s="142"/>
      <c r="P454" s="147"/>
      <c r="Q454" s="147"/>
      <c r="R454" s="147"/>
      <c r="S454" s="147"/>
      <c r="T454" s="147"/>
      <c r="U454" s="147"/>
      <c r="V454" s="147"/>
      <c r="W454" s="147"/>
      <c r="X454" s="147"/>
      <c r="Y454" s="147"/>
      <c r="Z454" s="147"/>
      <c r="AA454" s="147"/>
      <c r="AB454" s="147"/>
      <c r="AC454" s="148"/>
      <c r="AD454" s="142"/>
      <c r="AE454" s="203">
        <f t="shared" si="35"/>
        <v>0</v>
      </c>
      <c r="AF454" s="150">
        <f t="shared" si="36"/>
        <v>0</v>
      </c>
      <c r="AG454" s="331"/>
      <c r="AJ454" s="185"/>
      <c r="AK454" s="616"/>
      <c r="AL454" s="186">
        <f t="shared" ref="AL454:AL504" si="37">SUM(AH$4*B454)</f>
        <v>0</v>
      </c>
      <c r="AM454" s="186">
        <f t="shared" ref="AM454:AM504" si="38">SUM(AI$4*C454)</f>
        <v>0</v>
      </c>
      <c r="AN454" s="186">
        <f t="shared" ref="AN454:AN504" si="39">SUM((AE454*AJ$4)+AK454)</f>
        <v>0</v>
      </c>
      <c r="AO454" s="615"/>
    </row>
    <row r="455" spans="1:41" ht="20.100000000000001" customHeight="1">
      <c r="A455" s="183">
        <v>451</v>
      </c>
      <c r="B455" s="342"/>
      <c r="C455" s="342"/>
      <c r="D455" s="142"/>
      <c r="E455" s="142"/>
      <c r="F455" s="142"/>
      <c r="G455" s="142"/>
      <c r="H455" s="142"/>
      <c r="I455" s="142"/>
      <c r="J455" s="143"/>
      <c r="K455" s="142"/>
      <c r="L455" s="142"/>
      <c r="M455" s="144"/>
      <c r="N455" s="145"/>
      <c r="O455" s="142"/>
      <c r="P455" s="147"/>
      <c r="Q455" s="147"/>
      <c r="R455" s="147"/>
      <c r="S455" s="147"/>
      <c r="T455" s="147"/>
      <c r="U455" s="147"/>
      <c r="V455" s="147"/>
      <c r="W455" s="147"/>
      <c r="X455" s="147"/>
      <c r="Y455" s="147"/>
      <c r="Z455" s="147"/>
      <c r="AA455" s="147"/>
      <c r="AB455" s="147"/>
      <c r="AC455" s="148"/>
      <c r="AD455" s="142"/>
      <c r="AE455" s="203">
        <f t="shared" ref="AE455:AE504" si="40">SUM(P455:AB455)</f>
        <v>0</v>
      </c>
      <c r="AF455" s="150">
        <f t="shared" ref="AF455:AF504" si="41">SUM(AE455+B455+C455)</f>
        <v>0</v>
      </c>
      <c r="AG455" s="331"/>
      <c r="AJ455" s="185"/>
      <c r="AK455" s="616"/>
      <c r="AL455" s="186">
        <f t="shared" si="37"/>
        <v>0</v>
      </c>
      <c r="AM455" s="186">
        <f t="shared" si="38"/>
        <v>0</v>
      </c>
      <c r="AN455" s="186">
        <f t="shared" si="39"/>
        <v>0</v>
      </c>
      <c r="AO455" s="615"/>
    </row>
    <row r="456" spans="1:41" ht="20.100000000000001" customHeight="1">
      <c r="A456" s="183">
        <v>452</v>
      </c>
      <c r="B456" s="342"/>
      <c r="C456" s="342"/>
      <c r="D456" s="142"/>
      <c r="E456" s="142"/>
      <c r="F456" s="142"/>
      <c r="G456" s="142"/>
      <c r="H456" s="142"/>
      <c r="I456" s="142"/>
      <c r="J456" s="143"/>
      <c r="K456" s="142"/>
      <c r="L456" s="142"/>
      <c r="M456" s="144"/>
      <c r="N456" s="145"/>
      <c r="O456" s="142"/>
      <c r="P456" s="147"/>
      <c r="Q456" s="147"/>
      <c r="R456" s="147"/>
      <c r="S456" s="147"/>
      <c r="T456" s="147"/>
      <c r="U456" s="147"/>
      <c r="V456" s="147"/>
      <c r="W456" s="147"/>
      <c r="X456" s="147"/>
      <c r="Y456" s="147"/>
      <c r="Z456" s="147"/>
      <c r="AA456" s="147"/>
      <c r="AB456" s="147"/>
      <c r="AC456" s="148"/>
      <c r="AD456" s="142"/>
      <c r="AE456" s="203">
        <f t="shared" si="40"/>
        <v>0</v>
      </c>
      <c r="AF456" s="150">
        <f t="shared" si="41"/>
        <v>0</v>
      </c>
      <c r="AG456" s="331"/>
      <c r="AJ456" s="185"/>
      <c r="AK456" s="616"/>
      <c r="AL456" s="186">
        <f t="shared" si="37"/>
        <v>0</v>
      </c>
      <c r="AM456" s="186">
        <f t="shared" si="38"/>
        <v>0</v>
      </c>
      <c r="AN456" s="186">
        <f t="shared" si="39"/>
        <v>0</v>
      </c>
      <c r="AO456" s="615"/>
    </row>
    <row r="457" spans="1:41" ht="20.100000000000001" customHeight="1">
      <c r="A457" s="183">
        <v>453</v>
      </c>
      <c r="B457" s="342"/>
      <c r="C457" s="342"/>
      <c r="D457" s="142"/>
      <c r="E457" s="142"/>
      <c r="F457" s="142"/>
      <c r="G457" s="142"/>
      <c r="H457" s="142"/>
      <c r="I457" s="142"/>
      <c r="J457" s="143"/>
      <c r="K457" s="142"/>
      <c r="L457" s="142"/>
      <c r="M457" s="144"/>
      <c r="N457" s="145"/>
      <c r="O457" s="142"/>
      <c r="P457" s="147"/>
      <c r="Q457" s="147"/>
      <c r="R457" s="147"/>
      <c r="S457" s="147"/>
      <c r="T457" s="147"/>
      <c r="U457" s="147"/>
      <c r="V457" s="147"/>
      <c r="W457" s="147"/>
      <c r="X457" s="147"/>
      <c r="Y457" s="147"/>
      <c r="Z457" s="147"/>
      <c r="AA457" s="147"/>
      <c r="AB457" s="147"/>
      <c r="AC457" s="148"/>
      <c r="AD457" s="142"/>
      <c r="AE457" s="203">
        <f t="shared" si="40"/>
        <v>0</v>
      </c>
      <c r="AF457" s="150">
        <f t="shared" si="41"/>
        <v>0</v>
      </c>
      <c r="AG457" s="331"/>
      <c r="AJ457" s="185"/>
      <c r="AK457" s="616"/>
      <c r="AL457" s="186">
        <f t="shared" si="37"/>
        <v>0</v>
      </c>
      <c r="AM457" s="186">
        <f t="shared" si="38"/>
        <v>0</v>
      </c>
      <c r="AN457" s="186">
        <f t="shared" si="39"/>
        <v>0</v>
      </c>
      <c r="AO457" s="615"/>
    </row>
    <row r="458" spans="1:41" ht="20.100000000000001" customHeight="1">
      <c r="A458" s="183">
        <v>454</v>
      </c>
      <c r="B458" s="342"/>
      <c r="C458" s="342"/>
      <c r="D458" s="142"/>
      <c r="E458" s="142"/>
      <c r="F458" s="142"/>
      <c r="G458" s="142"/>
      <c r="H458" s="142"/>
      <c r="I458" s="142"/>
      <c r="J458" s="143"/>
      <c r="K458" s="142"/>
      <c r="L458" s="142"/>
      <c r="M458" s="144"/>
      <c r="N458" s="145"/>
      <c r="O458" s="142"/>
      <c r="P458" s="147"/>
      <c r="Q458" s="147"/>
      <c r="R458" s="147"/>
      <c r="S458" s="147"/>
      <c r="T458" s="147"/>
      <c r="U458" s="147"/>
      <c r="V458" s="147"/>
      <c r="W458" s="147"/>
      <c r="X458" s="147"/>
      <c r="Y458" s="147"/>
      <c r="Z458" s="147"/>
      <c r="AA458" s="147"/>
      <c r="AB458" s="147"/>
      <c r="AC458" s="148"/>
      <c r="AD458" s="142"/>
      <c r="AE458" s="203">
        <f t="shared" si="40"/>
        <v>0</v>
      </c>
      <c r="AF458" s="150">
        <f t="shared" si="41"/>
        <v>0</v>
      </c>
      <c r="AG458" s="331"/>
      <c r="AJ458" s="185"/>
      <c r="AK458" s="616"/>
      <c r="AL458" s="186">
        <f t="shared" si="37"/>
        <v>0</v>
      </c>
      <c r="AM458" s="186">
        <f t="shared" si="38"/>
        <v>0</v>
      </c>
      <c r="AN458" s="186">
        <f t="shared" si="39"/>
        <v>0</v>
      </c>
      <c r="AO458" s="615"/>
    </row>
    <row r="459" spans="1:41" ht="20.100000000000001" customHeight="1">
      <c r="A459" s="183">
        <v>455</v>
      </c>
      <c r="B459" s="342"/>
      <c r="C459" s="342"/>
      <c r="D459" s="142"/>
      <c r="E459" s="142"/>
      <c r="F459" s="142"/>
      <c r="G459" s="142"/>
      <c r="H459" s="142"/>
      <c r="I459" s="142"/>
      <c r="J459" s="143"/>
      <c r="K459" s="142"/>
      <c r="L459" s="142"/>
      <c r="M459" s="144"/>
      <c r="N459" s="145"/>
      <c r="O459" s="142"/>
      <c r="P459" s="147"/>
      <c r="Q459" s="147"/>
      <c r="R459" s="147"/>
      <c r="S459" s="147"/>
      <c r="T459" s="147"/>
      <c r="U459" s="147"/>
      <c r="V459" s="147"/>
      <c r="W459" s="147"/>
      <c r="X459" s="147"/>
      <c r="Y459" s="147"/>
      <c r="Z459" s="147"/>
      <c r="AA459" s="147"/>
      <c r="AB459" s="147"/>
      <c r="AC459" s="148"/>
      <c r="AD459" s="142"/>
      <c r="AE459" s="203">
        <f t="shared" si="40"/>
        <v>0</v>
      </c>
      <c r="AF459" s="150">
        <f t="shared" si="41"/>
        <v>0</v>
      </c>
      <c r="AG459" s="331"/>
      <c r="AJ459" s="185"/>
      <c r="AK459" s="616"/>
      <c r="AL459" s="186">
        <f t="shared" si="37"/>
        <v>0</v>
      </c>
      <c r="AM459" s="186">
        <f t="shared" si="38"/>
        <v>0</v>
      </c>
      <c r="AN459" s="186">
        <f t="shared" si="39"/>
        <v>0</v>
      </c>
      <c r="AO459" s="615"/>
    </row>
    <row r="460" spans="1:41" ht="20.100000000000001" customHeight="1">
      <c r="A460" s="183">
        <v>456</v>
      </c>
      <c r="B460" s="342"/>
      <c r="C460" s="342"/>
      <c r="D460" s="142"/>
      <c r="E460" s="142"/>
      <c r="F460" s="142"/>
      <c r="G460" s="142"/>
      <c r="H460" s="142"/>
      <c r="I460" s="142"/>
      <c r="J460" s="143"/>
      <c r="K460" s="142"/>
      <c r="L460" s="142"/>
      <c r="M460" s="144"/>
      <c r="N460" s="145"/>
      <c r="O460" s="142"/>
      <c r="P460" s="147"/>
      <c r="Q460" s="147"/>
      <c r="R460" s="147"/>
      <c r="S460" s="147"/>
      <c r="T460" s="147"/>
      <c r="U460" s="147"/>
      <c r="V460" s="147"/>
      <c r="W460" s="147"/>
      <c r="X460" s="147"/>
      <c r="Y460" s="147"/>
      <c r="Z460" s="147"/>
      <c r="AA460" s="147"/>
      <c r="AB460" s="147"/>
      <c r="AC460" s="148"/>
      <c r="AD460" s="142"/>
      <c r="AE460" s="203">
        <f t="shared" si="40"/>
        <v>0</v>
      </c>
      <c r="AF460" s="150">
        <f t="shared" si="41"/>
        <v>0</v>
      </c>
      <c r="AG460" s="331"/>
      <c r="AJ460" s="185"/>
      <c r="AK460" s="616"/>
      <c r="AL460" s="186">
        <f t="shared" si="37"/>
        <v>0</v>
      </c>
      <c r="AM460" s="186">
        <f t="shared" si="38"/>
        <v>0</v>
      </c>
      <c r="AN460" s="186">
        <f t="shared" si="39"/>
        <v>0</v>
      </c>
      <c r="AO460" s="615"/>
    </row>
    <row r="461" spans="1:41" ht="20.100000000000001" customHeight="1">
      <c r="A461" s="183">
        <v>457</v>
      </c>
      <c r="B461" s="342"/>
      <c r="C461" s="342"/>
      <c r="D461" s="142"/>
      <c r="E461" s="142"/>
      <c r="F461" s="142"/>
      <c r="G461" s="142"/>
      <c r="H461" s="142"/>
      <c r="I461" s="142"/>
      <c r="J461" s="143"/>
      <c r="K461" s="142"/>
      <c r="L461" s="142"/>
      <c r="M461" s="144"/>
      <c r="N461" s="145"/>
      <c r="O461" s="142"/>
      <c r="P461" s="147"/>
      <c r="Q461" s="147"/>
      <c r="R461" s="147"/>
      <c r="S461" s="147"/>
      <c r="T461" s="147"/>
      <c r="U461" s="147"/>
      <c r="V461" s="147"/>
      <c r="W461" s="147"/>
      <c r="X461" s="147"/>
      <c r="Y461" s="147"/>
      <c r="Z461" s="147"/>
      <c r="AA461" s="147"/>
      <c r="AB461" s="147"/>
      <c r="AC461" s="148"/>
      <c r="AD461" s="142"/>
      <c r="AE461" s="203">
        <f t="shared" si="40"/>
        <v>0</v>
      </c>
      <c r="AF461" s="150">
        <f t="shared" si="41"/>
        <v>0</v>
      </c>
      <c r="AG461" s="331"/>
      <c r="AJ461" s="185"/>
      <c r="AK461" s="616"/>
      <c r="AL461" s="186">
        <f t="shared" si="37"/>
        <v>0</v>
      </c>
      <c r="AM461" s="186">
        <f t="shared" si="38"/>
        <v>0</v>
      </c>
      <c r="AN461" s="186">
        <f t="shared" si="39"/>
        <v>0</v>
      </c>
      <c r="AO461" s="615"/>
    </row>
    <row r="462" spans="1:41" ht="20.100000000000001" customHeight="1">
      <c r="A462" s="183">
        <v>458</v>
      </c>
      <c r="B462" s="342"/>
      <c r="C462" s="342"/>
      <c r="D462" s="142"/>
      <c r="E462" s="142"/>
      <c r="F462" s="142"/>
      <c r="G462" s="142"/>
      <c r="H462" s="142"/>
      <c r="I462" s="142"/>
      <c r="J462" s="143"/>
      <c r="K462" s="142"/>
      <c r="L462" s="142"/>
      <c r="M462" s="144"/>
      <c r="N462" s="145"/>
      <c r="O462" s="142"/>
      <c r="P462" s="147"/>
      <c r="Q462" s="147"/>
      <c r="R462" s="147"/>
      <c r="S462" s="147"/>
      <c r="T462" s="147"/>
      <c r="U462" s="147"/>
      <c r="V462" s="147"/>
      <c r="W462" s="147"/>
      <c r="X462" s="147"/>
      <c r="Y462" s="147"/>
      <c r="Z462" s="147"/>
      <c r="AA462" s="147"/>
      <c r="AB462" s="147"/>
      <c r="AC462" s="148"/>
      <c r="AD462" s="142"/>
      <c r="AE462" s="203">
        <f t="shared" si="40"/>
        <v>0</v>
      </c>
      <c r="AF462" s="150">
        <f t="shared" si="41"/>
        <v>0</v>
      </c>
      <c r="AG462" s="331"/>
      <c r="AJ462" s="185"/>
      <c r="AK462" s="616"/>
      <c r="AL462" s="186">
        <f t="shared" si="37"/>
        <v>0</v>
      </c>
      <c r="AM462" s="186">
        <f t="shared" si="38"/>
        <v>0</v>
      </c>
      <c r="AN462" s="186">
        <f t="shared" si="39"/>
        <v>0</v>
      </c>
      <c r="AO462" s="615"/>
    </row>
    <row r="463" spans="1:41" ht="20.100000000000001" customHeight="1">
      <c r="A463" s="183">
        <v>459</v>
      </c>
      <c r="B463" s="342"/>
      <c r="C463" s="342"/>
      <c r="D463" s="142"/>
      <c r="E463" s="142"/>
      <c r="F463" s="142"/>
      <c r="G463" s="142"/>
      <c r="H463" s="142"/>
      <c r="I463" s="142"/>
      <c r="J463" s="143"/>
      <c r="K463" s="142"/>
      <c r="L463" s="142"/>
      <c r="M463" s="144"/>
      <c r="N463" s="145"/>
      <c r="O463" s="142"/>
      <c r="P463" s="147"/>
      <c r="Q463" s="147"/>
      <c r="R463" s="147"/>
      <c r="S463" s="147"/>
      <c r="T463" s="147"/>
      <c r="U463" s="147"/>
      <c r="V463" s="147"/>
      <c r="W463" s="147"/>
      <c r="X463" s="147"/>
      <c r="Y463" s="147"/>
      <c r="Z463" s="147"/>
      <c r="AA463" s="147"/>
      <c r="AB463" s="147"/>
      <c r="AC463" s="148"/>
      <c r="AD463" s="142"/>
      <c r="AE463" s="203">
        <f t="shared" si="40"/>
        <v>0</v>
      </c>
      <c r="AF463" s="150">
        <f t="shared" si="41"/>
        <v>0</v>
      </c>
      <c r="AG463" s="331"/>
      <c r="AJ463" s="185"/>
      <c r="AK463" s="616"/>
      <c r="AL463" s="186">
        <f t="shared" si="37"/>
        <v>0</v>
      </c>
      <c r="AM463" s="186">
        <f t="shared" si="38"/>
        <v>0</v>
      </c>
      <c r="AN463" s="186">
        <f t="shared" si="39"/>
        <v>0</v>
      </c>
      <c r="AO463" s="615"/>
    </row>
    <row r="464" spans="1:41" ht="20.100000000000001" customHeight="1">
      <c r="A464" s="183">
        <v>460</v>
      </c>
      <c r="B464" s="342"/>
      <c r="C464" s="342"/>
      <c r="D464" s="142"/>
      <c r="E464" s="142"/>
      <c r="F464" s="142"/>
      <c r="G464" s="142"/>
      <c r="H464" s="142"/>
      <c r="I464" s="142"/>
      <c r="J464" s="143"/>
      <c r="K464" s="142"/>
      <c r="L464" s="142"/>
      <c r="M464" s="144"/>
      <c r="N464" s="145"/>
      <c r="O464" s="142"/>
      <c r="P464" s="147"/>
      <c r="Q464" s="147"/>
      <c r="R464" s="147"/>
      <c r="S464" s="147"/>
      <c r="T464" s="147"/>
      <c r="U464" s="147"/>
      <c r="V464" s="147"/>
      <c r="W464" s="147"/>
      <c r="X464" s="147"/>
      <c r="Y464" s="147"/>
      <c r="Z464" s="147"/>
      <c r="AA464" s="147"/>
      <c r="AB464" s="147"/>
      <c r="AC464" s="148"/>
      <c r="AD464" s="142"/>
      <c r="AE464" s="203">
        <f t="shared" si="40"/>
        <v>0</v>
      </c>
      <c r="AF464" s="150">
        <f t="shared" si="41"/>
        <v>0</v>
      </c>
      <c r="AG464" s="331"/>
      <c r="AJ464" s="185"/>
      <c r="AK464" s="616"/>
      <c r="AL464" s="186">
        <f t="shared" si="37"/>
        <v>0</v>
      </c>
      <c r="AM464" s="186">
        <f t="shared" si="38"/>
        <v>0</v>
      </c>
      <c r="AN464" s="186">
        <f t="shared" si="39"/>
        <v>0</v>
      </c>
      <c r="AO464" s="615"/>
    </row>
    <row r="465" spans="1:41" ht="20.100000000000001" customHeight="1">
      <c r="A465" s="183">
        <v>461</v>
      </c>
      <c r="B465" s="342"/>
      <c r="C465" s="342"/>
      <c r="D465" s="142"/>
      <c r="E465" s="142"/>
      <c r="F465" s="142"/>
      <c r="G465" s="142"/>
      <c r="H465" s="142"/>
      <c r="I465" s="142"/>
      <c r="J465" s="143"/>
      <c r="K465" s="142"/>
      <c r="L465" s="142"/>
      <c r="M465" s="144"/>
      <c r="N465" s="145"/>
      <c r="O465" s="142"/>
      <c r="P465" s="147"/>
      <c r="Q465" s="147"/>
      <c r="R465" s="147"/>
      <c r="S465" s="147"/>
      <c r="T465" s="147"/>
      <c r="U465" s="147"/>
      <c r="V465" s="147"/>
      <c r="W465" s="147"/>
      <c r="X465" s="147"/>
      <c r="Y465" s="147"/>
      <c r="Z465" s="147"/>
      <c r="AA465" s="147"/>
      <c r="AB465" s="147"/>
      <c r="AC465" s="148"/>
      <c r="AD465" s="142"/>
      <c r="AE465" s="203">
        <f t="shared" si="40"/>
        <v>0</v>
      </c>
      <c r="AF465" s="150">
        <f t="shared" si="41"/>
        <v>0</v>
      </c>
      <c r="AG465" s="331"/>
      <c r="AJ465" s="185"/>
      <c r="AK465" s="616"/>
      <c r="AL465" s="186">
        <f t="shared" si="37"/>
        <v>0</v>
      </c>
      <c r="AM465" s="186">
        <f t="shared" si="38"/>
        <v>0</v>
      </c>
      <c r="AN465" s="186">
        <f t="shared" si="39"/>
        <v>0</v>
      </c>
      <c r="AO465" s="615"/>
    </row>
    <row r="466" spans="1:41" ht="20.100000000000001" customHeight="1">
      <c r="A466" s="183">
        <v>462</v>
      </c>
      <c r="B466" s="342"/>
      <c r="C466" s="342"/>
      <c r="D466" s="142"/>
      <c r="E466" s="142"/>
      <c r="F466" s="142"/>
      <c r="G466" s="142"/>
      <c r="H466" s="142"/>
      <c r="I466" s="142"/>
      <c r="J466" s="143"/>
      <c r="K466" s="142"/>
      <c r="L466" s="142"/>
      <c r="M466" s="144"/>
      <c r="N466" s="145"/>
      <c r="O466" s="142"/>
      <c r="P466" s="147"/>
      <c r="Q466" s="147"/>
      <c r="R466" s="147"/>
      <c r="S466" s="147"/>
      <c r="T466" s="147"/>
      <c r="U466" s="147"/>
      <c r="V466" s="147"/>
      <c r="W466" s="147"/>
      <c r="X466" s="147"/>
      <c r="Y466" s="147"/>
      <c r="Z466" s="147"/>
      <c r="AA466" s="147"/>
      <c r="AB466" s="147"/>
      <c r="AC466" s="148"/>
      <c r="AD466" s="142"/>
      <c r="AE466" s="203">
        <f t="shared" si="40"/>
        <v>0</v>
      </c>
      <c r="AF466" s="150">
        <f t="shared" si="41"/>
        <v>0</v>
      </c>
      <c r="AG466" s="331"/>
      <c r="AJ466" s="185"/>
      <c r="AK466" s="616"/>
      <c r="AL466" s="186">
        <f t="shared" si="37"/>
        <v>0</v>
      </c>
      <c r="AM466" s="186">
        <f t="shared" si="38"/>
        <v>0</v>
      </c>
      <c r="AN466" s="186">
        <f t="shared" si="39"/>
        <v>0</v>
      </c>
      <c r="AO466" s="615"/>
    </row>
    <row r="467" spans="1:41" ht="20.100000000000001" customHeight="1">
      <c r="A467" s="183">
        <v>463</v>
      </c>
      <c r="B467" s="342"/>
      <c r="C467" s="342"/>
      <c r="D467" s="142"/>
      <c r="E467" s="142"/>
      <c r="F467" s="142"/>
      <c r="G467" s="142"/>
      <c r="H467" s="142"/>
      <c r="I467" s="142"/>
      <c r="J467" s="143"/>
      <c r="K467" s="142"/>
      <c r="L467" s="142"/>
      <c r="M467" s="144"/>
      <c r="N467" s="145"/>
      <c r="O467" s="142"/>
      <c r="P467" s="147"/>
      <c r="Q467" s="147"/>
      <c r="R467" s="147"/>
      <c r="S467" s="147"/>
      <c r="T467" s="147"/>
      <c r="U467" s="147"/>
      <c r="V467" s="147"/>
      <c r="W467" s="147"/>
      <c r="X467" s="147"/>
      <c r="Y467" s="147"/>
      <c r="Z467" s="147"/>
      <c r="AA467" s="147"/>
      <c r="AB467" s="147"/>
      <c r="AC467" s="148"/>
      <c r="AD467" s="142"/>
      <c r="AE467" s="203">
        <f t="shared" si="40"/>
        <v>0</v>
      </c>
      <c r="AF467" s="150">
        <f t="shared" si="41"/>
        <v>0</v>
      </c>
      <c r="AG467" s="331"/>
      <c r="AJ467" s="185"/>
      <c r="AK467" s="616"/>
      <c r="AL467" s="186">
        <f t="shared" si="37"/>
        <v>0</v>
      </c>
      <c r="AM467" s="186">
        <f t="shared" si="38"/>
        <v>0</v>
      </c>
      <c r="AN467" s="186">
        <f t="shared" si="39"/>
        <v>0</v>
      </c>
      <c r="AO467" s="615"/>
    </row>
    <row r="468" spans="1:41" ht="20.100000000000001" customHeight="1">
      <c r="A468" s="183">
        <v>464</v>
      </c>
      <c r="B468" s="342"/>
      <c r="C468" s="342"/>
      <c r="D468" s="142"/>
      <c r="E468" s="142"/>
      <c r="F468" s="142"/>
      <c r="G468" s="142"/>
      <c r="H468" s="142"/>
      <c r="I468" s="142"/>
      <c r="J468" s="143"/>
      <c r="K468" s="142"/>
      <c r="L468" s="142"/>
      <c r="M468" s="144"/>
      <c r="N468" s="145"/>
      <c r="O468" s="142"/>
      <c r="P468" s="147"/>
      <c r="Q468" s="147"/>
      <c r="R468" s="147"/>
      <c r="S468" s="147"/>
      <c r="T468" s="147"/>
      <c r="U468" s="147"/>
      <c r="V468" s="147"/>
      <c r="W468" s="147"/>
      <c r="X468" s="147"/>
      <c r="Y468" s="147"/>
      <c r="Z468" s="147"/>
      <c r="AA468" s="147"/>
      <c r="AB468" s="147"/>
      <c r="AC468" s="148"/>
      <c r="AD468" s="142"/>
      <c r="AE468" s="203">
        <f t="shared" si="40"/>
        <v>0</v>
      </c>
      <c r="AF468" s="150">
        <f t="shared" si="41"/>
        <v>0</v>
      </c>
      <c r="AG468" s="331"/>
      <c r="AJ468" s="185"/>
      <c r="AK468" s="616"/>
      <c r="AL468" s="186">
        <f t="shared" si="37"/>
        <v>0</v>
      </c>
      <c r="AM468" s="186">
        <f t="shared" si="38"/>
        <v>0</v>
      </c>
      <c r="AN468" s="186">
        <f t="shared" si="39"/>
        <v>0</v>
      </c>
      <c r="AO468" s="615"/>
    </row>
    <row r="469" spans="1:41" ht="20.100000000000001" customHeight="1">
      <c r="A469" s="183">
        <v>465</v>
      </c>
      <c r="B469" s="342"/>
      <c r="C469" s="342"/>
      <c r="D469" s="142"/>
      <c r="E469" s="142"/>
      <c r="F469" s="142"/>
      <c r="G469" s="142"/>
      <c r="H469" s="142"/>
      <c r="I469" s="142"/>
      <c r="J469" s="143"/>
      <c r="K469" s="142"/>
      <c r="L469" s="142"/>
      <c r="M469" s="144"/>
      <c r="N469" s="145"/>
      <c r="O469" s="142"/>
      <c r="P469" s="147"/>
      <c r="Q469" s="147"/>
      <c r="R469" s="147"/>
      <c r="S469" s="147"/>
      <c r="T469" s="147"/>
      <c r="U469" s="147"/>
      <c r="V469" s="147"/>
      <c r="W469" s="147"/>
      <c r="X469" s="147"/>
      <c r="Y469" s="147"/>
      <c r="Z469" s="147"/>
      <c r="AA469" s="147"/>
      <c r="AB469" s="147"/>
      <c r="AC469" s="148"/>
      <c r="AD469" s="142"/>
      <c r="AE469" s="203">
        <f t="shared" si="40"/>
        <v>0</v>
      </c>
      <c r="AF469" s="150">
        <f t="shared" si="41"/>
        <v>0</v>
      </c>
      <c r="AG469" s="331"/>
      <c r="AJ469" s="185"/>
      <c r="AK469" s="616"/>
      <c r="AL469" s="186">
        <f t="shared" si="37"/>
        <v>0</v>
      </c>
      <c r="AM469" s="186">
        <f t="shared" si="38"/>
        <v>0</v>
      </c>
      <c r="AN469" s="186">
        <f t="shared" si="39"/>
        <v>0</v>
      </c>
      <c r="AO469" s="615"/>
    </row>
    <row r="470" spans="1:41" ht="20.100000000000001" customHeight="1">
      <c r="A470" s="183">
        <v>466</v>
      </c>
      <c r="B470" s="342"/>
      <c r="C470" s="342"/>
      <c r="D470" s="142"/>
      <c r="E470" s="142"/>
      <c r="F470" s="142"/>
      <c r="G470" s="142"/>
      <c r="H470" s="142"/>
      <c r="I470" s="142"/>
      <c r="J470" s="143"/>
      <c r="K470" s="142"/>
      <c r="L470" s="142"/>
      <c r="M470" s="144"/>
      <c r="N470" s="145"/>
      <c r="O470" s="142"/>
      <c r="P470" s="147"/>
      <c r="Q470" s="147"/>
      <c r="R470" s="147"/>
      <c r="S470" s="147"/>
      <c r="T470" s="147"/>
      <c r="U470" s="147"/>
      <c r="V470" s="147"/>
      <c r="W470" s="147"/>
      <c r="X470" s="147"/>
      <c r="Y470" s="147"/>
      <c r="Z470" s="147"/>
      <c r="AA470" s="147"/>
      <c r="AB470" s="147"/>
      <c r="AC470" s="148"/>
      <c r="AD470" s="142"/>
      <c r="AE470" s="203">
        <f t="shared" si="40"/>
        <v>0</v>
      </c>
      <c r="AF470" s="150">
        <f t="shared" si="41"/>
        <v>0</v>
      </c>
      <c r="AG470" s="331"/>
      <c r="AJ470" s="185"/>
      <c r="AK470" s="616"/>
      <c r="AL470" s="186">
        <f t="shared" si="37"/>
        <v>0</v>
      </c>
      <c r="AM470" s="186">
        <f t="shared" si="38"/>
        <v>0</v>
      </c>
      <c r="AN470" s="186">
        <f t="shared" si="39"/>
        <v>0</v>
      </c>
      <c r="AO470" s="615"/>
    </row>
    <row r="471" spans="1:41" ht="20.100000000000001" customHeight="1">
      <c r="A471" s="183">
        <v>467</v>
      </c>
      <c r="B471" s="342"/>
      <c r="C471" s="342"/>
      <c r="D471" s="142"/>
      <c r="E471" s="142"/>
      <c r="F471" s="142"/>
      <c r="G471" s="142"/>
      <c r="H471" s="142"/>
      <c r="I471" s="142"/>
      <c r="J471" s="143"/>
      <c r="K471" s="142"/>
      <c r="L471" s="142"/>
      <c r="M471" s="144"/>
      <c r="N471" s="145"/>
      <c r="O471" s="142"/>
      <c r="P471" s="147"/>
      <c r="Q471" s="147"/>
      <c r="R471" s="147"/>
      <c r="S471" s="147"/>
      <c r="T471" s="147"/>
      <c r="U471" s="147"/>
      <c r="V471" s="147"/>
      <c r="W471" s="147"/>
      <c r="X471" s="147"/>
      <c r="Y471" s="147"/>
      <c r="Z471" s="147"/>
      <c r="AA471" s="147"/>
      <c r="AB471" s="147"/>
      <c r="AC471" s="148"/>
      <c r="AD471" s="142"/>
      <c r="AE471" s="203">
        <f t="shared" si="40"/>
        <v>0</v>
      </c>
      <c r="AF471" s="150">
        <f t="shared" si="41"/>
        <v>0</v>
      </c>
      <c r="AG471" s="331"/>
      <c r="AJ471" s="185"/>
      <c r="AK471" s="616"/>
      <c r="AL471" s="186">
        <f t="shared" si="37"/>
        <v>0</v>
      </c>
      <c r="AM471" s="186">
        <f t="shared" si="38"/>
        <v>0</v>
      </c>
      <c r="AN471" s="186">
        <f t="shared" si="39"/>
        <v>0</v>
      </c>
      <c r="AO471" s="615"/>
    </row>
    <row r="472" spans="1:41" ht="20.100000000000001" customHeight="1">
      <c r="A472" s="183">
        <v>468</v>
      </c>
      <c r="B472" s="342"/>
      <c r="C472" s="342"/>
      <c r="D472" s="142"/>
      <c r="E472" s="142"/>
      <c r="F472" s="142"/>
      <c r="G472" s="142"/>
      <c r="H472" s="142"/>
      <c r="I472" s="142"/>
      <c r="J472" s="143"/>
      <c r="K472" s="142"/>
      <c r="L472" s="142"/>
      <c r="M472" s="144"/>
      <c r="N472" s="145"/>
      <c r="O472" s="142"/>
      <c r="P472" s="147"/>
      <c r="Q472" s="147"/>
      <c r="R472" s="147"/>
      <c r="S472" s="147"/>
      <c r="T472" s="147"/>
      <c r="U472" s="147"/>
      <c r="V472" s="147"/>
      <c r="W472" s="147"/>
      <c r="X472" s="147"/>
      <c r="Y472" s="147"/>
      <c r="Z472" s="147"/>
      <c r="AA472" s="147"/>
      <c r="AB472" s="147"/>
      <c r="AC472" s="148"/>
      <c r="AD472" s="142"/>
      <c r="AE472" s="203">
        <f t="shared" si="40"/>
        <v>0</v>
      </c>
      <c r="AF472" s="150">
        <f t="shared" si="41"/>
        <v>0</v>
      </c>
      <c r="AG472" s="331"/>
      <c r="AJ472" s="185"/>
      <c r="AK472" s="616"/>
      <c r="AL472" s="186">
        <f t="shared" si="37"/>
        <v>0</v>
      </c>
      <c r="AM472" s="186">
        <f t="shared" si="38"/>
        <v>0</v>
      </c>
      <c r="AN472" s="186">
        <f t="shared" si="39"/>
        <v>0</v>
      </c>
      <c r="AO472" s="615"/>
    </row>
    <row r="473" spans="1:41" ht="20.100000000000001" customHeight="1">
      <c r="A473" s="183">
        <v>469</v>
      </c>
      <c r="B473" s="342"/>
      <c r="C473" s="342"/>
      <c r="D473" s="142"/>
      <c r="E473" s="142"/>
      <c r="F473" s="142"/>
      <c r="G473" s="142"/>
      <c r="H473" s="142"/>
      <c r="I473" s="142"/>
      <c r="J473" s="143"/>
      <c r="K473" s="142"/>
      <c r="L473" s="142"/>
      <c r="M473" s="144"/>
      <c r="N473" s="145"/>
      <c r="O473" s="142"/>
      <c r="P473" s="147"/>
      <c r="Q473" s="147"/>
      <c r="R473" s="147"/>
      <c r="S473" s="147"/>
      <c r="T473" s="147"/>
      <c r="U473" s="147"/>
      <c r="V473" s="147"/>
      <c r="W473" s="147"/>
      <c r="X473" s="147"/>
      <c r="Y473" s="147"/>
      <c r="Z473" s="147"/>
      <c r="AA473" s="147"/>
      <c r="AB473" s="147"/>
      <c r="AC473" s="148"/>
      <c r="AD473" s="142"/>
      <c r="AE473" s="203">
        <f t="shared" si="40"/>
        <v>0</v>
      </c>
      <c r="AF473" s="150">
        <f t="shared" si="41"/>
        <v>0</v>
      </c>
      <c r="AG473" s="331"/>
      <c r="AJ473" s="185"/>
      <c r="AK473" s="616"/>
      <c r="AL473" s="186">
        <f t="shared" si="37"/>
        <v>0</v>
      </c>
      <c r="AM473" s="186">
        <f t="shared" si="38"/>
        <v>0</v>
      </c>
      <c r="AN473" s="186">
        <f t="shared" si="39"/>
        <v>0</v>
      </c>
      <c r="AO473" s="615"/>
    </row>
    <row r="474" spans="1:41" ht="20.100000000000001" customHeight="1">
      <c r="A474" s="183">
        <v>470</v>
      </c>
      <c r="B474" s="342"/>
      <c r="C474" s="342"/>
      <c r="D474" s="142"/>
      <c r="E474" s="142"/>
      <c r="F474" s="142"/>
      <c r="G474" s="142"/>
      <c r="H474" s="142"/>
      <c r="I474" s="142"/>
      <c r="J474" s="143"/>
      <c r="K474" s="142"/>
      <c r="L474" s="142"/>
      <c r="M474" s="144"/>
      <c r="N474" s="145"/>
      <c r="O474" s="142"/>
      <c r="P474" s="147"/>
      <c r="Q474" s="147"/>
      <c r="R474" s="147"/>
      <c r="S474" s="147"/>
      <c r="T474" s="147"/>
      <c r="U474" s="147"/>
      <c r="V474" s="147"/>
      <c r="W474" s="147"/>
      <c r="X474" s="147"/>
      <c r="Y474" s="147"/>
      <c r="Z474" s="147"/>
      <c r="AA474" s="147"/>
      <c r="AB474" s="147"/>
      <c r="AC474" s="148"/>
      <c r="AD474" s="142"/>
      <c r="AE474" s="203">
        <f t="shared" si="40"/>
        <v>0</v>
      </c>
      <c r="AF474" s="150">
        <f t="shared" si="41"/>
        <v>0</v>
      </c>
      <c r="AG474" s="331"/>
      <c r="AJ474" s="185"/>
      <c r="AK474" s="616"/>
      <c r="AL474" s="186">
        <f t="shared" si="37"/>
        <v>0</v>
      </c>
      <c r="AM474" s="186">
        <f t="shared" si="38"/>
        <v>0</v>
      </c>
      <c r="AN474" s="186">
        <f t="shared" si="39"/>
        <v>0</v>
      </c>
      <c r="AO474" s="615"/>
    </row>
    <row r="475" spans="1:41" ht="20.100000000000001" customHeight="1">
      <c r="A475" s="183">
        <v>471</v>
      </c>
      <c r="B475" s="342"/>
      <c r="C475" s="342"/>
      <c r="D475" s="142"/>
      <c r="E475" s="142"/>
      <c r="F475" s="142"/>
      <c r="G475" s="142"/>
      <c r="H475" s="142"/>
      <c r="I475" s="142"/>
      <c r="J475" s="143"/>
      <c r="K475" s="142"/>
      <c r="L475" s="142"/>
      <c r="M475" s="144"/>
      <c r="N475" s="145"/>
      <c r="O475" s="142"/>
      <c r="P475" s="147"/>
      <c r="Q475" s="147"/>
      <c r="R475" s="147"/>
      <c r="S475" s="147"/>
      <c r="T475" s="147"/>
      <c r="U475" s="147"/>
      <c r="V475" s="147"/>
      <c r="W475" s="147"/>
      <c r="X475" s="147"/>
      <c r="Y475" s="147"/>
      <c r="Z475" s="147"/>
      <c r="AA475" s="147"/>
      <c r="AB475" s="147"/>
      <c r="AC475" s="148"/>
      <c r="AD475" s="142"/>
      <c r="AE475" s="203">
        <f t="shared" si="40"/>
        <v>0</v>
      </c>
      <c r="AF475" s="150">
        <f t="shared" si="41"/>
        <v>0</v>
      </c>
      <c r="AG475" s="331"/>
      <c r="AJ475" s="185"/>
      <c r="AK475" s="616"/>
      <c r="AL475" s="186">
        <f t="shared" si="37"/>
        <v>0</v>
      </c>
      <c r="AM475" s="186">
        <f t="shared" si="38"/>
        <v>0</v>
      </c>
      <c r="AN475" s="186">
        <f t="shared" si="39"/>
        <v>0</v>
      </c>
      <c r="AO475" s="615"/>
    </row>
    <row r="476" spans="1:41" ht="20.100000000000001" customHeight="1">
      <c r="A476" s="183">
        <v>472</v>
      </c>
      <c r="B476" s="342"/>
      <c r="C476" s="342"/>
      <c r="D476" s="142"/>
      <c r="E476" s="142"/>
      <c r="F476" s="142"/>
      <c r="G476" s="142"/>
      <c r="H476" s="142"/>
      <c r="I476" s="142"/>
      <c r="J476" s="143"/>
      <c r="K476" s="142"/>
      <c r="L476" s="142"/>
      <c r="M476" s="144"/>
      <c r="N476" s="145"/>
      <c r="O476" s="142"/>
      <c r="P476" s="147"/>
      <c r="Q476" s="147"/>
      <c r="R476" s="147"/>
      <c r="S476" s="147"/>
      <c r="T476" s="147"/>
      <c r="U476" s="147"/>
      <c r="V476" s="147"/>
      <c r="W476" s="147"/>
      <c r="X476" s="147"/>
      <c r="Y476" s="147"/>
      <c r="Z476" s="147"/>
      <c r="AA476" s="147"/>
      <c r="AB476" s="147"/>
      <c r="AC476" s="148"/>
      <c r="AD476" s="142"/>
      <c r="AE476" s="203">
        <f t="shared" si="40"/>
        <v>0</v>
      </c>
      <c r="AF476" s="150">
        <f t="shared" si="41"/>
        <v>0</v>
      </c>
      <c r="AG476" s="331"/>
      <c r="AJ476" s="185"/>
      <c r="AK476" s="616"/>
      <c r="AL476" s="186">
        <f t="shared" si="37"/>
        <v>0</v>
      </c>
      <c r="AM476" s="186">
        <f t="shared" si="38"/>
        <v>0</v>
      </c>
      <c r="AN476" s="186">
        <f t="shared" si="39"/>
        <v>0</v>
      </c>
      <c r="AO476" s="615"/>
    </row>
    <row r="477" spans="1:41" ht="20.100000000000001" customHeight="1">
      <c r="A477" s="183">
        <v>473</v>
      </c>
      <c r="B477" s="342"/>
      <c r="C477" s="342"/>
      <c r="D477" s="142"/>
      <c r="E477" s="142"/>
      <c r="F477" s="142"/>
      <c r="G477" s="142"/>
      <c r="H477" s="142"/>
      <c r="I477" s="142"/>
      <c r="J477" s="143"/>
      <c r="K477" s="142"/>
      <c r="L477" s="142"/>
      <c r="M477" s="144"/>
      <c r="N477" s="145"/>
      <c r="O477" s="142"/>
      <c r="P477" s="147"/>
      <c r="Q477" s="147"/>
      <c r="R477" s="147"/>
      <c r="S477" s="147"/>
      <c r="T477" s="147"/>
      <c r="U477" s="147"/>
      <c r="V477" s="147"/>
      <c r="W477" s="147"/>
      <c r="X477" s="147"/>
      <c r="Y477" s="147"/>
      <c r="Z477" s="147"/>
      <c r="AA477" s="147"/>
      <c r="AB477" s="147"/>
      <c r="AC477" s="148"/>
      <c r="AD477" s="142"/>
      <c r="AE477" s="203">
        <f t="shared" si="40"/>
        <v>0</v>
      </c>
      <c r="AF477" s="150">
        <f t="shared" si="41"/>
        <v>0</v>
      </c>
      <c r="AG477" s="331"/>
      <c r="AJ477" s="185"/>
      <c r="AK477" s="616"/>
      <c r="AL477" s="186">
        <f t="shared" si="37"/>
        <v>0</v>
      </c>
      <c r="AM477" s="186">
        <f t="shared" si="38"/>
        <v>0</v>
      </c>
      <c r="AN477" s="186">
        <f t="shared" si="39"/>
        <v>0</v>
      </c>
      <c r="AO477" s="615"/>
    </row>
    <row r="478" spans="1:41" ht="20.100000000000001" customHeight="1">
      <c r="A478" s="183">
        <v>474</v>
      </c>
      <c r="B478" s="342"/>
      <c r="C478" s="342"/>
      <c r="D478" s="142"/>
      <c r="E478" s="142"/>
      <c r="F478" s="142"/>
      <c r="G478" s="142"/>
      <c r="H478" s="142"/>
      <c r="I478" s="142"/>
      <c r="J478" s="143"/>
      <c r="K478" s="142"/>
      <c r="L478" s="142"/>
      <c r="M478" s="144"/>
      <c r="N478" s="145"/>
      <c r="O478" s="142"/>
      <c r="P478" s="147"/>
      <c r="Q478" s="147"/>
      <c r="R478" s="147"/>
      <c r="S478" s="147"/>
      <c r="T478" s="147"/>
      <c r="U478" s="147"/>
      <c r="V478" s="147"/>
      <c r="W478" s="147"/>
      <c r="X478" s="147"/>
      <c r="Y478" s="147"/>
      <c r="Z478" s="147"/>
      <c r="AA478" s="147"/>
      <c r="AB478" s="147"/>
      <c r="AC478" s="148"/>
      <c r="AD478" s="142"/>
      <c r="AE478" s="203">
        <f t="shared" si="40"/>
        <v>0</v>
      </c>
      <c r="AF478" s="150">
        <f t="shared" si="41"/>
        <v>0</v>
      </c>
      <c r="AG478" s="331"/>
      <c r="AJ478" s="185"/>
      <c r="AK478" s="616"/>
      <c r="AL478" s="186">
        <f t="shared" si="37"/>
        <v>0</v>
      </c>
      <c r="AM478" s="186">
        <f t="shared" si="38"/>
        <v>0</v>
      </c>
      <c r="AN478" s="186">
        <f t="shared" si="39"/>
        <v>0</v>
      </c>
      <c r="AO478" s="615"/>
    </row>
    <row r="479" spans="1:41" ht="20.100000000000001" customHeight="1">
      <c r="A479" s="183">
        <v>475</v>
      </c>
      <c r="B479" s="342"/>
      <c r="C479" s="342"/>
      <c r="D479" s="142"/>
      <c r="E479" s="142"/>
      <c r="F479" s="142"/>
      <c r="G479" s="142"/>
      <c r="H479" s="142"/>
      <c r="I479" s="142"/>
      <c r="J479" s="143"/>
      <c r="K479" s="142"/>
      <c r="L479" s="142"/>
      <c r="M479" s="144"/>
      <c r="N479" s="145"/>
      <c r="O479" s="142"/>
      <c r="P479" s="147"/>
      <c r="Q479" s="147"/>
      <c r="R479" s="147"/>
      <c r="S479" s="147"/>
      <c r="T479" s="147"/>
      <c r="U479" s="147"/>
      <c r="V479" s="147"/>
      <c r="W479" s="147"/>
      <c r="X479" s="147"/>
      <c r="Y479" s="147"/>
      <c r="Z479" s="147"/>
      <c r="AA479" s="147"/>
      <c r="AB479" s="147"/>
      <c r="AC479" s="148"/>
      <c r="AD479" s="142"/>
      <c r="AE479" s="203">
        <f t="shared" si="40"/>
        <v>0</v>
      </c>
      <c r="AF479" s="150">
        <f t="shared" si="41"/>
        <v>0</v>
      </c>
      <c r="AG479" s="331"/>
      <c r="AJ479" s="185"/>
      <c r="AK479" s="616"/>
      <c r="AL479" s="186">
        <f t="shared" si="37"/>
        <v>0</v>
      </c>
      <c r="AM479" s="186">
        <f t="shared" si="38"/>
        <v>0</v>
      </c>
      <c r="AN479" s="186">
        <f t="shared" si="39"/>
        <v>0</v>
      </c>
      <c r="AO479" s="615"/>
    </row>
    <row r="480" spans="1:41" ht="20.100000000000001" customHeight="1">
      <c r="A480" s="183">
        <v>476</v>
      </c>
      <c r="B480" s="342"/>
      <c r="C480" s="342"/>
      <c r="D480" s="142"/>
      <c r="E480" s="142"/>
      <c r="F480" s="142"/>
      <c r="G480" s="142"/>
      <c r="H480" s="142"/>
      <c r="I480" s="142"/>
      <c r="J480" s="143"/>
      <c r="K480" s="142"/>
      <c r="L480" s="142"/>
      <c r="M480" s="144"/>
      <c r="N480" s="145"/>
      <c r="O480" s="142"/>
      <c r="P480" s="147"/>
      <c r="Q480" s="147"/>
      <c r="R480" s="147"/>
      <c r="S480" s="147"/>
      <c r="T480" s="147"/>
      <c r="U480" s="147"/>
      <c r="V480" s="147"/>
      <c r="W480" s="147"/>
      <c r="X480" s="147"/>
      <c r="Y480" s="147"/>
      <c r="Z480" s="147"/>
      <c r="AA480" s="147"/>
      <c r="AB480" s="147"/>
      <c r="AC480" s="148"/>
      <c r="AD480" s="142"/>
      <c r="AE480" s="203">
        <f t="shared" si="40"/>
        <v>0</v>
      </c>
      <c r="AF480" s="150">
        <f t="shared" si="41"/>
        <v>0</v>
      </c>
      <c r="AG480" s="331"/>
      <c r="AJ480" s="185"/>
      <c r="AK480" s="616"/>
      <c r="AL480" s="186">
        <f t="shared" si="37"/>
        <v>0</v>
      </c>
      <c r="AM480" s="186">
        <f t="shared" si="38"/>
        <v>0</v>
      </c>
      <c r="AN480" s="186">
        <f t="shared" si="39"/>
        <v>0</v>
      </c>
      <c r="AO480" s="615"/>
    </row>
    <row r="481" spans="1:41" ht="20.100000000000001" customHeight="1">
      <c r="A481" s="183">
        <v>477</v>
      </c>
      <c r="B481" s="342"/>
      <c r="C481" s="342"/>
      <c r="D481" s="142"/>
      <c r="E481" s="142"/>
      <c r="F481" s="142"/>
      <c r="G481" s="142"/>
      <c r="H481" s="142"/>
      <c r="I481" s="142"/>
      <c r="J481" s="143"/>
      <c r="K481" s="142"/>
      <c r="L481" s="142"/>
      <c r="M481" s="144"/>
      <c r="N481" s="145"/>
      <c r="O481" s="142"/>
      <c r="P481" s="147"/>
      <c r="Q481" s="147"/>
      <c r="R481" s="147"/>
      <c r="S481" s="147"/>
      <c r="T481" s="147"/>
      <c r="U481" s="147"/>
      <c r="V481" s="147"/>
      <c r="W481" s="147"/>
      <c r="X481" s="147"/>
      <c r="Y481" s="147"/>
      <c r="Z481" s="147"/>
      <c r="AA481" s="147"/>
      <c r="AB481" s="147"/>
      <c r="AC481" s="148"/>
      <c r="AD481" s="142"/>
      <c r="AE481" s="203">
        <f t="shared" si="40"/>
        <v>0</v>
      </c>
      <c r="AF481" s="150">
        <f t="shared" si="41"/>
        <v>0</v>
      </c>
      <c r="AG481" s="331"/>
      <c r="AJ481" s="185"/>
      <c r="AK481" s="616"/>
      <c r="AL481" s="186">
        <f t="shared" si="37"/>
        <v>0</v>
      </c>
      <c r="AM481" s="186">
        <f t="shared" si="38"/>
        <v>0</v>
      </c>
      <c r="AN481" s="186">
        <f t="shared" si="39"/>
        <v>0</v>
      </c>
      <c r="AO481" s="615"/>
    </row>
    <row r="482" spans="1:41" ht="20.100000000000001" customHeight="1">
      <c r="A482" s="183">
        <v>478</v>
      </c>
      <c r="B482" s="342"/>
      <c r="C482" s="342"/>
      <c r="D482" s="142"/>
      <c r="E482" s="142"/>
      <c r="F482" s="142"/>
      <c r="G482" s="142"/>
      <c r="H482" s="142"/>
      <c r="I482" s="142"/>
      <c r="J482" s="143"/>
      <c r="K482" s="142"/>
      <c r="L482" s="142"/>
      <c r="M482" s="144"/>
      <c r="N482" s="145"/>
      <c r="O482" s="142"/>
      <c r="P482" s="147"/>
      <c r="Q482" s="147"/>
      <c r="R482" s="147"/>
      <c r="S482" s="147"/>
      <c r="T482" s="147"/>
      <c r="U482" s="147"/>
      <c r="V482" s="147"/>
      <c r="W482" s="147"/>
      <c r="X482" s="147"/>
      <c r="Y482" s="147"/>
      <c r="Z482" s="147"/>
      <c r="AA482" s="147"/>
      <c r="AB482" s="147"/>
      <c r="AC482" s="148"/>
      <c r="AD482" s="142"/>
      <c r="AE482" s="203">
        <f t="shared" si="40"/>
        <v>0</v>
      </c>
      <c r="AF482" s="150">
        <f t="shared" si="41"/>
        <v>0</v>
      </c>
      <c r="AG482" s="331"/>
      <c r="AJ482" s="185"/>
      <c r="AK482" s="616"/>
      <c r="AL482" s="186">
        <f t="shared" si="37"/>
        <v>0</v>
      </c>
      <c r="AM482" s="186">
        <f t="shared" si="38"/>
        <v>0</v>
      </c>
      <c r="AN482" s="186">
        <f t="shared" si="39"/>
        <v>0</v>
      </c>
      <c r="AO482" s="615"/>
    </row>
    <row r="483" spans="1:41" ht="20.100000000000001" customHeight="1">
      <c r="A483" s="183">
        <v>479</v>
      </c>
      <c r="B483" s="342"/>
      <c r="C483" s="342"/>
      <c r="D483" s="142"/>
      <c r="E483" s="142"/>
      <c r="F483" s="142"/>
      <c r="G483" s="142"/>
      <c r="H483" s="142"/>
      <c r="I483" s="142"/>
      <c r="J483" s="143"/>
      <c r="K483" s="142"/>
      <c r="L483" s="142"/>
      <c r="M483" s="144"/>
      <c r="N483" s="145"/>
      <c r="O483" s="142"/>
      <c r="P483" s="147"/>
      <c r="Q483" s="147"/>
      <c r="R483" s="147"/>
      <c r="S483" s="147"/>
      <c r="T483" s="147"/>
      <c r="U483" s="147"/>
      <c r="V483" s="147"/>
      <c r="W483" s="147"/>
      <c r="X483" s="147"/>
      <c r="Y483" s="147"/>
      <c r="Z483" s="147"/>
      <c r="AA483" s="147"/>
      <c r="AB483" s="147"/>
      <c r="AC483" s="148"/>
      <c r="AD483" s="142"/>
      <c r="AE483" s="203">
        <f t="shared" si="40"/>
        <v>0</v>
      </c>
      <c r="AF483" s="150">
        <f t="shared" si="41"/>
        <v>0</v>
      </c>
      <c r="AG483" s="331"/>
      <c r="AJ483" s="185"/>
      <c r="AK483" s="616"/>
      <c r="AL483" s="186">
        <f t="shared" si="37"/>
        <v>0</v>
      </c>
      <c r="AM483" s="186">
        <f t="shared" si="38"/>
        <v>0</v>
      </c>
      <c r="AN483" s="186">
        <f t="shared" si="39"/>
        <v>0</v>
      </c>
      <c r="AO483" s="615"/>
    </row>
    <row r="484" spans="1:41" ht="20.100000000000001" customHeight="1">
      <c r="A484" s="183">
        <v>480</v>
      </c>
      <c r="B484" s="342"/>
      <c r="C484" s="342"/>
      <c r="D484" s="142"/>
      <c r="E484" s="142"/>
      <c r="F484" s="142"/>
      <c r="G484" s="142"/>
      <c r="H484" s="142"/>
      <c r="I484" s="142"/>
      <c r="J484" s="143"/>
      <c r="K484" s="142"/>
      <c r="L484" s="142"/>
      <c r="M484" s="144"/>
      <c r="N484" s="145"/>
      <c r="O484" s="142"/>
      <c r="P484" s="147"/>
      <c r="Q484" s="147"/>
      <c r="R484" s="147"/>
      <c r="S484" s="147"/>
      <c r="T484" s="147"/>
      <c r="U484" s="147"/>
      <c r="V484" s="147"/>
      <c r="W484" s="147"/>
      <c r="X484" s="147"/>
      <c r="Y484" s="147"/>
      <c r="Z484" s="147"/>
      <c r="AA484" s="147"/>
      <c r="AB484" s="147"/>
      <c r="AC484" s="148"/>
      <c r="AD484" s="142"/>
      <c r="AE484" s="203">
        <f t="shared" si="40"/>
        <v>0</v>
      </c>
      <c r="AF484" s="150">
        <f t="shared" si="41"/>
        <v>0</v>
      </c>
      <c r="AG484" s="331"/>
      <c r="AJ484" s="185"/>
      <c r="AK484" s="616"/>
      <c r="AL484" s="186">
        <f t="shared" si="37"/>
        <v>0</v>
      </c>
      <c r="AM484" s="186">
        <f t="shared" si="38"/>
        <v>0</v>
      </c>
      <c r="AN484" s="186">
        <f t="shared" si="39"/>
        <v>0</v>
      </c>
      <c r="AO484" s="615"/>
    </row>
    <row r="485" spans="1:41" ht="20.100000000000001" customHeight="1">
      <c r="A485" s="183">
        <v>481</v>
      </c>
      <c r="B485" s="342"/>
      <c r="C485" s="342"/>
      <c r="D485" s="142"/>
      <c r="E485" s="142"/>
      <c r="F485" s="142"/>
      <c r="G485" s="142"/>
      <c r="H485" s="142"/>
      <c r="I485" s="142"/>
      <c r="J485" s="143"/>
      <c r="K485" s="142"/>
      <c r="L485" s="142"/>
      <c r="M485" s="144"/>
      <c r="N485" s="145"/>
      <c r="O485" s="142"/>
      <c r="P485" s="147"/>
      <c r="Q485" s="147"/>
      <c r="R485" s="147"/>
      <c r="S485" s="147"/>
      <c r="T485" s="147"/>
      <c r="U485" s="147"/>
      <c r="V485" s="147"/>
      <c r="W485" s="147"/>
      <c r="X485" s="147"/>
      <c r="Y485" s="147"/>
      <c r="Z485" s="147"/>
      <c r="AA485" s="147"/>
      <c r="AB485" s="147"/>
      <c r="AC485" s="148"/>
      <c r="AD485" s="142"/>
      <c r="AE485" s="203">
        <f t="shared" si="40"/>
        <v>0</v>
      </c>
      <c r="AF485" s="150">
        <f t="shared" si="41"/>
        <v>0</v>
      </c>
      <c r="AG485" s="331"/>
      <c r="AJ485" s="185"/>
      <c r="AK485" s="616"/>
      <c r="AL485" s="186">
        <f t="shared" si="37"/>
        <v>0</v>
      </c>
      <c r="AM485" s="186">
        <f t="shared" si="38"/>
        <v>0</v>
      </c>
      <c r="AN485" s="186">
        <f t="shared" si="39"/>
        <v>0</v>
      </c>
      <c r="AO485" s="615"/>
    </row>
    <row r="486" spans="1:41" ht="20.100000000000001" customHeight="1">
      <c r="A486" s="183">
        <v>482</v>
      </c>
      <c r="B486" s="342"/>
      <c r="C486" s="342"/>
      <c r="D486" s="142"/>
      <c r="E486" s="142"/>
      <c r="F486" s="142"/>
      <c r="G486" s="142"/>
      <c r="H486" s="142"/>
      <c r="I486" s="142"/>
      <c r="J486" s="143"/>
      <c r="K486" s="142"/>
      <c r="L486" s="142"/>
      <c r="M486" s="144"/>
      <c r="N486" s="145"/>
      <c r="O486" s="142"/>
      <c r="P486" s="147"/>
      <c r="Q486" s="147"/>
      <c r="R486" s="147"/>
      <c r="S486" s="147"/>
      <c r="T486" s="147"/>
      <c r="U486" s="147"/>
      <c r="V486" s="147"/>
      <c r="W486" s="147"/>
      <c r="X486" s="147"/>
      <c r="Y486" s="147"/>
      <c r="Z486" s="147"/>
      <c r="AA486" s="147"/>
      <c r="AB486" s="147"/>
      <c r="AC486" s="148"/>
      <c r="AD486" s="142"/>
      <c r="AE486" s="203">
        <f t="shared" si="40"/>
        <v>0</v>
      </c>
      <c r="AF486" s="150">
        <f t="shared" si="41"/>
        <v>0</v>
      </c>
      <c r="AG486" s="331"/>
      <c r="AJ486" s="185"/>
      <c r="AK486" s="616"/>
      <c r="AL486" s="186">
        <f t="shared" si="37"/>
        <v>0</v>
      </c>
      <c r="AM486" s="186">
        <f t="shared" si="38"/>
        <v>0</v>
      </c>
      <c r="AN486" s="186">
        <f t="shared" si="39"/>
        <v>0</v>
      </c>
      <c r="AO486" s="615"/>
    </row>
    <row r="487" spans="1:41" ht="20.100000000000001" customHeight="1">
      <c r="A487" s="183">
        <v>483</v>
      </c>
      <c r="B487" s="342"/>
      <c r="C487" s="342"/>
      <c r="D487" s="142"/>
      <c r="E487" s="142"/>
      <c r="F487" s="142"/>
      <c r="G487" s="142"/>
      <c r="H487" s="142"/>
      <c r="I487" s="142"/>
      <c r="J487" s="143"/>
      <c r="K487" s="142"/>
      <c r="L487" s="142"/>
      <c r="M487" s="144"/>
      <c r="N487" s="145"/>
      <c r="O487" s="142"/>
      <c r="P487" s="147"/>
      <c r="Q487" s="147"/>
      <c r="R487" s="147"/>
      <c r="S487" s="147"/>
      <c r="T487" s="147"/>
      <c r="U487" s="147"/>
      <c r="V487" s="147"/>
      <c r="W487" s="147"/>
      <c r="X487" s="147"/>
      <c r="Y487" s="147"/>
      <c r="Z487" s="147"/>
      <c r="AA487" s="147"/>
      <c r="AB487" s="147"/>
      <c r="AC487" s="148"/>
      <c r="AD487" s="142"/>
      <c r="AE487" s="203">
        <f t="shared" si="40"/>
        <v>0</v>
      </c>
      <c r="AF487" s="150">
        <f t="shared" si="41"/>
        <v>0</v>
      </c>
      <c r="AG487" s="331"/>
      <c r="AJ487" s="185"/>
      <c r="AK487" s="616"/>
      <c r="AL487" s="186">
        <f t="shared" si="37"/>
        <v>0</v>
      </c>
      <c r="AM487" s="186">
        <f t="shared" si="38"/>
        <v>0</v>
      </c>
      <c r="AN487" s="186">
        <f t="shared" si="39"/>
        <v>0</v>
      </c>
      <c r="AO487" s="615"/>
    </row>
    <row r="488" spans="1:41" ht="20.100000000000001" customHeight="1">
      <c r="A488" s="183">
        <v>484</v>
      </c>
      <c r="B488" s="342"/>
      <c r="C488" s="342"/>
      <c r="D488" s="142"/>
      <c r="E488" s="142"/>
      <c r="F488" s="142"/>
      <c r="G488" s="142"/>
      <c r="H488" s="142"/>
      <c r="I488" s="142"/>
      <c r="J488" s="143"/>
      <c r="K488" s="142"/>
      <c r="L488" s="142"/>
      <c r="M488" s="144"/>
      <c r="N488" s="145"/>
      <c r="O488" s="142"/>
      <c r="P488" s="147"/>
      <c r="Q488" s="147"/>
      <c r="R488" s="147"/>
      <c r="S488" s="147"/>
      <c r="T488" s="147"/>
      <c r="U488" s="147"/>
      <c r="V488" s="147"/>
      <c r="W488" s="147"/>
      <c r="X488" s="147"/>
      <c r="Y488" s="147"/>
      <c r="Z488" s="147"/>
      <c r="AA488" s="147"/>
      <c r="AB488" s="147"/>
      <c r="AC488" s="148"/>
      <c r="AD488" s="142"/>
      <c r="AE488" s="203">
        <f t="shared" si="40"/>
        <v>0</v>
      </c>
      <c r="AF488" s="150">
        <f t="shared" si="41"/>
        <v>0</v>
      </c>
      <c r="AG488" s="331"/>
      <c r="AJ488" s="185"/>
      <c r="AK488" s="616"/>
      <c r="AL488" s="186">
        <f t="shared" si="37"/>
        <v>0</v>
      </c>
      <c r="AM488" s="186">
        <f t="shared" si="38"/>
        <v>0</v>
      </c>
      <c r="AN488" s="186">
        <f t="shared" si="39"/>
        <v>0</v>
      </c>
      <c r="AO488" s="615"/>
    </row>
    <row r="489" spans="1:41" ht="20.100000000000001" customHeight="1">
      <c r="A489" s="183">
        <v>485</v>
      </c>
      <c r="B489" s="342"/>
      <c r="C489" s="342"/>
      <c r="D489" s="142"/>
      <c r="E489" s="142"/>
      <c r="F489" s="142"/>
      <c r="G489" s="142"/>
      <c r="H489" s="142"/>
      <c r="I489" s="142"/>
      <c r="J489" s="143"/>
      <c r="K489" s="142"/>
      <c r="L489" s="142"/>
      <c r="M489" s="144"/>
      <c r="N489" s="145"/>
      <c r="O489" s="142"/>
      <c r="P489" s="147"/>
      <c r="Q489" s="147"/>
      <c r="R489" s="147"/>
      <c r="S489" s="147"/>
      <c r="T489" s="147"/>
      <c r="U489" s="147"/>
      <c r="V489" s="147"/>
      <c r="W489" s="147"/>
      <c r="X489" s="147"/>
      <c r="Y489" s="147"/>
      <c r="Z489" s="147"/>
      <c r="AA489" s="147"/>
      <c r="AB489" s="147"/>
      <c r="AC489" s="148"/>
      <c r="AD489" s="142"/>
      <c r="AE489" s="203">
        <f t="shared" si="40"/>
        <v>0</v>
      </c>
      <c r="AF489" s="150">
        <f t="shared" si="41"/>
        <v>0</v>
      </c>
      <c r="AG489" s="331"/>
      <c r="AJ489" s="185"/>
      <c r="AK489" s="616"/>
      <c r="AL489" s="186">
        <f t="shared" si="37"/>
        <v>0</v>
      </c>
      <c r="AM489" s="186">
        <f t="shared" si="38"/>
        <v>0</v>
      </c>
      <c r="AN489" s="186">
        <f t="shared" si="39"/>
        <v>0</v>
      </c>
      <c r="AO489" s="615"/>
    </row>
    <row r="490" spans="1:41" ht="20.100000000000001" customHeight="1">
      <c r="A490" s="183">
        <v>486</v>
      </c>
      <c r="B490" s="342"/>
      <c r="C490" s="342"/>
      <c r="D490" s="142"/>
      <c r="E490" s="142"/>
      <c r="F490" s="142"/>
      <c r="G490" s="142"/>
      <c r="H490" s="142"/>
      <c r="I490" s="142"/>
      <c r="J490" s="143"/>
      <c r="K490" s="142"/>
      <c r="L490" s="142"/>
      <c r="M490" s="144"/>
      <c r="N490" s="145"/>
      <c r="O490" s="142"/>
      <c r="P490" s="147"/>
      <c r="Q490" s="147"/>
      <c r="R490" s="147"/>
      <c r="S490" s="147"/>
      <c r="T490" s="147"/>
      <c r="U490" s="147"/>
      <c r="V490" s="147"/>
      <c r="W490" s="147"/>
      <c r="X490" s="147"/>
      <c r="Y490" s="147"/>
      <c r="Z490" s="147"/>
      <c r="AA490" s="147"/>
      <c r="AB490" s="147"/>
      <c r="AC490" s="148"/>
      <c r="AD490" s="142"/>
      <c r="AE490" s="203">
        <f t="shared" si="40"/>
        <v>0</v>
      </c>
      <c r="AF490" s="150">
        <f t="shared" si="41"/>
        <v>0</v>
      </c>
      <c r="AG490" s="331"/>
      <c r="AJ490" s="185"/>
      <c r="AK490" s="616"/>
      <c r="AL490" s="186">
        <f t="shared" si="37"/>
        <v>0</v>
      </c>
      <c r="AM490" s="186">
        <f t="shared" si="38"/>
        <v>0</v>
      </c>
      <c r="AN490" s="186">
        <f t="shared" si="39"/>
        <v>0</v>
      </c>
      <c r="AO490" s="615"/>
    </row>
    <row r="491" spans="1:41" ht="20.100000000000001" customHeight="1">
      <c r="A491" s="183">
        <v>487</v>
      </c>
      <c r="B491" s="342"/>
      <c r="C491" s="342"/>
      <c r="D491" s="142"/>
      <c r="E491" s="142"/>
      <c r="F491" s="142"/>
      <c r="G491" s="142"/>
      <c r="H491" s="142"/>
      <c r="I491" s="142"/>
      <c r="J491" s="143"/>
      <c r="K491" s="142"/>
      <c r="L491" s="142"/>
      <c r="M491" s="144"/>
      <c r="N491" s="145"/>
      <c r="O491" s="142"/>
      <c r="P491" s="147"/>
      <c r="Q491" s="147"/>
      <c r="R491" s="147"/>
      <c r="S491" s="147"/>
      <c r="T491" s="147"/>
      <c r="U491" s="147"/>
      <c r="V491" s="147"/>
      <c r="W491" s="147"/>
      <c r="X491" s="147"/>
      <c r="Y491" s="147"/>
      <c r="Z491" s="147"/>
      <c r="AA491" s="147"/>
      <c r="AB491" s="147"/>
      <c r="AC491" s="148"/>
      <c r="AD491" s="142"/>
      <c r="AE491" s="203">
        <f t="shared" si="40"/>
        <v>0</v>
      </c>
      <c r="AF491" s="150">
        <f t="shared" si="41"/>
        <v>0</v>
      </c>
      <c r="AG491" s="331"/>
      <c r="AJ491" s="185"/>
      <c r="AK491" s="616"/>
      <c r="AL491" s="186">
        <f t="shared" si="37"/>
        <v>0</v>
      </c>
      <c r="AM491" s="186">
        <f t="shared" si="38"/>
        <v>0</v>
      </c>
      <c r="AN491" s="186">
        <f t="shared" si="39"/>
        <v>0</v>
      </c>
      <c r="AO491" s="615"/>
    </row>
    <row r="492" spans="1:41" ht="20.100000000000001" customHeight="1">
      <c r="A492" s="183">
        <v>488</v>
      </c>
      <c r="B492" s="342"/>
      <c r="C492" s="342"/>
      <c r="D492" s="142"/>
      <c r="E492" s="142"/>
      <c r="F492" s="142"/>
      <c r="G492" s="142"/>
      <c r="H492" s="142"/>
      <c r="I492" s="142"/>
      <c r="J492" s="143"/>
      <c r="K492" s="142"/>
      <c r="L492" s="142"/>
      <c r="M492" s="144"/>
      <c r="N492" s="145"/>
      <c r="O492" s="142"/>
      <c r="P492" s="147"/>
      <c r="Q492" s="147"/>
      <c r="R492" s="147"/>
      <c r="S492" s="147"/>
      <c r="T492" s="147"/>
      <c r="U492" s="147"/>
      <c r="V492" s="147"/>
      <c r="W492" s="147"/>
      <c r="X492" s="147"/>
      <c r="Y492" s="147"/>
      <c r="Z492" s="147"/>
      <c r="AA492" s="147"/>
      <c r="AB492" s="147"/>
      <c r="AC492" s="148"/>
      <c r="AD492" s="142"/>
      <c r="AE492" s="203">
        <f t="shared" si="40"/>
        <v>0</v>
      </c>
      <c r="AF492" s="150">
        <f t="shared" si="41"/>
        <v>0</v>
      </c>
      <c r="AG492" s="331"/>
      <c r="AJ492" s="185"/>
      <c r="AK492" s="616"/>
      <c r="AL492" s="186">
        <f t="shared" si="37"/>
        <v>0</v>
      </c>
      <c r="AM492" s="186">
        <f t="shared" si="38"/>
        <v>0</v>
      </c>
      <c r="AN492" s="186">
        <f t="shared" si="39"/>
        <v>0</v>
      </c>
      <c r="AO492" s="615"/>
    </row>
    <row r="493" spans="1:41" ht="20.100000000000001" customHeight="1">
      <c r="A493" s="183">
        <v>489</v>
      </c>
      <c r="B493" s="342"/>
      <c r="C493" s="342"/>
      <c r="D493" s="142"/>
      <c r="E493" s="142"/>
      <c r="F493" s="142"/>
      <c r="G493" s="142"/>
      <c r="H493" s="142"/>
      <c r="I493" s="142"/>
      <c r="J493" s="143"/>
      <c r="K493" s="142"/>
      <c r="L493" s="142"/>
      <c r="M493" s="144"/>
      <c r="N493" s="145"/>
      <c r="O493" s="142"/>
      <c r="P493" s="147"/>
      <c r="Q493" s="147"/>
      <c r="R493" s="147"/>
      <c r="S493" s="147"/>
      <c r="T493" s="147"/>
      <c r="U493" s="147"/>
      <c r="V493" s="147"/>
      <c r="W493" s="147"/>
      <c r="X493" s="147"/>
      <c r="Y493" s="147"/>
      <c r="Z493" s="147"/>
      <c r="AA493" s="147"/>
      <c r="AB493" s="147"/>
      <c r="AC493" s="148"/>
      <c r="AD493" s="142"/>
      <c r="AE493" s="203">
        <f t="shared" si="40"/>
        <v>0</v>
      </c>
      <c r="AF493" s="150">
        <f t="shared" si="41"/>
        <v>0</v>
      </c>
      <c r="AG493" s="331"/>
      <c r="AJ493" s="185"/>
      <c r="AK493" s="616"/>
      <c r="AL493" s="186">
        <f t="shared" si="37"/>
        <v>0</v>
      </c>
      <c r="AM493" s="186">
        <f t="shared" si="38"/>
        <v>0</v>
      </c>
      <c r="AN493" s="186">
        <f t="shared" si="39"/>
        <v>0</v>
      </c>
      <c r="AO493" s="615"/>
    </row>
    <row r="494" spans="1:41" ht="20.100000000000001" customHeight="1">
      <c r="A494" s="183">
        <v>490</v>
      </c>
      <c r="B494" s="342"/>
      <c r="C494" s="342"/>
      <c r="D494" s="142"/>
      <c r="E494" s="142"/>
      <c r="F494" s="142"/>
      <c r="G494" s="142"/>
      <c r="H494" s="142"/>
      <c r="I494" s="142"/>
      <c r="J494" s="143"/>
      <c r="K494" s="142"/>
      <c r="L494" s="142"/>
      <c r="M494" s="144"/>
      <c r="N494" s="145"/>
      <c r="O494" s="142"/>
      <c r="P494" s="147"/>
      <c r="Q494" s="147"/>
      <c r="R494" s="147"/>
      <c r="S494" s="147"/>
      <c r="T494" s="147"/>
      <c r="U494" s="147"/>
      <c r="V494" s="147"/>
      <c r="W494" s="147"/>
      <c r="X494" s="147"/>
      <c r="Y494" s="147"/>
      <c r="Z494" s="147"/>
      <c r="AA494" s="147"/>
      <c r="AB494" s="147"/>
      <c r="AC494" s="148"/>
      <c r="AD494" s="142"/>
      <c r="AE494" s="203">
        <f t="shared" si="40"/>
        <v>0</v>
      </c>
      <c r="AF494" s="150">
        <f t="shared" si="41"/>
        <v>0</v>
      </c>
      <c r="AG494" s="331"/>
      <c r="AJ494" s="185"/>
      <c r="AK494" s="616"/>
      <c r="AL494" s="186">
        <f t="shared" si="37"/>
        <v>0</v>
      </c>
      <c r="AM494" s="186">
        <f t="shared" si="38"/>
        <v>0</v>
      </c>
      <c r="AN494" s="186">
        <f t="shared" si="39"/>
        <v>0</v>
      </c>
      <c r="AO494" s="615"/>
    </row>
    <row r="495" spans="1:41" ht="20.100000000000001" customHeight="1">
      <c r="A495" s="183">
        <v>491</v>
      </c>
      <c r="B495" s="342"/>
      <c r="C495" s="342"/>
      <c r="D495" s="142"/>
      <c r="E495" s="142"/>
      <c r="F495" s="142"/>
      <c r="G495" s="142"/>
      <c r="H495" s="142"/>
      <c r="I495" s="142"/>
      <c r="J495" s="143"/>
      <c r="K495" s="142"/>
      <c r="L495" s="142"/>
      <c r="M495" s="144"/>
      <c r="N495" s="145"/>
      <c r="O495" s="142"/>
      <c r="P495" s="147"/>
      <c r="Q495" s="147"/>
      <c r="R495" s="147"/>
      <c r="S495" s="147"/>
      <c r="T495" s="147"/>
      <c r="U495" s="147"/>
      <c r="V495" s="147"/>
      <c r="W495" s="147"/>
      <c r="X495" s="147"/>
      <c r="Y495" s="147"/>
      <c r="Z495" s="147"/>
      <c r="AA495" s="147"/>
      <c r="AB495" s="147"/>
      <c r="AC495" s="148"/>
      <c r="AD495" s="142"/>
      <c r="AE495" s="203">
        <f t="shared" si="40"/>
        <v>0</v>
      </c>
      <c r="AF495" s="150">
        <f t="shared" si="41"/>
        <v>0</v>
      </c>
      <c r="AG495" s="331"/>
      <c r="AJ495" s="185"/>
      <c r="AK495" s="616"/>
      <c r="AL495" s="186">
        <f t="shared" si="37"/>
        <v>0</v>
      </c>
      <c r="AM495" s="186">
        <f t="shared" si="38"/>
        <v>0</v>
      </c>
      <c r="AN495" s="186">
        <f t="shared" si="39"/>
        <v>0</v>
      </c>
      <c r="AO495" s="615"/>
    </row>
    <row r="496" spans="1:41" ht="20.100000000000001" customHeight="1">
      <c r="A496" s="183">
        <v>492</v>
      </c>
      <c r="B496" s="342"/>
      <c r="C496" s="342"/>
      <c r="D496" s="142"/>
      <c r="E496" s="142"/>
      <c r="F496" s="142"/>
      <c r="G496" s="142"/>
      <c r="H496" s="142"/>
      <c r="I496" s="142"/>
      <c r="J496" s="143"/>
      <c r="K496" s="142"/>
      <c r="L496" s="142"/>
      <c r="M496" s="144"/>
      <c r="N496" s="145"/>
      <c r="O496" s="142"/>
      <c r="P496" s="147"/>
      <c r="Q496" s="147"/>
      <c r="R496" s="147"/>
      <c r="S496" s="147"/>
      <c r="T496" s="147"/>
      <c r="U496" s="147"/>
      <c r="V496" s="147"/>
      <c r="W496" s="147"/>
      <c r="X496" s="147"/>
      <c r="Y496" s="147"/>
      <c r="Z496" s="147"/>
      <c r="AA496" s="147"/>
      <c r="AB496" s="147"/>
      <c r="AC496" s="148"/>
      <c r="AD496" s="142"/>
      <c r="AE496" s="203">
        <f t="shared" si="40"/>
        <v>0</v>
      </c>
      <c r="AF496" s="150">
        <f t="shared" si="41"/>
        <v>0</v>
      </c>
      <c r="AG496" s="331"/>
      <c r="AJ496" s="185"/>
      <c r="AK496" s="616"/>
      <c r="AL496" s="186">
        <f t="shared" si="37"/>
        <v>0</v>
      </c>
      <c r="AM496" s="186">
        <f t="shared" si="38"/>
        <v>0</v>
      </c>
      <c r="AN496" s="186">
        <f t="shared" si="39"/>
        <v>0</v>
      </c>
      <c r="AO496" s="615"/>
    </row>
    <row r="497" spans="1:41" ht="20.100000000000001" customHeight="1">
      <c r="A497" s="183">
        <v>493</v>
      </c>
      <c r="B497" s="342"/>
      <c r="C497" s="342"/>
      <c r="D497" s="142"/>
      <c r="E497" s="142"/>
      <c r="F497" s="142"/>
      <c r="G497" s="142"/>
      <c r="H497" s="142"/>
      <c r="I497" s="142"/>
      <c r="J497" s="143"/>
      <c r="K497" s="142"/>
      <c r="L497" s="142"/>
      <c r="M497" s="144"/>
      <c r="N497" s="145"/>
      <c r="O497" s="142"/>
      <c r="P497" s="147"/>
      <c r="Q497" s="147"/>
      <c r="R497" s="147"/>
      <c r="S497" s="147"/>
      <c r="T497" s="147"/>
      <c r="U497" s="147"/>
      <c r="V497" s="147"/>
      <c r="W497" s="147"/>
      <c r="X497" s="147"/>
      <c r="Y497" s="147"/>
      <c r="Z497" s="147"/>
      <c r="AA497" s="147"/>
      <c r="AB497" s="147"/>
      <c r="AC497" s="148"/>
      <c r="AD497" s="142"/>
      <c r="AE497" s="203">
        <f t="shared" si="40"/>
        <v>0</v>
      </c>
      <c r="AF497" s="150">
        <f t="shared" si="41"/>
        <v>0</v>
      </c>
      <c r="AG497" s="331"/>
      <c r="AJ497" s="185"/>
      <c r="AK497" s="616"/>
      <c r="AL497" s="186">
        <f t="shared" si="37"/>
        <v>0</v>
      </c>
      <c r="AM497" s="186">
        <f t="shared" si="38"/>
        <v>0</v>
      </c>
      <c r="AN497" s="186">
        <f t="shared" si="39"/>
        <v>0</v>
      </c>
      <c r="AO497" s="615"/>
    </row>
    <row r="498" spans="1:41" ht="20.100000000000001" customHeight="1">
      <c r="A498" s="183">
        <v>494</v>
      </c>
      <c r="B498" s="342"/>
      <c r="C498" s="342"/>
      <c r="D498" s="142"/>
      <c r="E498" s="142"/>
      <c r="F498" s="142"/>
      <c r="G498" s="142"/>
      <c r="H498" s="142"/>
      <c r="I498" s="142"/>
      <c r="J498" s="143"/>
      <c r="K498" s="142"/>
      <c r="L498" s="142"/>
      <c r="M498" s="144"/>
      <c r="N498" s="145"/>
      <c r="O498" s="142"/>
      <c r="P498" s="147"/>
      <c r="Q498" s="147"/>
      <c r="R498" s="147"/>
      <c r="S498" s="147"/>
      <c r="T498" s="147"/>
      <c r="U498" s="147"/>
      <c r="V498" s="147"/>
      <c r="W498" s="147"/>
      <c r="X498" s="147"/>
      <c r="Y498" s="147"/>
      <c r="Z498" s="147"/>
      <c r="AA498" s="147"/>
      <c r="AB498" s="147"/>
      <c r="AC498" s="148"/>
      <c r="AD498" s="142"/>
      <c r="AE498" s="203">
        <f t="shared" si="40"/>
        <v>0</v>
      </c>
      <c r="AF498" s="150">
        <f t="shared" si="41"/>
        <v>0</v>
      </c>
      <c r="AG498" s="331"/>
      <c r="AJ498" s="185"/>
      <c r="AK498" s="616"/>
      <c r="AL498" s="186">
        <f t="shared" si="37"/>
        <v>0</v>
      </c>
      <c r="AM498" s="186">
        <f t="shared" si="38"/>
        <v>0</v>
      </c>
      <c r="AN498" s="186">
        <f t="shared" si="39"/>
        <v>0</v>
      </c>
      <c r="AO498" s="615"/>
    </row>
    <row r="499" spans="1:41" ht="20.100000000000001" customHeight="1">
      <c r="A499" s="183">
        <v>495</v>
      </c>
      <c r="B499" s="342"/>
      <c r="C499" s="342"/>
      <c r="D499" s="142"/>
      <c r="E499" s="142"/>
      <c r="F499" s="142"/>
      <c r="G499" s="142"/>
      <c r="H499" s="142"/>
      <c r="I499" s="142"/>
      <c r="J499" s="143"/>
      <c r="K499" s="142"/>
      <c r="L499" s="142"/>
      <c r="M499" s="144"/>
      <c r="N499" s="145"/>
      <c r="O499" s="142"/>
      <c r="P499" s="147"/>
      <c r="Q499" s="147"/>
      <c r="R499" s="147"/>
      <c r="S499" s="147"/>
      <c r="T499" s="147"/>
      <c r="U499" s="147"/>
      <c r="V499" s="147"/>
      <c r="W499" s="147"/>
      <c r="X499" s="147"/>
      <c r="Y499" s="147"/>
      <c r="Z499" s="147"/>
      <c r="AA499" s="147"/>
      <c r="AB499" s="147"/>
      <c r="AC499" s="148"/>
      <c r="AD499" s="142"/>
      <c r="AE499" s="203">
        <f t="shared" si="40"/>
        <v>0</v>
      </c>
      <c r="AF499" s="150">
        <f t="shared" si="41"/>
        <v>0</v>
      </c>
      <c r="AG499" s="331"/>
      <c r="AJ499" s="185"/>
      <c r="AK499" s="616"/>
      <c r="AL499" s="186">
        <f t="shared" si="37"/>
        <v>0</v>
      </c>
      <c r="AM499" s="186">
        <f t="shared" si="38"/>
        <v>0</v>
      </c>
      <c r="AN499" s="186">
        <f t="shared" si="39"/>
        <v>0</v>
      </c>
      <c r="AO499" s="615"/>
    </row>
    <row r="500" spans="1:41" ht="20.100000000000001" customHeight="1">
      <c r="A500" s="183">
        <v>496</v>
      </c>
      <c r="B500" s="342"/>
      <c r="C500" s="342"/>
      <c r="D500" s="142"/>
      <c r="E500" s="142"/>
      <c r="F500" s="142"/>
      <c r="G500" s="142"/>
      <c r="H500" s="142"/>
      <c r="I500" s="142"/>
      <c r="J500" s="143"/>
      <c r="K500" s="142"/>
      <c r="L500" s="142"/>
      <c r="M500" s="144"/>
      <c r="N500" s="145"/>
      <c r="O500" s="142"/>
      <c r="P500" s="147"/>
      <c r="Q500" s="147"/>
      <c r="R500" s="147"/>
      <c r="S500" s="147"/>
      <c r="T500" s="147"/>
      <c r="U500" s="147"/>
      <c r="V500" s="147"/>
      <c r="W500" s="147"/>
      <c r="X500" s="147"/>
      <c r="Y500" s="147"/>
      <c r="Z500" s="147"/>
      <c r="AA500" s="147"/>
      <c r="AB500" s="147"/>
      <c r="AC500" s="148"/>
      <c r="AD500" s="142"/>
      <c r="AE500" s="203">
        <f t="shared" si="40"/>
        <v>0</v>
      </c>
      <c r="AF500" s="150">
        <f t="shared" si="41"/>
        <v>0</v>
      </c>
      <c r="AG500" s="331"/>
      <c r="AJ500" s="185"/>
      <c r="AK500" s="616"/>
      <c r="AL500" s="186">
        <f t="shared" si="37"/>
        <v>0</v>
      </c>
      <c r="AM500" s="186">
        <f t="shared" si="38"/>
        <v>0</v>
      </c>
      <c r="AN500" s="186">
        <f t="shared" si="39"/>
        <v>0</v>
      </c>
      <c r="AO500" s="615"/>
    </row>
    <row r="501" spans="1:41" ht="20.100000000000001" customHeight="1">
      <c r="A501" s="183">
        <v>497</v>
      </c>
      <c r="B501" s="342"/>
      <c r="C501" s="342"/>
      <c r="D501" s="142"/>
      <c r="E501" s="142"/>
      <c r="F501" s="142"/>
      <c r="G501" s="142"/>
      <c r="H501" s="142"/>
      <c r="I501" s="142"/>
      <c r="J501" s="143"/>
      <c r="K501" s="142"/>
      <c r="L501" s="142"/>
      <c r="M501" s="144"/>
      <c r="N501" s="145"/>
      <c r="O501" s="142"/>
      <c r="P501" s="147"/>
      <c r="Q501" s="147"/>
      <c r="R501" s="147"/>
      <c r="S501" s="147"/>
      <c r="T501" s="147"/>
      <c r="U501" s="147"/>
      <c r="V501" s="147"/>
      <c r="W501" s="147"/>
      <c r="X501" s="147"/>
      <c r="Y501" s="147"/>
      <c r="Z501" s="147"/>
      <c r="AA501" s="147"/>
      <c r="AB501" s="147"/>
      <c r="AC501" s="148"/>
      <c r="AD501" s="142"/>
      <c r="AE501" s="203">
        <f t="shared" si="40"/>
        <v>0</v>
      </c>
      <c r="AF501" s="150">
        <f t="shared" si="41"/>
        <v>0</v>
      </c>
      <c r="AG501" s="331"/>
      <c r="AJ501" s="185"/>
      <c r="AK501" s="616"/>
      <c r="AL501" s="186">
        <f t="shared" si="37"/>
        <v>0</v>
      </c>
      <c r="AM501" s="186">
        <f t="shared" si="38"/>
        <v>0</v>
      </c>
      <c r="AN501" s="186">
        <f t="shared" si="39"/>
        <v>0</v>
      </c>
      <c r="AO501" s="615"/>
    </row>
    <row r="502" spans="1:41" ht="20.100000000000001" customHeight="1">
      <c r="A502" s="183">
        <v>498</v>
      </c>
      <c r="B502" s="342"/>
      <c r="C502" s="342"/>
      <c r="D502" s="142"/>
      <c r="E502" s="142"/>
      <c r="F502" s="142"/>
      <c r="G502" s="142"/>
      <c r="H502" s="142"/>
      <c r="I502" s="142"/>
      <c r="J502" s="143"/>
      <c r="K502" s="142"/>
      <c r="L502" s="142"/>
      <c r="M502" s="144"/>
      <c r="N502" s="145"/>
      <c r="O502" s="142"/>
      <c r="P502" s="147"/>
      <c r="Q502" s="147"/>
      <c r="R502" s="147"/>
      <c r="S502" s="147"/>
      <c r="T502" s="147"/>
      <c r="U502" s="147"/>
      <c r="V502" s="147"/>
      <c r="W502" s="147"/>
      <c r="X502" s="147"/>
      <c r="Y502" s="147"/>
      <c r="Z502" s="147"/>
      <c r="AA502" s="147"/>
      <c r="AB502" s="147"/>
      <c r="AC502" s="148"/>
      <c r="AD502" s="142"/>
      <c r="AE502" s="203">
        <f t="shared" si="40"/>
        <v>0</v>
      </c>
      <c r="AF502" s="150">
        <f t="shared" si="41"/>
        <v>0</v>
      </c>
      <c r="AG502" s="331"/>
      <c r="AJ502" s="185"/>
      <c r="AK502" s="616"/>
      <c r="AL502" s="186">
        <f t="shared" si="37"/>
        <v>0</v>
      </c>
      <c r="AM502" s="186">
        <f t="shared" si="38"/>
        <v>0</v>
      </c>
      <c r="AN502" s="186">
        <f t="shared" si="39"/>
        <v>0</v>
      </c>
      <c r="AO502" s="615"/>
    </row>
    <row r="503" spans="1:41" ht="20.100000000000001" customHeight="1">
      <c r="A503" s="183">
        <v>499</v>
      </c>
      <c r="B503" s="342"/>
      <c r="C503" s="342"/>
      <c r="D503" s="142"/>
      <c r="E503" s="142"/>
      <c r="F503" s="142"/>
      <c r="G503" s="142"/>
      <c r="H503" s="142"/>
      <c r="I503" s="142"/>
      <c r="J503" s="143"/>
      <c r="K503" s="142"/>
      <c r="L503" s="142"/>
      <c r="M503" s="144"/>
      <c r="N503" s="145"/>
      <c r="O503" s="142"/>
      <c r="P503" s="147"/>
      <c r="Q503" s="147"/>
      <c r="R503" s="147"/>
      <c r="S503" s="147"/>
      <c r="T503" s="147"/>
      <c r="U503" s="147"/>
      <c r="V503" s="147"/>
      <c r="W503" s="147"/>
      <c r="X503" s="147"/>
      <c r="Y503" s="147"/>
      <c r="Z503" s="147"/>
      <c r="AA503" s="147"/>
      <c r="AB503" s="147"/>
      <c r="AC503" s="148"/>
      <c r="AD503" s="142"/>
      <c r="AE503" s="203">
        <f t="shared" si="40"/>
        <v>0</v>
      </c>
      <c r="AF503" s="150">
        <f t="shared" si="41"/>
        <v>0</v>
      </c>
      <c r="AG503" s="331"/>
      <c r="AJ503" s="185"/>
      <c r="AK503" s="616"/>
      <c r="AL503" s="186">
        <f t="shared" si="37"/>
        <v>0</v>
      </c>
      <c r="AM503" s="186">
        <f t="shared" si="38"/>
        <v>0</v>
      </c>
      <c r="AN503" s="186">
        <f t="shared" si="39"/>
        <v>0</v>
      </c>
      <c r="AO503" s="615"/>
    </row>
    <row r="504" spans="1:41" ht="20.100000000000001" customHeight="1" thickBot="1">
      <c r="A504" s="188">
        <v>500</v>
      </c>
      <c r="B504" s="343"/>
      <c r="C504" s="343"/>
      <c r="D504" s="154"/>
      <c r="E504" s="154"/>
      <c r="F504" s="154"/>
      <c r="G504" s="154"/>
      <c r="H504" s="154"/>
      <c r="I504" s="154"/>
      <c r="J504" s="155"/>
      <c r="K504" s="154"/>
      <c r="L504" s="154"/>
      <c r="M504" s="156"/>
      <c r="N504" s="157"/>
      <c r="O504" s="154"/>
      <c r="P504" s="158"/>
      <c r="Q504" s="158"/>
      <c r="R504" s="158"/>
      <c r="S504" s="158"/>
      <c r="T504" s="158"/>
      <c r="U504" s="158"/>
      <c r="V504" s="158"/>
      <c r="W504" s="158"/>
      <c r="X504" s="158"/>
      <c r="Y504" s="158"/>
      <c r="Z504" s="158"/>
      <c r="AA504" s="158"/>
      <c r="AB504" s="158"/>
      <c r="AC504" s="159"/>
      <c r="AD504" s="154"/>
      <c r="AE504" s="204">
        <f t="shared" si="40"/>
        <v>0</v>
      </c>
      <c r="AF504" s="160">
        <f t="shared" si="41"/>
        <v>0</v>
      </c>
      <c r="AG504" s="331"/>
      <c r="AJ504" s="185"/>
      <c r="AK504" s="616"/>
      <c r="AL504" s="186">
        <f t="shared" si="37"/>
        <v>0</v>
      </c>
      <c r="AM504" s="186">
        <f t="shared" si="38"/>
        <v>0</v>
      </c>
      <c r="AN504" s="186">
        <f t="shared" si="39"/>
        <v>0</v>
      </c>
      <c r="AO504" s="615"/>
    </row>
    <row r="505" spans="1:41">
      <c r="A505" s="189"/>
      <c r="B505" s="189"/>
      <c r="C505" s="189"/>
      <c r="D505" s="189"/>
      <c r="E505" s="189"/>
      <c r="F505" s="189"/>
      <c r="G505" s="189"/>
      <c r="H505" s="189"/>
      <c r="I505" s="189"/>
      <c r="J505" s="190"/>
      <c r="K505" s="189"/>
      <c r="L505" s="189"/>
      <c r="M505" s="189"/>
      <c r="N505" s="189"/>
      <c r="O505" s="189"/>
      <c r="P505" s="191"/>
      <c r="Q505" s="191"/>
      <c r="R505" s="191"/>
      <c r="S505" s="191"/>
      <c r="T505" s="191"/>
      <c r="U505" s="191"/>
      <c r="V505" s="191"/>
      <c r="W505" s="191"/>
      <c r="X505" s="191"/>
      <c r="Y505" s="191"/>
      <c r="Z505" s="191"/>
      <c r="AA505" s="191"/>
      <c r="AB505" s="191"/>
      <c r="AC505" s="190"/>
      <c r="AD505" s="189"/>
      <c r="AE505" s="191"/>
      <c r="AF505" s="191"/>
      <c r="AG505" s="332"/>
    </row>
    <row r="506" spans="1:41">
      <c r="A506" s="189"/>
      <c r="B506" s="189"/>
      <c r="C506" s="189"/>
      <c r="D506" s="189"/>
      <c r="E506" s="189"/>
      <c r="F506" s="189"/>
      <c r="G506" s="189"/>
      <c r="H506" s="189"/>
      <c r="I506" s="189"/>
      <c r="J506" s="190"/>
      <c r="K506" s="189"/>
      <c r="L506" s="189"/>
      <c r="M506" s="189"/>
      <c r="N506" s="189"/>
      <c r="O506" s="189"/>
      <c r="P506" s="191"/>
      <c r="Q506" s="191"/>
      <c r="R506" s="191"/>
      <c r="S506" s="191"/>
      <c r="T506" s="191"/>
      <c r="U506" s="191"/>
      <c r="V506" s="191"/>
      <c r="W506" s="191"/>
      <c r="X506" s="191"/>
      <c r="Y506" s="191"/>
      <c r="Z506" s="191"/>
      <c r="AA506" s="191"/>
      <c r="AB506" s="191"/>
      <c r="AC506" s="190"/>
      <c r="AD506" s="189"/>
      <c r="AE506" s="191"/>
      <c r="AF506" s="191"/>
      <c r="AG506" s="332"/>
    </row>
    <row r="507" spans="1:41">
      <c r="A507" s="189"/>
      <c r="B507" s="189"/>
      <c r="C507" s="189"/>
      <c r="D507" s="189"/>
      <c r="E507" s="189"/>
      <c r="F507" s="189"/>
      <c r="G507" s="189"/>
      <c r="H507" s="189"/>
      <c r="I507" s="189"/>
      <c r="J507" s="190"/>
      <c r="K507" s="189"/>
      <c r="L507" s="189"/>
      <c r="M507" s="189"/>
      <c r="N507" s="189"/>
      <c r="O507" s="189"/>
      <c r="P507" s="191"/>
      <c r="Q507" s="191"/>
      <c r="R507" s="191"/>
      <c r="S507" s="191"/>
      <c r="T507" s="191"/>
      <c r="U507" s="191"/>
      <c r="V507" s="191"/>
      <c r="W507" s="191"/>
      <c r="X507" s="191"/>
      <c r="Y507" s="191"/>
      <c r="Z507" s="191"/>
      <c r="AA507" s="191"/>
      <c r="AB507" s="191"/>
      <c r="AC507" s="190"/>
      <c r="AD507" s="189"/>
      <c r="AE507" s="191"/>
      <c r="AF507" s="191"/>
      <c r="AG507" s="332"/>
    </row>
    <row r="508" spans="1:41">
      <c r="A508" s="189"/>
      <c r="B508" s="189"/>
      <c r="C508" s="189"/>
      <c r="D508" s="189"/>
      <c r="E508" s="189"/>
      <c r="F508" s="189"/>
      <c r="G508" s="189"/>
      <c r="H508" s="189"/>
      <c r="I508" s="189"/>
      <c r="J508" s="190"/>
      <c r="K508" s="189"/>
      <c r="L508" s="189"/>
      <c r="M508" s="189"/>
      <c r="N508" s="189"/>
      <c r="O508" s="189"/>
      <c r="P508" s="191"/>
      <c r="Q508" s="191"/>
      <c r="R508" s="191"/>
      <c r="S508" s="191"/>
      <c r="T508" s="191"/>
      <c r="U508" s="191"/>
      <c r="V508" s="191"/>
      <c r="W508" s="191"/>
      <c r="X508" s="191"/>
      <c r="Y508" s="191"/>
      <c r="Z508" s="191"/>
      <c r="AA508" s="191"/>
      <c r="AB508" s="191"/>
      <c r="AC508" s="190"/>
      <c r="AD508" s="189"/>
      <c r="AE508" s="191"/>
      <c r="AF508" s="191"/>
      <c r="AG508" s="332"/>
    </row>
    <row r="509" spans="1:41">
      <c r="A509" s="189"/>
      <c r="B509" s="189"/>
      <c r="C509" s="189"/>
      <c r="D509" s="189"/>
      <c r="E509" s="189"/>
      <c r="F509" s="189"/>
      <c r="G509" s="189"/>
      <c r="H509" s="189"/>
      <c r="I509" s="189"/>
      <c r="J509" s="190"/>
      <c r="K509" s="189"/>
      <c r="L509" s="189"/>
      <c r="M509" s="189"/>
      <c r="N509" s="189"/>
      <c r="O509" s="189"/>
      <c r="P509" s="191"/>
      <c r="Q509" s="191"/>
      <c r="R509" s="191"/>
      <c r="S509" s="191"/>
      <c r="T509" s="191"/>
      <c r="U509" s="191"/>
      <c r="V509" s="191"/>
      <c r="W509" s="191"/>
      <c r="X509" s="191"/>
      <c r="Y509" s="191"/>
      <c r="Z509" s="191"/>
      <c r="AA509" s="191"/>
      <c r="AB509" s="191"/>
      <c r="AC509" s="190"/>
      <c r="AD509" s="189"/>
      <c r="AE509" s="191"/>
      <c r="AF509" s="191"/>
      <c r="AG509" s="332"/>
    </row>
    <row r="510" spans="1:41">
      <c r="A510" s="189"/>
      <c r="B510" s="189"/>
      <c r="C510" s="189"/>
      <c r="D510" s="189"/>
      <c r="E510" s="189"/>
      <c r="F510" s="189"/>
      <c r="G510" s="189"/>
      <c r="H510" s="189"/>
      <c r="I510" s="189"/>
      <c r="J510" s="190"/>
      <c r="K510" s="189"/>
      <c r="L510" s="189"/>
      <c r="M510" s="189"/>
      <c r="N510" s="189"/>
      <c r="O510" s="189"/>
      <c r="P510" s="191"/>
      <c r="Q510" s="191"/>
      <c r="R510" s="191"/>
      <c r="S510" s="191"/>
      <c r="T510" s="191"/>
      <c r="U510" s="191"/>
      <c r="V510" s="191"/>
      <c r="W510" s="191"/>
      <c r="X510" s="191"/>
      <c r="Y510" s="191"/>
      <c r="Z510" s="191"/>
      <c r="AA510" s="191"/>
      <c r="AB510" s="191"/>
      <c r="AC510" s="190"/>
      <c r="AD510" s="189"/>
      <c r="AE510" s="191"/>
      <c r="AF510" s="191"/>
      <c r="AG510" s="332"/>
    </row>
    <row r="511" spans="1:41">
      <c r="A511" s="189"/>
      <c r="B511" s="189"/>
      <c r="C511" s="189"/>
      <c r="D511" s="189"/>
      <c r="E511" s="189"/>
      <c r="F511" s="189"/>
      <c r="G511" s="189"/>
      <c r="H511" s="189"/>
      <c r="I511" s="189"/>
      <c r="J511" s="190"/>
      <c r="K511" s="189"/>
      <c r="L511" s="189"/>
      <c r="M511" s="189"/>
      <c r="N511" s="189"/>
      <c r="O511" s="189"/>
      <c r="P511" s="191"/>
      <c r="Q511" s="191"/>
      <c r="R511" s="191"/>
      <c r="S511" s="191"/>
      <c r="T511" s="191"/>
      <c r="U511" s="191"/>
      <c r="V511" s="191"/>
      <c r="W511" s="191"/>
      <c r="X511" s="191"/>
      <c r="Y511" s="191"/>
      <c r="Z511" s="191"/>
      <c r="AA511" s="191"/>
      <c r="AB511" s="191"/>
      <c r="AC511" s="190"/>
      <c r="AD511" s="189"/>
      <c r="AE511" s="191"/>
      <c r="AF511" s="191"/>
      <c r="AG511" s="332"/>
    </row>
    <row r="512" spans="1:41">
      <c r="A512" s="189"/>
      <c r="B512" s="189"/>
      <c r="C512" s="189"/>
      <c r="D512" s="189"/>
      <c r="E512" s="189"/>
      <c r="F512" s="189"/>
      <c r="G512" s="189"/>
      <c r="H512" s="189"/>
      <c r="I512" s="189"/>
      <c r="J512" s="190"/>
      <c r="K512" s="189"/>
      <c r="L512" s="189"/>
      <c r="M512" s="189"/>
      <c r="N512" s="189"/>
      <c r="O512" s="189"/>
      <c r="P512" s="191"/>
      <c r="Q512" s="191"/>
      <c r="R512" s="191"/>
      <c r="S512" s="191"/>
      <c r="T512" s="191"/>
      <c r="U512" s="191"/>
      <c r="V512" s="191"/>
      <c r="W512" s="191"/>
      <c r="X512" s="191"/>
      <c r="Y512" s="191"/>
      <c r="Z512" s="191"/>
      <c r="AA512" s="191"/>
      <c r="AB512" s="191"/>
      <c r="AC512" s="190"/>
      <c r="AD512" s="189"/>
      <c r="AE512" s="191"/>
      <c r="AF512" s="191"/>
      <c r="AG512" s="332"/>
    </row>
    <row r="513" spans="1:33">
      <c r="A513" s="189"/>
      <c r="B513" s="189"/>
      <c r="C513" s="189"/>
      <c r="D513" s="189"/>
      <c r="E513" s="189"/>
      <c r="F513" s="189"/>
      <c r="G513" s="189"/>
      <c r="H513" s="189"/>
      <c r="I513" s="189"/>
      <c r="J513" s="190"/>
      <c r="K513" s="189"/>
      <c r="L513" s="189"/>
      <c r="M513" s="189"/>
      <c r="N513" s="189"/>
      <c r="O513" s="189"/>
      <c r="P513" s="191"/>
      <c r="Q513" s="191"/>
      <c r="R513" s="191"/>
      <c r="S513" s="191"/>
      <c r="T513" s="191"/>
      <c r="U513" s="191"/>
      <c r="V513" s="191"/>
      <c r="W513" s="191"/>
      <c r="X513" s="191"/>
      <c r="Y513" s="191"/>
      <c r="Z513" s="191"/>
      <c r="AA513" s="191"/>
      <c r="AB513" s="191"/>
      <c r="AC513" s="190"/>
      <c r="AD513" s="189"/>
      <c r="AE513" s="191"/>
      <c r="AF513" s="191"/>
      <c r="AG513" s="332"/>
    </row>
    <row r="514" spans="1:33">
      <c r="A514" s="189"/>
      <c r="B514" s="189"/>
      <c r="C514" s="189"/>
      <c r="D514" s="189"/>
      <c r="E514" s="189"/>
      <c r="F514" s="189"/>
      <c r="G514" s="189"/>
      <c r="H514" s="189"/>
      <c r="I514" s="189"/>
      <c r="J514" s="190"/>
      <c r="K514" s="189"/>
      <c r="L514" s="189"/>
      <c r="M514" s="189"/>
      <c r="N514" s="189"/>
      <c r="O514" s="189"/>
      <c r="P514" s="191"/>
      <c r="Q514" s="191"/>
      <c r="R514" s="191"/>
      <c r="S514" s="191"/>
      <c r="T514" s="191"/>
      <c r="U514" s="191"/>
      <c r="V514" s="191"/>
      <c r="W514" s="191"/>
      <c r="X514" s="191"/>
      <c r="Y514" s="191"/>
      <c r="Z514" s="191"/>
      <c r="AA514" s="191"/>
      <c r="AB514" s="191"/>
      <c r="AC514" s="190"/>
      <c r="AD514" s="189"/>
      <c r="AE514" s="191"/>
      <c r="AF514" s="191"/>
      <c r="AG514" s="332"/>
    </row>
    <row r="515" spans="1:33">
      <c r="A515" s="189"/>
      <c r="B515" s="189"/>
      <c r="C515" s="189"/>
      <c r="D515" s="189"/>
      <c r="E515" s="189"/>
      <c r="F515" s="189"/>
      <c r="G515" s="189"/>
      <c r="H515" s="189"/>
      <c r="I515" s="189"/>
      <c r="J515" s="190"/>
      <c r="K515" s="189"/>
      <c r="L515" s="189"/>
      <c r="M515" s="189"/>
      <c r="N515" s="189"/>
      <c r="O515" s="189"/>
      <c r="P515" s="191"/>
      <c r="Q515" s="191"/>
      <c r="R515" s="191"/>
      <c r="S515" s="191"/>
      <c r="T515" s="191"/>
      <c r="U515" s="191"/>
      <c r="V515" s="191"/>
      <c r="W515" s="191"/>
      <c r="X515" s="191"/>
      <c r="Y515" s="191"/>
      <c r="Z515" s="191"/>
      <c r="AA515" s="191"/>
      <c r="AB515" s="191"/>
      <c r="AC515" s="190"/>
      <c r="AD515" s="189"/>
      <c r="AE515" s="191"/>
      <c r="AF515" s="191"/>
      <c r="AG515" s="332"/>
    </row>
    <row r="516" spans="1:33">
      <c r="A516" s="189"/>
      <c r="B516" s="189"/>
      <c r="C516" s="189"/>
      <c r="D516" s="189"/>
      <c r="E516" s="189"/>
      <c r="F516" s="189"/>
      <c r="G516" s="189"/>
      <c r="H516" s="189"/>
      <c r="I516" s="189"/>
      <c r="J516" s="190"/>
      <c r="K516" s="189"/>
      <c r="L516" s="189"/>
      <c r="M516" s="189"/>
      <c r="N516" s="189"/>
      <c r="O516" s="189"/>
      <c r="P516" s="191"/>
      <c r="Q516" s="191"/>
      <c r="R516" s="191"/>
      <c r="S516" s="191"/>
      <c r="T516" s="191"/>
      <c r="U516" s="191"/>
      <c r="V516" s="191"/>
      <c r="W516" s="191"/>
      <c r="X516" s="191"/>
      <c r="Y516" s="191"/>
      <c r="Z516" s="191"/>
      <c r="AA516" s="191"/>
      <c r="AB516" s="191"/>
      <c r="AC516" s="190"/>
      <c r="AD516" s="189"/>
      <c r="AE516" s="191"/>
      <c r="AF516" s="191"/>
      <c r="AG516" s="332"/>
    </row>
    <row r="517" spans="1:33">
      <c r="A517" s="189"/>
      <c r="B517" s="189"/>
      <c r="C517" s="189"/>
      <c r="D517" s="189"/>
      <c r="E517" s="189"/>
      <c r="F517" s="189"/>
      <c r="G517" s="189"/>
      <c r="H517" s="189"/>
      <c r="I517" s="189"/>
      <c r="J517" s="190"/>
      <c r="K517" s="189"/>
      <c r="L517" s="189"/>
      <c r="M517" s="189"/>
      <c r="N517" s="189"/>
      <c r="O517" s="189"/>
      <c r="P517" s="191"/>
      <c r="Q517" s="191"/>
      <c r="R517" s="191"/>
      <c r="S517" s="191"/>
      <c r="T517" s="191"/>
      <c r="U517" s="191"/>
      <c r="V517" s="191"/>
      <c r="W517" s="191"/>
      <c r="X517" s="191"/>
      <c r="Y517" s="191"/>
      <c r="Z517" s="191"/>
      <c r="AA517" s="191"/>
      <c r="AB517" s="191"/>
      <c r="AC517" s="190"/>
      <c r="AD517" s="189"/>
      <c r="AE517" s="191"/>
      <c r="AF517" s="191"/>
      <c r="AG517" s="332"/>
    </row>
    <row r="518" spans="1:33">
      <c r="A518" s="189"/>
      <c r="B518" s="189"/>
      <c r="C518" s="189"/>
      <c r="D518" s="189"/>
      <c r="E518" s="189"/>
      <c r="F518" s="189"/>
      <c r="G518" s="189"/>
      <c r="H518" s="189"/>
      <c r="I518" s="189"/>
      <c r="J518" s="190"/>
      <c r="K518" s="189"/>
      <c r="L518" s="189"/>
      <c r="M518" s="189"/>
      <c r="N518" s="189"/>
      <c r="O518" s="189"/>
      <c r="P518" s="191"/>
      <c r="Q518" s="191"/>
      <c r="R518" s="191"/>
      <c r="S518" s="191"/>
      <c r="T518" s="191"/>
      <c r="U518" s="191"/>
      <c r="V518" s="191"/>
      <c r="W518" s="191"/>
      <c r="X518" s="191"/>
      <c r="Y518" s="191"/>
      <c r="Z518" s="191"/>
      <c r="AA518" s="191"/>
      <c r="AB518" s="191"/>
      <c r="AC518" s="190"/>
      <c r="AD518" s="189"/>
      <c r="AE518" s="191"/>
      <c r="AF518" s="191"/>
      <c r="AG518" s="332"/>
    </row>
    <row r="519" spans="1:33">
      <c r="A519" s="189"/>
      <c r="B519" s="189"/>
      <c r="C519" s="189"/>
      <c r="D519" s="189"/>
      <c r="E519" s="189"/>
      <c r="F519" s="189"/>
      <c r="G519" s="189"/>
      <c r="H519" s="189"/>
      <c r="I519" s="189"/>
      <c r="J519" s="190"/>
      <c r="K519" s="189"/>
      <c r="L519" s="189"/>
      <c r="M519" s="189"/>
      <c r="N519" s="189"/>
      <c r="O519" s="189"/>
      <c r="P519" s="191"/>
      <c r="Q519" s="191"/>
      <c r="R519" s="191"/>
      <c r="S519" s="191"/>
      <c r="T519" s="191"/>
      <c r="U519" s="191"/>
      <c r="V519" s="191"/>
      <c r="W519" s="191"/>
      <c r="X519" s="191"/>
      <c r="Y519" s="191"/>
      <c r="Z519" s="191"/>
      <c r="AA519" s="191"/>
      <c r="AB519" s="191"/>
      <c r="AC519" s="190"/>
      <c r="AD519" s="189"/>
      <c r="AE519" s="191"/>
      <c r="AF519" s="191"/>
      <c r="AG519" s="332"/>
    </row>
    <row r="520" spans="1:33">
      <c r="A520" s="189"/>
      <c r="B520" s="189"/>
      <c r="C520" s="189"/>
      <c r="D520" s="189"/>
      <c r="E520" s="189"/>
      <c r="F520" s="189"/>
      <c r="G520" s="189"/>
      <c r="H520" s="189"/>
      <c r="I520" s="189"/>
      <c r="J520" s="190"/>
      <c r="K520" s="189"/>
      <c r="L520" s="189"/>
      <c r="M520" s="189"/>
      <c r="N520" s="189"/>
      <c r="O520" s="189"/>
      <c r="P520" s="191"/>
      <c r="Q520" s="191"/>
      <c r="R520" s="191"/>
      <c r="S520" s="191"/>
      <c r="T520" s="191"/>
      <c r="U520" s="191"/>
      <c r="V520" s="191"/>
      <c r="W520" s="191"/>
      <c r="X520" s="191"/>
      <c r="Y520" s="191"/>
      <c r="Z520" s="191"/>
      <c r="AA520" s="191"/>
      <c r="AB520" s="191"/>
      <c r="AC520" s="190"/>
      <c r="AD520" s="189"/>
      <c r="AE520" s="191"/>
      <c r="AF520" s="191"/>
      <c r="AG520" s="332"/>
    </row>
    <row r="521" spans="1:33">
      <c r="A521" s="189"/>
      <c r="B521" s="189"/>
      <c r="C521" s="189"/>
      <c r="D521" s="189"/>
      <c r="E521" s="189"/>
      <c r="F521" s="189"/>
      <c r="G521" s="189"/>
      <c r="H521" s="189"/>
      <c r="I521" s="189"/>
      <c r="J521" s="190"/>
      <c r="K521" s="189"/>
      <c r="L521" s="189"/>
      <c r="M521" s="189"/>
      <c r="N521" s="189"/>
      <c r="O521" s="189"/>
      <c r="P521" s="191"/>
      <c r="Q521" s="191"/>
      <c r="R521" s="191"/>
      <c r="S521" s="191"/>
      <c r="T521" s="191"/>
      <c r="U521" s="191"/>
      <c r="V521" s="191"/>
      <c r="W521" s="191"/>
      <c r="X521" s="191"/>
      <c r="Y521" s="191"/>
      <c r="Z521" s="191"/>
      <c r="AA521" s="191"/>
      <c r="AB521" s="191"/>
      <c r="AC521" s="190"/>
      <c r="AD521" s="189"/>
      <c r="AE521" s="191"/>
      <c r="AF521" s="191"/>
      <c r="AG521" s="332"/>
    </row>
    <row r="522" spans="1:33">
      <c r="A522" s="189"/>
      <c r="B522" s="189"/>
      <c r="C522" s="189"/>
      <c r="D522" s="189"/>
      <c r="E522" s="189"/>
      <c r="F522" s="189"/>
      <c r="G522" s="189"/>
      <c r="H522" s="189"/>
      <c r="I522" s="189"/>
      <c r="J522" s="190"/>
      <c r="K522" s="189"/>
      <c r="L522" s="189"/>
      <c r="M522" s="189"/>
      <c r="N522" s="189"/>
      <c r="O522" s="189"/>
      <c r="P522" s="191"/>
      <c r="Q522" s="191"/>
      <c r="R522" s="191"/>
      <c r="S522" s="191"/>
      <c r="T522" s="191"/>
      <c r="U522" s="191"/>
      <c r="V522" s="191"/>
      <c r="W522" s="191"/>
      <c r="X522" s="191"/>
      <c r="Y522" s="191"/>
      <c r="Z522" s="191"/>
      <c r="AA522" s="191"/>
      <c r="AB522" s="191"/>
      <c r="AC522" s="190"/>
      <c r="AD522" s="189"/>
      <c r="AE522" s="191"/>
      <c r="AF522" s="191"/>
      <c r="AG522" s="332"/>
    </row>
    <row r="523" spans="1:33">
      <c r="A523" s="189"/>
      <c r="B523" s="189"/>
      <c r="C523" s="189"/>
      <c r="D523" s="189"/>
      <c r="E523" s="189"/>
      <c r="F523" s="189"/>
      <c r="G523" s="189"/>
      <c r="H523" s="189"/>
      <c r="I523" s="189"/>
      <c r="J523" s="190"/>
      <c r="K523" s="189"/>
      <c r="L523" s="189"/>
      <c r="M523" s="189"/>
      <c r="N523" s="189"/>
      <c r="O523" s="189"/>
      <c r="P523" s="191"/>
      <c r="Q523" s="191"/>
      <c r="R523" s="191"/>
      <c r="S523" s="191"/>
      <c r="T523" s="191"/>
      <c r="U523" s="191"/>
      <c r="V523" s="191"/>
      <c r="W523" s="191"/>
      <c r="X523" s="191"/>
      <c r="Y523" s="191"/>
      <c r="Z523" s="191"/>
      <c r="AA523" s="191"/>
      <c r="AB523" s="191"/>
      <c r="AC523" s="190"/>
      <c r="AD523" s="189"/>
      <c r="AE523" s="191"/>
      <c r="AF523" s="191"/>
      <c r="AG523" s="332"/>
    </row>
    <row r="524" spans="1:33">
      <c r="A524" s="189"/>
      <c r="B524" s="189"/>
      <c r="C524" s="189"/>
      <c r="D524" s="189"/>
      <c r="E524" s="189"/>
      <c r="F524" s="189"/>
      <c r="G524" s="189"/>
      <c r="H524" s="189"/>
      <c r="I524" s="189"/>
      <c r="J524" s="190"/>
      <c r="K524" s="189"/>
      <c r="L524" s="189"/>
      <c r="M524" s="189"/>
      <c r="N524" s="189"/>
      <c r="O524" s="189"/>
      <c r="P524" s="191"/>
      <c r="Q524" s="191"/>
      <c r="R524" s="191"/>
      <c r="S524" s="191"/>
      <c r="T524" s="191"/>
      <c r="U524" s="191"/>
      <c r="V524" s="191"/>
      <c r="W524" s="191"/>
      <c r="X524" s="191"/>
      <c r="Y524" s="191"/>
      <c r="Z524" s="191"/>
      <c r="AA524" s="191"/>
      <c r="AB524" s="191"/>
      <c r="AC524" s="190"/>
      <c r="AD524" s="189"/>
      <c r="AE524" s="191"/>
      <c r="AF524" s="191"/>
      <c r="AG524" s="332"/>
    </row>
    <row r="525" spans="1:33">
      <c r="A525" s="189"/>
      <c r="B525" s="189"/>
      <c r="C525" s="189"/>
      <c r="D525" s="189"/>
      <c r="E525" s="189"/>
      <c r="F525" s="189"/>
      <c r="G525" s="189"/>
      <c r="H525" s="189"/>
      <c r="I525" s="189"/>
      <c r="J525" s="190"/>
      <c r="K525" s="189"/>
      <c r="L525" s="189"/>
      <c r="M525" s="189"/>
      <c r="N525" s="189"/>
      <c r="O525" s="189"/>
      <c r="P525" s="191"/>
      <c r="Q525" s="191"/>
      <c r="R525" s="191"/>
      <c r="S525" s="191"/>
      <c r="T525" s="191"/>
      <c r="U525" s="191"/>
      <c r="V525" s="191"/>
      <c r="W525" s="191"/>
      <c r="X525" s="191"/>
      <c r="Y525" s="191"/>
      <c r="Z525" s="191"/>
      <c r="AA525" s="191"/>
      <c r="AB525" s="191"/>
      <c r="AC525" s="190"/>
      <c r="AD525" s="189"/>
      <c r="AE525" s="191"/>
      <c r="AF525" s="191"/>
      <c r="AG525" s="332"/>
    </row>
    <row r="526" spans="1:33">
      <c r="A526" s="189"/>
      <c r="B526" s="189"/>
      <c r="C526" s="189"/>
      <c r="D526" s="189"/>
      <c r="E526" s="189"/>
      <c r="F526" s="189"/>
      <c r="G526" s="189"/>
      <c r="H526" s="189"/>
      <c r="I526" s="189"/>
      <c r="J526" s="190"/>
      <c r="K526" s="189"/>
      <c r="L526" s="189"/>
      <c r="M526" s="189"/>
      <c r="N526" s="189"/>
      <c r="O526" s="189"/>
      <c r="P526" s="191"/>
      <c r="Q526" s="191"/>
      <c r="R526" s="191"/>
      <c r="S526" s="191"/>
      <c r="T526" s="191"/>
      <c r="U526" s="191"/>
      <c r="V526" s="191"/>
      <c r="W526" s="191"/>
      <c r="X526" s="191"/>
      <c r="Y526" s="191"/>
      <c r="Z526" s="191"/>
      <c r="AA526" s="191"/>
      <c r="AB526" s="191"/>
      <c r="AC526" s="190"/>
      <c r="AD526" s="189"/>
      <c r="AE526" s="191"/>
      <c r="AF526" s="191"/>
      <c r="AG526" s="332"/>
    </row>
    <row r="527" spans="1:33">
      <c r="A527" s="189"/>
      <c r="B527" s="189"/>
      <c r="C527" s="189"/>
      <c r="D527" s="189"/>
      <c r="E527" s="189"/>
      <c r="F527" s="189"/>
      <c r="G527" s="189"/>
      <c r="H527" s="189"/>
      <c r="I527" s="189"/>
      <c r="J527" s="190"/>
      <c r="K527" s="189"/>
      <c r="L527" s="189"/>
      <c r="M527" s="189"/>
      <c r="N527" s="189"/>
      <c r="O527" s="189"/>
      <c r="P527" s="191"/>
      <c r="Q527" s="191"/>
      <c r="R527" s="191"/>
      <c r="S527" s="191"/>
      <c r="T527" s="191"/>
      <c r="U527" s="191"/>
      <c r="V527" s="191"/>
      <c r="W527" s="191"/>
      <c r="X527" s="191"/>
      <c r="Y527" s="191"/>
      <c r="Z527" s="191"/>
      <c r="AA527" s="191"/>
      <c r="AB527" s="191"/>
      <c r="AC527" s="190"/>
      <c r="AD527" s="189"/>
      <c r="AE527" s="191"/>
      <c r="AF527" s="191"/>
      <c r="AG527" s="332"/>
    </row>
    <row r="528" spans="1:33">
      <c r="A528" s="189"/>
      <c r="B528" s="189"/>
      <c r="C528" s="189"/>
      <c r="D528" s="189"/>
      <c r="E528" s="189"/>
      <c r="F528" s="189"/>
      <c r="G528" s="189"/>
      <c r="H528" s="189"/>
      <c r="I528" s="189"/>
      <c r="J528" s="190"/>
      <c r="K528" s="189"/>
      <c r="L528" s="189"/>
      <c r="M528" s="189"/>
      <c r="N528" s="189"/>
      <c r="O528" s="189"/>
      <c r="P528" s="191"/>
      <c r="Q528" s="191"/>
      <c r="R528" s="191"/>
      <c r="S528" s="191"/>
      <c r="T528" s="191"/>
      <c r="U528" s="191"/>
      <c r="V528" s="191"/>
      <c r="W528" s="191"/>
      <c r="X528" s="191"/>
      <c r="Y528" s="191"/>
      <c r="Z528" s="191"/>
      <c r="AA528" s="191"/>
      <c r="AB528" s="191"/>
      <c r="AC528" s="190"/>
      <c r="AD528" s="189"/>
      <c r="AE528" s="191"/>
      <c r="AF528" s="191"/>
      <c r="AG528" s="332"/>
    </row>
    <row r="529" spans="1:33">
      <c r="A529" s="189"/>
      <c r="B529" s="189"/>
      <c r="C529" s="189"/>
      <c r="D529" s="189"/>
      <c r="E529" s="189"/>
      <c r="F529" s="189"/>
      <c r="G529" s="189"/>
      <c r="H529" s="189"/>
      <c r="I529" s="189"/>
      <c r="J529" s="190"/>
      <c r="K529" s="189"/>
      <c r="L529" s="189"/>
      <c r="M529" s="189"/>
      <c r="N529" s="189"/>
      <c r="O529" s="189"/>
      <c r="P529" s="191"/>
      <c r="Q529" s="191"/>
      <c r="R529" s="191"/>
      <c r="S529" s="191"/>
      <c r="T529" s="191"/>
      <c r="U529" s="191"/>
      <c r="V529" s="191"/>
      <c r="W529" s="191"/>
      <c r="X529" s="191"/>
      <c r="Y529" s="191"/>
      <c r="Z529" s="191"/>
      <c r="AA529" s="191"/>
      <c r="AB529" s="191"/>
      <c r="AC529" s="190"/>
      <c r="AD529" s="189"/>
      <c r="AE529" s="191"/>
      <c r="AF529" s="191"/>
      <c r="AG529" s="332"/>
    </row>
    <row r="530" spans="1:33">
      <c r="A530" s="192"/>
      <c r="B530" s="192"/>
      <c r="C530" s="192"/>
      <c r="D530" s="193"/>
      <c r="E530" s="193"/>
      <c r="F530" s="193" t="s">
        <v>58</v>
      </c>
      <c r="G530" s="193" t="s">
        <v>58</v>
      </c>
      <c r="H530" s="193"/>
      <c r="I530" s="193"/>
      <c r="J530" s="194"/>
      <c r="K530" s="193" t="s">
        <v>58</v>
      </c>
      <c r="L530" s="193"/>
      <c r="M530" s="193"/>
      <c r="N530" s="193"/>
      <c r="O530" s="193" t="s">
        <v>58</v>
      </c>
      <c r="P530" s="195"/>
      <c r="Q530" s="195"/>
      <c r="R530" s="193" t="s">
        <v>58</v>
      </c>
      <c r="S530" s="195"/>
      <c r="T530" s="195"/>
      <c r="U530" s="195"/>
      <c r="V530" s="193" t="s">
        <v>58</v>
      </c>
      <c r="W530" s="195"/>
      <c r="X530" s="196"/>
      <c r="Y530" s="196"/>
      <c r="Z530" s="196"/>
      <c r="AA530" s="196"/>
      <c r="AB530" s="196"/>
      <c r="AC530" s="197"/>
      <c r="AD530" s="192"/>
      <c r="AE530" s="196"/>
      <c r="AF530" s="196"/>
      <c r="AG530" s="332"/>
    </row>
    <row r="531" spans="1:33">
      <c r="A531" s="189"/>
      <c r="B531" s="189"/>
      <c r="C531" s="189"/>
      <c r="D531" s="189"/>
      <c r="E531" s="189"/>
      <c r="F531" s="189"/>
      <c r="G531" s="189"/>
      <c r="H531" s="189"/>
      <c r="I531" s="189"/>
      <c r="J531" s="190"/>
      <c r="K531" s="189"/>
      <c r="L531" s="189"/>
      <c r="M531" s="189"/>
      <c r="N531" s="189"/>
      <c r="O531" s="189"/>
      <c r="P531" s="191"/>
      <c r="Q531" s="191"/>
      <c r="R531" s="191"/>
      <c r="S531" s="191"/>
      <c r="T531" s="191"/>
      <c r="U531" s="191"/>
      <c r="V531" s="191"/>
      <c r="W531" s="191"/>
      <c r="X531" s="191"/>
      <c r="Y531" s="191"/>
      <c r="Z531" s="191"/>
      <c r="AA531" s="191"/>
      <c r="AB531" s="191"/>
      <c r="AC531" s="190"/>
      <c r="AD531" s="189"/>
      <c r="AE531" s="191"/>
      <c r="AF531" s="191"/>
      <c r="AG531" s="332"/>
    </row>
  </sheetData>
  <sheetProtection password="C64F" sheet="1" objects="1" scenarios="1"/>
  <customSheetViews>
    <customSheetView guid="{F9818F9F-DE50-43FC-AFD6-D3C9755B3A9E}" scale="75" showGridLines="0" fitToPage="1" showRuler="0">
      <selection activeCell="P19" sqref="P19"/>
      <pageMargins left="0.5" right="0.5" top="0.55000000000000004" bottom="0.5" header="0.44999999999999996" footer="0.4"/>
      <pageSetup scale="41" fitToHeight="9" orientation="landscape" horizontalDpi="300" verticalDpi="300" r:id="rId1"/>
      <headerFooter alignWithMargins="0">
        <oddHeader>&amp;LConfidential&amp;RPrinted on &amp;D</oddHeader>
        <oddFooter>&amp;L&amp;F&amp;R&amp;A</oddFooter>
      </headerFooter>
    </customSheetView>
    <customSheetView guid="{38447832-84AC-42AB-940D-2A240A7EA71A}" scale="75" showGridLines="0" fitToPage="1" showRuler="0">
      <selection activeCell="P19" sqref="P19"/>
      <pageMargins left="0.5" right="0.5" top="0.55000000000000004" bottom="0.5" header="0.44999999999999996" footer="0.4"/>
      <pageSetup scale="41" fitToHeight="9" orientation="landscape" horizontalDpi="300" verticalDpi="300" r:id="rId2"/>
      <headerFooter alignWithMargins="0">
        <oddHeader>&amp;LConfidential&amp;RPrinted on &amp;D</oddHeader>
        <oddFooter>&amp;L&amp;F&amp;R&amp;A</oddFooter>
      </headerFooter>
    </customSheetView>
    <customSheetView guid="{739C0C6D-D9C1-4FE2-A122-5222B7DEEC0B}" scale="75" showGridLines="0" fitToPage="1" showRuler="0">
      <selection activeCell="F14" sqref="F14"/>
      <pageMargins left="0.5" right="0.5" top="0.55000000000000004" bottom="0.5" header="0.44999999999999996" footer="0.4"/>
      <pageSetup scale="41" fitToHeight="9" orientation="landscape" horizontalDpi="300" verticalDpi="300" r:id="rId3"/>
      <headerFooter alignWithMargins="0">
        <oddHeader>&amp;LConfidential&amp;RPrinted on &amp;D</oddHeader>
        <oddFooter>&amp;L&amp;F&amp;R&amp;A</oddFooter>
      </headerFooter>
    </customSheetView>
    <customSheetView guid="{31055AFF-C7E7-4D78-B3AB-1E44F1005FFE}" scale="75" showGridLines="0" fitToPage="1" showRuler="0">
      <selection activeCell="P19" sqref="P19"/>
      <pageMargins left="0.5" right="0.5" top="0.55000000000000004" bottom="0.5" header="0.44999999999999996" footer="0.4"/>
      <pageSetup scale="41" fitToHeight="9" orientation="landscape" horizontalDpi="300" verticalDpi="300" r:id="rId4"/>
      <headerFooter alignWithMargins="0">
        <oddHeader>&amp;LConfidential&amp;RPrinted on &amp;D</oddHeader>
        <oddFooter>&amp;L&amp;F&amp;R&amp;A</oddFooter>
      </headerFooter>
    </customSheetView>
    <customSheetView guid="{8159EB39-F45B-44D7-9261-B36679F489B9}" scale="75" showGridLines="0" fitToPage="1" showRuler="0">
      <selection activeCell="P19" sqref="P19"/>
      <pageMargins left="0.5" right="0.5" top="0.55000000000000004" bottom="0.5" header="0.44999999999999996" footer="0.4"/>
      <pageSetup scale="41" fitToHeight="9" orientation="landscape" horizontalDpi="300" verticalDpi="300" r:id="rId5"/>
      <headerFooter alignWithMargins="0">
        <oddHeader>&amp;LConfidential&amp;RPrinted on &amp;D</oddHeader>
        <oddFooter>&amp;L&amp;F&amp;R&amp;A</oddFooter>
      </headerFooter>
    </customSheetView>
    <customSheetView guid="{1F4807E2-CAE9-4221-B9EA-8400589536CE}" scale="75" showGridLines="0" showRowCol="0" fitToPage="1" showRuler="0">
      <selection activeCell="P19" sqref="P19"/>
      <pageMargins left="0.5" right="0.5" top="0.55000000000000004" bottom="0.5" header="0.44999999999999996" footer="0.4"/>
      <pageSetup scale="41" fitToHeight="9" orientation="landscape" horizontalDpi="300" verticalDpi="300" r:id="rId6"/>
      <headerFooter alignWithMargins="0">
        <oddHeader>&amp;LConfidential&amp;RPrinted on &amp;D</oddHeader>
        <oddFooter>&amp;L&amp;F&amp;R&amp;A</oddFooter>
      </headerFooter>
    </customSheetView>
    <customSheetView guid="{C0CA957F-6D6F-4276-8EA2-FADEEFC219DE}" scale="85" showGridLines="0" fitToPage="1" hiddenRows="1" showRuler="0">
      <pane xSplit="1" ySplit="4" topLeftCell="B5" activePane="bottomRight" state="frozen"/>
      <selection pane="bottomRight" activeCell="B5" sqref="B5"/>
      <pageMargins left="0.5" right="0.5" top="0.55000000000000004" bottom="0.5" header="0.44999999999999996" footer="0.4"/>
      <pageSetup paperSize="5" scale="53" fitToHeight="11" orientation="landscape" horizontalDpi="300" verticalDpi="300" r:id="rId7"/>
      <headerFooter alignWithMargins="0">
        <oddHeader>&amp;LConfidential&amp;RPrinted on &amp;D</oddHeader>
        <oddFooter>&amp;L&amp;F&amp;R&amp;A</oddFooter>
      </headerFooter>
    </customSheetView>
  </customSheetViews>
  <mergeCells count="2">
    <mergeCell ref="K2:N2"/>
    <mergeCell ref="AL3:AN3"/>
  </mergeCells>
  <phoneticPr fontId="13" type="noConversion"/>
  <conditionalFormatting sqref="AO5:AO504">
    <cfRule type="cellIs" dxfId="12" priority="1" stopIfTrue="1" operator="equal">
      <formula>"x"</formula>
    </cfRule>
  </conditionalFormatting>
  <dataValidations xWindow="687" yWindow="246" count="7">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M504">
      <formula1>LstBank</formula1>
    </dataValidation>
    <dataValidation type="list" errorStyle="information" allowBlank="1" showInputMessage="1" showErrorMessage="1" errorTitle="Do you need to update the list?" error="Ensure the Master List is up to date on the Customize Sheet." promptTitle="Desk Manager" prompt="Put the name of the Desk Manager assigned to this deal." sqref="D5:D504">
      <formula1>LstDM</formula1>
    </dataValidation>
    <dataValidation type="list" errorStyle="information" allowBlank="1" showInputMessage="1" showErrorMessage="1" errorTitle="Do you need to update the list?" error="Ensure the Master List is up to date on the Customize Sheet." promptTitle="Business Manager" prompt="Put the name of the Business Manager assigned to this deal." sqref="E5:E504">
      <formula1>LstBM</formula1>
    </dataValidation>
    <dataValidation type="list" errorStyle="information" allowBlank="1" showInputMessage="1" showErrorMessage="1" errorTitle="Do you need to update the list?" error="Ensure the Master List is up to date on the Customize Sheet." promptTitle="Split Deals - Sales-2" prompt="If this is a SPLIT DEAL, put the name of the 2nd Sales professional assigned to this deal." sqref="H5:H504">
      <formula1>lstSales</formula1>
    </dataValidation>
    <dataValidation type="list" errorStyle="information" allowBlank="1" showInputMessage="1" showErrorMessage="1" errorTitle="Do you need to update the list?" error="Ensure the Master List is up to date on the Customize Sheet." promptTitle="Group by customized Deal Types" prompt="You can assign a Deal Type (see Master List) - use this to Group Deals into categories.  (For Example: New, Used, Fleet, Retail, Lease, Employee, Internet, Wholesale, BhPh, etc.)" sqref="I5:I504">
      <formula1>LstDealType</formula1>
    </dataValidation>
    <dataValidation type="list" errorStyle="information" allowBlank="1" showInputMessage="1" showErrorMessage="1" errorTitle="Do you need to update the list?" error="Must use TOS, TOD, Phone or NoTO." promptTitle="TurnOver Type" prompt="Type of TO for this deal - TOS, TOD, Phone, or NoTO." sqref="F5:F504">
      <formula1>LstTO</formula1>
    </dataValidation>
    <dataValidation type="list" errorStyle="information" allowBlank="1" showInputMessage="1" showErrorMessage="1" errorTitle="Do you need to update the list?" error="Ensure the Master List is up to date on the Customize Sheet." promptTitle="Sales-1" prompt="Put the name of the Sales professional assigned to this deal." sqref="G5:G504">
      <formula1>lstSales</formula1>
    </dataValidation>
  </dataValidations>
  <pageMargins left="0.5" right="0.5" top="0.55000000000000004" bottom="0.5" header="0.44999999999999996" footer="0.4"/>
  <pageSetup paperSize="5" scale="56" fitToHeight="11" orientation="landscape" horizontalDpi="300" verticalDpi="300" r:id="rId8"/>
  <headerFooter alignWithMargins="0">
    <oddHeader>&amp;LConfidential&amp;RPrinted on &amp;D</oddHeader>
    <oddFooter>&amp;L&amp;F&amp;R&amp;A</oddFooter>
  </headerFooter>
  <drawing r:id="rId9"/>
  <legacyDrawing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5"/>
    <pageSetUpPr fitToPage="1"/>
  </sheetPr>
  <dimension ref="A1:AG724"/>
  <sheetViews>
    <sheetView showGridLines="0" zoomScale="75" zoomScaleNormal="75" zoomScaleSheetLayoutView="100" workbookViewId="0">
      <pane ySplit="1" topLeftCell="A2" activePane="bottomLeft" state="frozen"/>
      <selection activeCell="B11" sqref="B11"/>
      <selection pane="bottomLeft" activeCell="E2" sqref="E2"/>
    </sheetView>
  </sheetViews>
  <sheetFormatPr defaultRowHeight="12.75"/>
  <cols>
    <col min="1" max="1" width="3.28515625" style="113" customWidth="1"/>
    <col min="2" max="3" width="11.42578125" style="113" customWidth="1"/>
    <col min="4" max="6" width="5.7109375" style="113" customWidth="1"/>
    <col min="7" max="8" width="8.7109375" style="113" customWidth="1"/>
    <col min="9" max="9" width="5.7109375" style="113" customWidth="1"/>
    <col min="10" max="10" width="6.7109375" style="122" customWidth="1"/>
    <col min="11" max="11" width="18.7109375" style="113" customWidth="1"/>
    <col min="12" max="12" width="12" style="113" customWidth="1"/>
    <col min="13" max="13" width="10" style="113" customWidth="1"/>
    <col min="14" max="14" width="3.7109375" style="113" customWidth="1"/>
    <col min="15" max="15" width="10.7109375" style="113" customWidth="1"/>
    <col min="16" max="28" width="11.7109375" style="123" customWidth="1"/>
    <col min="29" max="29" width="6.7109375" style="122" customWidth="1"/>
    <col min="30" max="30" width="46" style="113" customWidth="1"/>
    <col min="31" max="32" width="14.28515625" style="123" customWidth="1"/>
    <col min="33" max="16384" width="9.140625" style="113"/>
  </cols>
  <sheetData>
    <row r="1" spans="1:33" s="206" customFormat="1" ht="64.900000000000006" customHeight="1">
      <c r="A1" s="124" t="s">
        <v>116</v>
      </c>
      <c r="B1" s="125" t="s">
        <v>148</v>
      </c>
      <c r="C1" s="125" t="s">
        <v>171</v>
      </c>
      <c r="D1" s="125" t="s">
        <v>56</v>
      </c>
      <c r="E1" s="125" t="s">
        <v>55</v>
      </c>
      <c r="F1" s="125" t="s">
        <v>279</v>
      </c>
      <c r="G1" s="126" t="s">
        <v>68</v>
      </c>
      <c r="H1" s="126" t="s">
        <v>67</v>
      </c>
      <c r="I1" s="125" t="s">
        <v>57</v>
      </c>
      <c r="J1" s="127" t="s">
        <v>2</v>
      </c>
      <c r="K1" s="125" t="s">
        <v>3</v>
      </c>
      <c r="L1" s="125" t="s">
        <v>4</v>
      </c>
      <c r="M1" s="126" t="s">
        <v>5</v>
      </c>
      <c r="N1" s="128" t="s">
        <v>12</v>
      </c>
      <c r="O1" s="129" t="s">
        <v>150</v>
      </c>
      <c r="P1" s="130" t="s">
        <v>80</v>
      </c>
      <c r="Q1" s="131" t="str">
        <f>Customize!$B$6</f>
        <v>VSA</v>
      </c>
      <c r="R1" s="131" t="str">
        <f>Customize!$B$7</f>
        <v>ENV</v>
      </c>
      <c r="S1" s="131" t="str">
        <f>Customize!$B$8</f>
        <v>T&amp;W</v>
      </c>
      <c r="T1" s="131" t="str">
        <f>Customize!$B$9</f>
        <v>Other2</v>
      </c>
      <c r="U1" s="131" t="str">
        <f>Customize!$B$10</f>
        <v>Other3</v>
      </c>
      <c r="V1" s="131" t="str">
        <f>Customize!$B$11</f>
        <v>Other4</v>
      </c>
      <c r="W1" s="131" t="str">
        <f>Customize!$B$12</f>
        <v>Other5</v>
      </c>
      <c r="X1" s="131" t="str">
        <f>Customize!$B$13</f>
        <v>Other6</v>
      </c>
      <c r="Y1" s="131" t="str">
        <f>Customize!$B$14</f>
        <v>Other7</v>
      </c>
      <c r="Z1" s="131" t="str">
        <f>Customize!$B$15</f>
        <v>GAP</v>
      </c>
      <c r="AA1" s="131" t="str">
        <f>Customize!$B$16</f>
        <v>AH</v>
      </c>
      <c r="AB1" s="132" t="str">
        <f>Customize!$B$17</f>
        <v>CL</v>
      </c>
      <c r="AC1" s="133" t="s">
        <v>16</v>
      </c>
      <c r="AD1" s="126" t="s">
        <v>7</v>
      </c>
      <c r="AE1" s="131" t="s">
        <v>149</v>
      </c>
      <c r="AF1" s="132" t="s">
        <v>6</v>
      </c>
      <c r="AG1" s="205"/>
    </row>
    <row r="2" spans="1:33" s="116" customFormat="1" ht="20.100000000000001" customHeight="1">
      <c r="A2" s="114">
        <v>1</v>
      </c>
      <c r="B2" s="40"/>
      <c r="C2" s="40"/>
      <c r="D2" s="40"/>
      <c r="E2" s="40"/>
      <c r="F2" s="40"/>
      <c r="G2" s="40"/>
      <c r="H2" s="40"/>
      <c r="I2" s="40"/>
      <c r="J2" s="43"/>
      <c r="K2" s="54"/>
      <c r="L2" s="40"/>
      <c r="M2" s="54"/>
      <c r="N2" s="38"/>
      <c r="O2" s="40"/>
      <c r="P2" s="48"/>
      <c r="Q2" s="49"/>
      <c r="R2" s="48"/>
      <c r="S2" s="48"/>
      <c r="T2" s="48"/>
      <c r="U2" s="48"/>
      <c r="V2" s="48"/>
      <c r="W2" s="48"/>
      <c r="X2" s="48"/>
      <c r="Y2" s="48"/>
      <c r="Z2" s="48"/>
      <c r="AA2" s="49"/>
      <c r="AB2" s="49"/>
      <c r="AC2" s="45"/>
      <c r="AD2" s="47"/>
      <c r="AE2" s="207">
        <f t="shared" ref="AE2:AE8" si="0">SUM(P2:AB2)</f>
        <v>0</v>
      </c>
      <c r="AF2" s="115">
        <f t="shared" ref="AF2:AF65" si="1">SUM(AE2+B2)</f>
        <v>0</v>
      </c>
    </row>
    <row r="3" spans="1:33" ht="20.100000000000001" customHeight="1">
      <c r="A3" s="114">
        <v>2</v>
      </c>
      <c r="B3" s="40"/>
      <c r="C3" s="40"/>
      <c r="D3" s="40"/>
      <c r="E3" s="40"/>
      <c r="F3" s="40"/>
      <c r="G3" s="40"/>
      <c r="H3" s="40"/>
      <c r="I3" s="40"/>
      <c r="J3" s="43"/>
      <c r="K3" s="54"/>
      <c r="L3" s="40"/>
      <c r="M3" s="54"/>
      <c r="N3" s="38"/>
      <c r="O3" s="40"/>
      <c r="P3" s="48"/>
      <c r="Q3" s="49"/>
      <c r="R3" s="48"/>
      <c r="S3" s="48"/>
      <c r="T3" s="48"/>
      <c r="U3" s="48"/>
      <c r="V3" s="48"/>
      <c r="W3" s="48"/>
      <c r="X3" s="48"/>
      <c r="Y3" s="48"/>
      <c r="Z3" s="48"/>
      <c r="AA3" s="49"/>
      <c r="AB3" s="49"/>
      <c r="AC3" s="45"/>
      <c r="AD3" s="47"/>
      <c r="AE3" s="207">
        <f t="shared" si="0"/>
        <v>0</v>
      </c>
      <c r="AF3" s="115">
        <f t="shared" si="1"/>
        <v>0</v>
      </c>
    </row>
    <row r="4" spans="1:33" ht="20.100000000000001" customHeight="1">
      <c r="A4" s="114">
        <v>3</v>
      </c>
      <c r="B4" s="40"/>
      <c r="C4" s="40"/>
      <c r="D4" s="40"/>
      <c r="E4" s="40"/>
      <c r="F4" s="40"/>
      <c r="G4" s="40"/>
      <c r="H4" s="40"/>
      <c r="I4" s="40"/>
      <c r="J4" s="43"/>
      <c r="K4" s="54"/>
      <c r="L4" s="40"/>
      <c r="M4" s="54"/>
      <c r="N4" s="38"/>
      <c r="O4" s="40"/>
      <c r="P4" s="48"/>
      <c r="Q4" s="49"/>
      <c r="R4" s="48"/>
      <c r="S4" s="48"/>
      <c r="T4" s="48"/>
      <c r="U4" s="48"/>
      <c r="V4" s="48"/>
      <c r="W4" s="48"/>
      <c r="X4" s="48"/>
      <c r="Y4" s="48"/>
      <c r="Z4" s="48"/>
      <c r="AA4" s="49"/>
      <c r="AB4" s="49"/>
      <c r="AC4" s="45"/>
      <c r="AD4" s="47"/>
      <c r="AE4" s="207">
        <f t="shared" si="0"/>
        <v>0</v>
      </c>
      <c r="AF4" s="115">
        <f t="shared" si="1"/>
        <v>0</v>
      </c>
    </row>
    <row r="5" spans="1:33" ht="20.100000000000001" customHeight="1">
      <c r="A5" s="114">
        <v>4</v>
      </c>
      <c r="B5" s="40"/>
      <c r="C5" s="40"/>
      <c r="D5" s="40"/>
      <c r="E5" s="40"/>
      <c r="F5" s="40"/>
      <c r="G5" s="40"/>
      <c r="H5" s="40"/>
      <c r="I5" s="40"/>
      <c r="J5" s="43"/>
      <c r="K5" s="55"/>
      <c r="L5" s="40"/>
      <c r="M5" s="54"/>
      <c r="N5" s="38"/>
      <c r="O5" s="40"/>
      <c r="P5" s="50"/>
      <c r="Q5" s="49"/>
      <c r="R5" s="50"/>
      <c r="S5" s="50"/>
      <c r="T5" s="50"/>
      <c r="U5" s="50"/>
      <c r="V5" s="48"/>
      <c r="W5" s="48"/>
      <c r="X5" s="50"/>
      <c r="Y5" s="50"/>
      <c r="Z5" s="50"/>
      <c r="AA5" s="49"/>
      <c r="AB5" s="49"/>
      <c r="AC5" s="45"/>
      <c r="AD5" s="47"/>
      <c r="AE5" s="207">
        <f t="shared" si="0"/>
        <v>0</v>
      </c>
      <c r="AF5" s="115">
        <f t="shared" si="1"/>
        <v>0</v>
      </c>
    </row>
    <row r="6" spans="1:33" ht="20.100000000000001" customHeight="1">
      <c r="A6" s="114">
        <v>5</v>
      </c>
      <c r="B6" s="40"/>
      <c r="C6" s="40"/>
      <c r="D6" s="40"/>
      <c r="E6" s="40"/>
      <c r="F6" s="40"/>
      <c r="G6" s="40"/>
      <c r="H6" s="40"/>
      <c r="I6" s="40"/>
      <c r="J6" s="43"/>
      <c r="K6" s="54"/>
      <c r="L6" s="40" t="s">
        <v>8</v>
      </c>
      <c r="M6" s="54"/>
      <c r="N6" s="38"/>
      <c r="O6" s="40"/>
      <c r="P6" s="48"/>
      <c r="Q6" s="49"/>
      <c r="R6" s="48"/>
      <c r="S6" s="48"/>
      <c r="T6" s="48"/>
      <c r="U6" s="48"/>
      <c r="V6" s="48"/>
      <c r="W6" s="48"/>
      <c r="X6" s="48"/>
      <c r="Y6" s="48"/>
      <c r="Z6" s="48"/>
      <c r="AA6" s="49"/>
      <c r="AB6" s="49"/>
      <c r="AC6" s="45"/>
      <c r="AD6" s="47"/>
      <c r="AE6" s="207">
        <f t="shared" si="0"/>
        <v>0</v>
      </c>
      <c r="AF6" s="115">
        <f t="shared" si="1"/>
        <v>0</v>
      </c>
    </row>
    <row r="7" spans="1:33" ht="20.100000000000001" customHeight="1">
      <c r="A7" s="114">
        <v>6</v>
      </c>
      <c r="B7" s="40"/>
      <c r="C7" s="40"/>
      <c r="D7" s="40"/>
      <c r="E7" s="40"/>
      <c r="F7" s="40"/>
      <c r="G7" s="40"/>
      <c r="H7" s="40"/>
      <c r="I7" s="40"/>
      <c r="J7" s="43"/>
      <c r="K7" s="54"/>
      <c r="L7" s="40"/>
      <c r="M7" s="54"/>
      <c r="N7" s="38"/>
      <c r="O7" s="40"/>
      <c r="P7" s="48"/>
      <c r="Q7" s="49"/>
      <c r="R7" s="48"/>
      <c r="S7" s="48"/>
      <c r="T7" s="48"/>
      <c r="U7" s="48"/>
      <c r="V7" s="48"/>
      <c r="W7" s="48"/>
      <c r="X7" s="48"/>
      <c r="Y7" s="48"/>
      <c r="Z7" s="48"/>
      <c r="AA7" s="49"/>
      <c r="AB7" s="49"/>
      <c r="AC7" s="45"/>
      <c r="AD7" s="47"/>
      <c r="AE7" s="207">
        <f t="shared" si="0"/>
        <v>0</v>
      </c>
      <c r="AF7" s="115">
        <f t="shared" si="1"/>
        <v>0</v>
      </c>
    </row>
    <row r="8" spans="1:33" ht="20.100000000000001" customHeight="1">
      <c r="A8" s="114">
        <v>7</v>
      </c>
      <c r="B8" s="40"/>
      <c r="C8" s="40"/>
      <c r="D8" s="40"/>
      <c r="E8" s="40"/>
      <c r="F8" s="40"/>
      <c r="G8" s="40"/>
      <c r="H8" s="40"/>
      <c r="I8" s="40"/>
      <c r="J8" s="43"/>
      <c r="K8" s="54"/>
      <c r="L8" s="40"/>
      <c r="M8" s="54"/>
      <c r="N8" s="38"/>
      <c r="O8" s="40"/>
      <c r="P8" s="48"/>
      <c r="Q8" s="48"/>
      <c r="R8" s="48"/>
      <c r="S8" s="48"/>
      <c r="T8" s="48"/>
      <c r="U8" s="48"/>
      <c r="V8" s="48"/>
      <c r="W8" s="48"/>
      <c r="X8" s="48"/>
      <c r="Y8" s="48"/>
      <c r="Z8" s="48"/>
      <c r="AA8" s="48"/>
      <c r="AB8" s="48"/>
      <c r="AC8" s="45"/>
      <c r="AD8" s="47"/>
      <c r="AE8" s="207">
        <f t="shared" si="0"/>
        <v>0</v>
      </c>
      <c r="AF8" s="115">
        <f t="shared" si="1"/>
        <v>0</v>
      </c>
    </row>
    <row r="9" spans="1:33" ht="20.100000000000001" customHeight="1">
      <c r="A9" s="114">
        <v>8</v>
      </c>
      <c r="B9" s="40"/>
      <c r="C9" s="40"/>
      <c r="D9" s="40"/>
      <c r="E9" s="40"/>
      <c r="F9" s="40"/>
      <c r="G9" s="40"/>
      <c r="H9" s="40"/>
      <c r="I9" s="40"/>
      <c r="J9" s="43"/>
      <c r="K9" s="54"/>
      <c r="L9" s="40"/>
      <c r="M9" s="54"/>
      <c r="N9" s="38"/>
      <c r="O9" s="40"/>
      <c r="P9" s="48"/>
      <c r="Q9" s="49"/>
      <c r="R9" s="48"/>
      <c r="S9" s="48"/>
      <c r="T9" s="48"/>
      <c r="U9" s="48"/>
      <c r="V9" s="48"/>
      <c r="W9" s="48"/>
      <c r="X9" s="48"/>
      <c r="Y9" s="48"/>
      <c r="Z9" s="48"/>
      <c r="AA9" s="49"/>
      <c r="AB9" s="49"/>
      <c r="AC9" s="45"/>
      <c r="AD9" s="47"/>
      <c r="AE9" s="207">
        <f t="shared" ref="AE9:AE70" si="2">SUM(P9:AB9)</f>
        <v>0</v>
      </c>
      <c r="AF9" s="115">
        <f t="shared" si="1"/>
        <v>0</v>
      </c>
    </row>
    <row r="10" spans="1:33" ht="20.100000000000001" customHeight="1">
      <c r="A10" s="114">
        <v>9</v>
      </c>
      <c r="B10" s="40"/>
      <c r="C10" s="40"/>
      <c r="D10" s="40"/>
      <c r="E10" s="40"/>
      <c r="F10" s="40"/>
      <c r="G10" s="40"/>
      <c r="H10" s="40"/>
      <c r="I10" s="40"/>
      <c r="J10" s="43"/>
      <c r="K10" s="54"/>
      <c r="L10" s="40"/>
      <c r="M10" s="54"/>
      <c r="N10" s="38"/>
      <c r="O10" s="40"/>
      <c r="P10" s="48"/>
      <c r="Q10" s="49"/>
      <c r="R10" s="48"/>
      <c r="S10" s="48"/>
      <c r="T10" s="48"/>
      <c r="U10" s="48"/>
      <c r="V10" s="48"/>
      <c r="W10" s="48"/>
      <c r="X10" s="48"/>
      <c r="Y10" s="48"/>
      <c r="Z10" s="48"/>
      <c r="AA10" s="49"/>
      <c r="AB10" s="49"/>
      <c r="AC10" s="45"/>
      <c r="AD10" s="47"/>
      <c r="AE10" s="207">
        <f t="shared" si="2"/>
        <v>0</v>
      </c>
      <c r="AF10" s="115">
        <f t="shared" si="1"/>
        <v>0</v>
      </c>
    </row>
    <row r="11" spans="1:33" ht="20.100000000000001" customHeight="1">
      <c r="A11" s="114">
        <v>10</v>
      </c>
      <c r="B11" s="40"/>
      <c r="C11" s="40"/>
      <c r="D11" s="40"/>
      <c r="E11" s="40"/>
      <c r="F11" s="40"/>
      <c r="G11" s="40"/>
      <c r="H11" s="40"/>
      <c r="I11" s="40"/>
      <c r="J11" s="43"/>
      <c r="K11" s="54"/>
      <c r="L11" s="40"/>
      <c r="M11" s="54"/>
      <c r="N11" s="38"/>
      <c r="O11" s="40"/>
      <c r="P11" s="48"/>
      <c r="Q11" s="49"/>
      <c r="R11" s="48"/>
      <c r="S11" s="48"/>
      <c r="T11" s="48"/>
      <c r="U11" s="48"/>
      <c r="V11" s="48"/>
      <c r="W11" s="48"/>
      <c r="X11" s="48"/>
      <c r="Y11" s="48"/>
      <c r="Z11" s="48"/>
      <c r="AA11" s="49"/>
      <c r="AB11" s="49"/>
      <c r="AC11" s="45"/>
      <c r="AD11" s="47"/>
      <c r="AE11" s="207">
        <f t="shared" si="2"/>
        <v>0</v>
      </c>
      <c r="AF11" s="115">
        <f t="shared" si="1"/>
        <v>0</v>
      </c>
    </row>
    <row r="12" spans="1:33" ht="20.100000000000001" customHeight="1">
      <c r="A12" s="114">
        <v>11</v>
      </c>
      <c r="B12" s="40"/>
      <c r="C12" s="40"/>
      <c r="D12" s="40"/>
      <c r="E12" s="40"/>
      <c r="F12" s="40"/>
      <c r="G12" s="40"/>
      <c r="H12" s="40"/>
      <c r="I12" s="40"/>
      <c r="J12" s="43"/>
      <c r="K12" s="54"/>
      <c r="L12" s="40"/>
      <c r="M12" s="54"/>
      <c r="N12" s="38"/>
      <c r="O12" s="40"/>
      <c r="P12" s="48"/>
      <c r="Q12" s="49"/>
      <c r="R12" s="48"/>
      <c r="S12" s="48"/>
      <c r="T12" s="48"/>
      <c r="U12" s="48"/>
      <c r="V12" s="48"/>
      <c r="W12" s="48"/>
      <c r="X12" s="48"/>
      <c r="Y12" s="48"/>
      <c r="Z12" s="48"/>
      <c r="AA12" s="49"/>
      <c r="AB12" s="49"/>
      <c r="AC12" s="45"/>
      <c r="AD12" s="47"/>
      <c r="AE12" s="207">
        <f t="shared" si="2"/>
        <v>0</v>
      </c>
      <c r="AF12" s="115">
        <f t="shared" si="1"/>
        <v>0</v>
      </c>
    </row>
    <row r="13" spans="1:33" ht="20.100000000000001" customHeight="1">
      <c r="A13" s="114">
        <v>12</v>
      </c>
      <c r="B13" s="40"/>
      <c r="C13" s="40"/>
      <c r="D13" s="40"/>
      <c r="E13" s="40"/>
      <c r="F13" s="40"/>
      <c r="G13" s="40"/>
      <c r="H13" s="40"/>
      <c r="I13" s="40"/>
      <c r="J13" s="43"/>
      <c r="K13" s="54"/>
      <c r="L13" s="40"/>
      <c r="M13" s="54"/>
      <c r="N13" s="38"/>
      <c r="O13" s="40"/>
      <c r="P13" s="48"/>
      <c r="Q13" s="49"/>
      <c r="R13" s="48"/>
      <c r="S13" s="48"/>
      <c r="T13" s="48"/>
      <c r="U13" s="48"/>
      <c r="V13" s="48"/>
      <c r="W13" s="48"/>
      <c r="X13" s="48"/>
      <c r="Y13" s="48"/>
      <c r="Z13" s="48"/>
      <c r="AA13" s="49"/>
      <c r="AB13" s="49"/>
      <c r="AC13" s="45"/>
      <c r="AD13" s="47"/>
      <c r="AE13" s="207">
        <f t="shared" si="2"/>
        <v>0</v>
      </c>
      <c r="AF13" s="115">
        <f t="shared" si="1"/>
        <v>0</v>
      </c>
    </row>
    <row r="14" spans="1:33" ht="20.100000000000001" customHeight="1">
      <c r="A14" s="114">
        <v>13</v>
      </c>
      <c r="B14" s="40"/>
      <c r="C14" s="40"/>
      <c r="D14" s="40"/>
      <c r="E14" s="40"/>
      <c r="F14" s="40"/>
      <c r="G14" s="40"/>
      <c r="H14" s="40"/>
      <c r="I14" s="40"/>
      <c r="J14" s="43"/>
      <c r="K14" s="54"/>
      <c r="L14" s="40"/>
      <c r="M14" s="54"/>
      <c r="N14" s="38"/>
      <c r="O14" s="40"/>
      <c r="P14" s="48"/>
      <c r="Q14" s="49"/>
      <c r="R14" s="48"/>
      <c r="S14" s="48"/>
      <c r="T14" s="48"/>
      <c r="U14" s="48"/>
      <c r="V14" s="48"/>
      <c r="W14" s="48"/>
      <c r="X14" s="48"/>
      <c r="Y14" s="48"/>
      <c r="Z14" s="48"/>
      <c r="AA14" s="49"/>
      <c r="AB14" s="49"/>
      <c r="AC14" s="45"/>
      <c r="AD14" s="47"/>
      <c r="AE14" s="207">
        <f t="shared" si="2"/>
        <v>0</v>
      </c>
      <c r="AF14" s="115">
        <f t="shared" si="1"/>
        <v>0</v>
      </c>
    </row>
    <row r="15" spans="1:33" ht="20.100000000000001" customHeight="1">
      <c r="A15" s="114">
        <v>14</v>
      </c>
      <c r="B15" s="40"/>
      <c r="C15" s="40"/>
      <c r="D15" s="40"/>
      <c r="E15" s="40"/>
      <c r="F15" s="40"/>
      <c r="G15" s="40"/>
      <c r="H15" s="40"/>
      <c r="I15" s="40"/>
      <c r="J15" s="42"/>
      <c r="K15" s="54"/>
      <c r="L15" s="40"/>
      <c r="M15" s="54"/>
      <c r="N15" s="38"/>
      <c r="O15" s="54"/>
      <c r="P15" s="48"/>
      <c r="Q15" s="48"/>
      <c r="R15" s="48"/>
      <c r="S15" s="48"/>
      <c r="T15" s="48"/>
      <c r="U15" s="48"/>
      <c r="V15" s="48"/>
      <c r="W15" s="48"/>
      <c r="X15" s="48"/>
      <c r="Y15" s="48"/>
      <c r="Z15" s="48"/>
      <c r="AA15" s="49"/>
      <c r="AB15" s="48"/>
      <c r="AC15" s="45"/>
      <c r="AD15" s="47"/>
      <c r="AE15" s="207">
        <f t="shared" si="2"/>
        <v>0</v>
      </c>
      <c r="AF15" s="115">
        <f t="shared" si="1"/>
        <v>0</v>
      </c>
    </row>
    <row r="16" spans="1:33" ht="20.100000000000001" customHeight="1">
      <c r="A16" s="114">
        <v>15</v>
      </c>
      <c r="B16" s="40"/>
      <c r="C16" s="40"/>
      <c r="D16" s="40"/>
      <c r="E16" s="40"/>
      <c r="F16" s="40"/>
      <c r="G16" s="40"/>
      <c r="H16" s="40"/>
      <c r="I16" s="40"/>
      <c r="J16" s="42"/>
      <c r="K16" s="54"/>
      <c r="L16" s="40"/>
      <c r="M16" s="54"/>
      <c r="N16" s="38"/>
      <c r="O16" s="54"/>
      <c r="P16" s="48"/>
      <c r="Q16" s="48"/>
      <c r="R16" s="48"/>
      <c r="S16" s="48"/>
      <c r="T16" s="48"/>
      <c r="U16" s="48"/>
      <c r="V16" s="48"/>
      <c r="W16" s="48"/>
      <c r="X16" s="48"/>
      <c r="Y16" s="48"/>
      <c r="Z16" s="48"/>
      <c r="AA16" s="49"/>
      <c r="AB16" s="48"/>
      <c r="AC16" s="45"/>
      <c r="AD16" s="40"/>
      <c r="AE16" s="207">
        <f t="shared" si="2"/>
        <v>0</v>
      </c>
      <c r="AF16" s="115">
        <f t="shared" si="1"/>
        <v>0</v>
      </c>
    </row>
    <row r="17" spans="1:32" ht="20.100000000000001" customHeight="1">
      <c r="A17" s="114">
        <v>16</v>
      </c>
      <c r="B17" s="40"/>
      <c r="C17" s="40"/>
      <c r="D17" s="40"/>
      <c r="E17" s="40"/>
      <c r="F17" s="40"/>
      <c r="G17" s="40"/>
      <c r="H17" s="40"/>
      <c r="I17" s="40"/>
      <c r="J17" s="43"/>
      <c r="K17" s="54"/>
      <c r="L17" s="54"/>
      <c r="M17" s="54"/>
      <c r="N17" s="38"/>
      <c r="O17" s="54"/>
      <c r="P17" s="48"/>
      <c r="Q17" s="48"/>
      <c r="R17" s="48"/>
      <c r="S17" s="48"/>
      <c r="T17" s="48"/>
      <c r="U17" s="48"/>
      <c r="V17" s="48"/>
      <c r="W17" s="48"/>
      <c r="X17" s="48"/>
      <c r="Y17" s="48"/>
      <c r="Z17" s="48"/>
      <c r="AA17" s="49"/>
      <c r="AB17" s="49"/>
      <c r="AC17" s="45"/>
      <c r="AD17" s="40"/>
      <c r="AE17" s="207">
        <f t="shared" si="2"/>
        <v>0</v>
      </c>
      <c r="AF17" s="115">
        <f t="shared" si="1"/>
        <v>0</v>
      </c>
    </row>
    <row r="18" spans="1:32" ht="20.100000000000001" customHeight="1">
      <c r="A18" s="114">
        <v>17</v>
      </c>
      <c r="B18" s="40"/>
      <c r="C18" s="40"/>
      <c r="D18" s="40"/>
      <c r="E18" s="40"/>
      <c r="F18" s="40"/>
      <c r="G18" s="40"/>
      <c r="H18" s="40"/>
      <c r="I18" s="40"/>
      <c r="J18" s="43"/>
      <c r="K18" s="54"/>
      <c r="L18" s="54"/>
      <c r="M18" s="54"/>
      <c r="N18" s="38"/>
      <c r="O18" s="54"/>
      <c r="P18" s="48"/>
      <c r="Q18" s="48"/>
      <c r="R18" s="48"/>
      <c r="S18" s="48"/>
      <c r="T18" s="48"/>
      <c r="U18" s="48"/>
      <c r="V18" s="48"/>
      <c r="W18" s="48"/>
      <c r="X18" s="48"/>
      <c r="Y18" s="48"/>
      <c r="Z18" s="48"/>
      <c r="AA18" s="49"/>
      <c r="AB18" s="49"/>
      <c r="AC18" s="45"/>
      <c r="AD18" s="40"/>
      <c r="AE18" s="207">
        <f t="shared" si="2"/>
        <v>0</v>
      </c>
      <c r="AF18" s="115">
        <f t="shared" si="1"/>
        <v>0</v>
      </c>
    </row>
    <row r="19" spans="1:32" ht="20.100000000000001" customHeight="1">
      <c r="A19" s="114">
        <v>18</v>
      </c>
      <c r="B19" s="40"/>
      <c r="C19" s="40"/>
      <c r="D19" s="40"/>
      <c r="E19" s="40"/>
      <c r="F19" s="40"/>
      <c r="G19" s="40"/>
      <c r="H19" s="40"/>
      <c r="I19" s="40"/>
      <c r="J19" s="43"/>
      <c r="K19" s="54"/>
      <c r="L19" s="54"/>
      <c r="M19" s="54"/>
      <c r="N19" s="38"/>
      <c r="O19" s="54"/>
      <c r="P19" s="48"/>
      <c r="Q19" s="48"/>
      <c r="R19" s="48"/>
      <c r="S19" s="48"/>
      <c r="T19" s="48"/>
      <c r="U19" s="48"/>
      <c r="V19" s="48"/>
      <c r="W19" s="48"/>
      <c r="X19" s="48"/>
      <c r="Y19" s="48"/>
      <c r="Z19" s="48"/>
      <c r="AA19" s="49"/>
      <c r="AB19" s="49"/>
      <c r="AC19" s="45"/>
      <c r="AD19" s="40"/>
      <c r="AE19" s="207">
        <f t="shared" si="2"/>
        <v>0</v>
      </c>
      <c r="AF19" s="115">
        <f t="shared" si="1"/>
        <v>0</v>
      </c>
    </row>
    <row r="20" spans="1:32" ht="20.100000000000001" customHeight="1">
      <c r="A20" s="114">
        <v>19</v>
      </c>
      <c r="B20" s="40"/>
      <c r="C20" s="40"/>
      <c r="D20" s="40"/>
      <c r="E20" s="40"/>
      <c r="F20" s="40"/>
      <c r="G20" s="40"/>
      <c r="H20" s="40"/>
      <c r="I20" s="40"/>
      <c r="J20" s="43"/>
      <c r="K20" s="54"/>
      <c r="L20" s="54"/>
      <c r="M20" s="54"/>
      <c r="N20" s="38"/>
      <c r="O20" s="54"/>
      <c r="P20" s="48"/>
      <c r="Q20" s="48"/>
      <c r="R20" s="48"/>
      <c r="S20" s="48"/>
      <c r="T20" s="48"/>
      <c r="U20" s="48"/>
      <c r="V20" s="48"/>
      <c r="W20" s="48"/>
      <c r="X20" s="48"/>
      <c r="Y20" s="48"/>
      <c r="Z20" s="48"/>
      <c r="AA20" s="49"/>
      <c r="AB20" s="49"/>
      <c r="AC20" s="45"/>
      <c r="AD20" s="40"/>
      <c r="AE20" s="207">
        <f t="shared" si="2"/>
        <v>0</v>
      </c>
      <c r="AF20" s="115">
        <f t="shared" si="1"/>
        <v>0</v>
      </c>
    </row>
    <row r="21" spans="1:32" ht="20.100000000000001" customHeight="1">
      <c r="A21" s="114">
        <v>20</v>
      </c>
      <c r="B21" s="40"/>
      <c r="C21" s="40"/>
      <c r="D21" s="40"/>
      <c r="E21" s="40"/>
      <c r="F21" s="40"/>
      <c r="G21" s="40"/>
      <c r="H21" s="40"/>
      <c r="I21" s="40"/>
      <c r="J21" s="43"/>
      <c r="K21" s="55"/>
      <c r="L21" s="55"/>
      <c r="M21" s="54"/>
      <c r="N21" s="38"/>
      <c r="O21" s="55"/>
      <c r="P21" s="50"/>
      <c r="Q21" s="50"/>
      <c r="R21" s="50"/>
      <c r="S21" s="50"/>
      <c r="T21" s="50"/>
      <c r="U21" s="50"/>
      <c r="V21" s="50"/>
      <c r="W21" s="50"/>
      <c r="X21" s="50"/>
      <c r="Y21" s="50"/>
      <c r="Z21" s="48"/>
      <c r="AA21" s="49"/>
      <c r="AB21" s="49"/>
      <c r="AC21" s="45"/>
      <c r="AD21" s="40"/>
      <c r="AE21" s="207">
        <f t="shared" si="2"/>
        <v>0</v>
      </c>
      <c r="AF21" s="115">
        <f t="shared" si="1"/>
        <v>0</v>
      </c>
    </row>
    <row r="22" spans="1:32" ht="20.100000000000001" customHeight="1">
      <c r="A22" s="114">
        <v>21</v>
      </c>
      <c r="B22" s="40"/>
      <c r="C22" s="40"/>
      <c r="D22" s="40"/>
      <c r="E22" s="40"/>
      <c r="F22" s="40"/>
      <c r="G22" s="40"/>
      <c r="H22" s="40"/>
      <c r="I22" s="40"/>
      <c r="J22" s="43"/>
      <c r="K22" s="40"/>
      <c r="L22" s="40"/>
      <c r="M22" s="54"/>
      <c r="N22" s="38"/>
      <c r="O22" s="40"/>
      <c r="P22" s="49"/>
      <c r="Q22" s="49"/>
      <c r="R22" s="49"/>
      <c r="S22" s="49"/>
      <c r="T22" s="49"/>
      <c r="U22" s="49"/>
      <c r="V22" s="49"/>
      <c r="W22" s="49"/>
      <c r="X22" s="49"/>
      <c r="Y22" s="49"/>
      <c r="Z22" s="49"/>
      <c r="AA22" s="49"/>
      <c r="AB22" s="49"/>
      <c r="AC22" s="45"/>
      <c r="AD22" s="40"/>
      <c r="AE22" s="207">
        <f t="shared" si="2"/>
        <v>0</v>
      </c>
      <c r="AF22" s="115">
        <f t="shared" si="1"/>
        <v>0</v>
      </c>
    </row>
    <row r="23" spans="1:32" ht="20.100000000000001" customHeight="1">
      <c r="A23" s="114">
        <v>22</v>
      </c>
      <c r="B23" s="40"/>
      <c r="C23" s="40"/>
      <c r="D23" s="40"/>
      <c r="E23" s="40"/>
      <c r="F23" s="40"/>
      <c r="G23" s="40"/>
      <c r="H23" s="40"/>
      <c r="I23" s="40"/>
      <c r="J23" s="43"/>
      <c r="K23" s="40"/>
      <c r="L23" s="40"/>
      <c r="M23" s="54"/>
      <c r="N23" s="38"/>
      <c r="O23" s="40"/>
      <c r="P23" s="49"/>
      <c r="Q23" s="49"/>
      <c r="R23" s="49"/>
      <c r="S23" s="49"/>
      <c r="T23" s="49"/>
      <c r="U23" s="49"/>
      <c r="V23" s="49"/>
      <c r="W23" s="49"/>
      <c r="X23" s="49"/>
      <c r="Y23" s="49"/>
      <c r="Z23" s="49"/>
      <c r="AA23" s="49"/>
      <c r="AB23" s="49"/>
      <c r="AC23" s="45"/>
      <c r="AD23" s="40"/>
      <c r="AE23" s="207">
        <f t="shared" si="2"/>
        <v>0</v>
      </c>
      <c r="AF23" s="115">
        <f t="shared" si="1"/>
        <v>0</v>
      </c>
    </row>
    <row r="24" spans="1:32" ht="20.100000000000001" customHeight="1">
      <c r="A24" s="114">
        <v>23</v>
      </c>
      <c r="B24" s="40"/>
      <c r="C24" s="40"/>
      <c r="D24" s="40"/>
      <c r="E24" s="40"/>
      <c r="F24" s="40"/>
      <c r="G24" s="40"/>
      <c r="H24" s="40"/>
      <c r="I24" s="40"/>
      <c r="J24" s="43"/>
      <c r="K24" s="40"/>
      <c r="L24" s="40"/>
      <c r="M24" s="54"/>
      <c r="N24" s="38"/>
      <c r="O24" s="40"/>
      <c r="P24" s="49"/>
      <c r="Q24" s="49"/>
      <c r="R24" s="49"/>
      <c r="S24" s="49"/>
      <c r="T24" s="49"/>
      <c r="U24" s="49"/>
      <c r="V24" s="49"/>
      <c r="W24" s="49"/>
      <c r="X24" s="49"/>
      <c r="Y24" s="49"/>
      <c r="Z24" s="49"/>
      <c r="AA24" s="49"/>
      <c r="AB24" s="49"/>
      <c r="AC24" s="45"/>
      <c r="AD24" s="40"/>
      <c r="AE24" s="207">
        <f t="shared" si="2"/>
        <v>0</v>
      </c>
      <c r="AF24" s="115">
        <f t="shared" si="1"/>
        <v>0</v>
      </c>
    </row>
    <row r="25" spans="1:32" ht="20.100000000000001" customHeight="1">
      <c r="A25" s="114">
        <v>24</v>
      </c>
      <c r="B25" s="40"/>
      <c r="C25" s="40"/>
      <c r="D25" s="40"/>
      <c r="E25" s="40"/>
      <c r="F25" s="40"/>
      <c r="G25" s="40"/>
      <c r="H25" s="40"/>
      <c r="I25" s="40"/>
      <c r="J25" s="43"/>
      <c r="K25" s="40"/>
      <c r="L25" s="40"/>
      <c r="M25" s="54"/>
      <c r="N25" s="38"/>
      <c r="O25" s="40"/>
      <c r="P25" s="49"/>
      <c r="Q25" s="49"/>
      <c r="R25" s="49"/>
      <c r="S25" s="49"/>
      <c r="T25" s="49"/>
      <c r="U25" s="49"/>
      <c r="V25" s="49"/>
      <c r="W25" s="49"/>
      <c r="X25" s="49"/>
      <c r="Y25" s="49"/>
      <c r="Z25" s="49"/>
      <c r="AA25" s="49"/>
      <c r="AB25" s="49"/>
      <c r="AC25" s="45"/>
      <c r="AD25" s="40"/>
      <c r="AE25" s="207">
        <f t="shared" si="2"/>
        <v>0</v>
      </c>
      <c r="AF25" s="115">
        <f t="shared" si="1"/>
        <v>0</v>
      </c>
    </row>
    <row r="26" spans="1:32" ht="20.100000000000001" customHeight="1">
      <c r="A26" s="114">
        <v>25</v>
      </c>
      <c r="B26" s="40"/>
      <c r="C26" s="40"/>
      <c r="D26" s="40"/>
      <c r="E26" s="40"/>
      <c r="F26" s="40"/>
      <c r="G26" s="40"/>
      <c r="H26" s="40"/>
      <c r="I26" s="40"/>
      <c r="J26" s="43"/>
      <c r="K26" s="40"/>
      <c r="L26" s="40"/>
      <c r="M26" s="54"/>
      <c r="N26" s="38"/>
      <c r="O26" s="40"/>
      <c r="P26" s="49"/>
      <c r="Q26" s="49"/>
      <c r="R26" s="49"/>
      <c r="S26" s="49"/>
      <c r="T26" s="49"/>
      <c r="U26" s="49"/>
      <c r="V26" s="49"/>
      <c r="W26" s="49"/>
      <c r="X26" s="49"/>
      <c r="Y26" s="49"/>
      <c r="Z26" s="49"/>
      <c r="AA26" s="49"/>
      <c r="AB26" s="49"/>
      <c r="AC26" s="45"/>
      <c r="AD26" s="40"/>
      <c r="AE26" s="207">
        <f t="shared" si="2"/>
        <v>0</v>
      </c>
      <c r="AF26" s="115">
        <f t="shared" si="1"/>
        <v>0</v>
      </c>
    </row>
    <row r="27" spans="1:32" ht="20.100000000000001" customHeight="1">
      <c r="A27" s="114">
        <v>26</v>
      </c>
      <c r="B27" s="40"/>
      <c r="C27" s="40"/>
      <c r="D27" s="40"/>
      <c r="E27" s="40"/>
      <c r="F27" s="40"/>
      <c r="G27" s="40"/>
      <c r="H27" s="40"/>
      <c r="I27" s="40"/>
      <c r="J27" s="43"/>
      <c r="K27" s="40"/>
      <c r="L27" s="40"/>
      <c r="M27" s="54"/>
      <c r="N27" s="84"/>
      <c r="O27" s="40"/>
      <c r="P27" s="49"/>
      <c r="Q27" s="49"/>
      <c r="R27" s="49"/>
      <c r="S27" s="49"/>
      <c r="T27" s="49"/>
      <c r="U27" s="49"/>
      <c r="V27" s="49"/>
      <c r="W27" s="49"/>
      <c r="X27" s="49"/>
      <c r="Y27" s="49"/>
      <c r="Z27" s="49"/>
      <c r="AA27" s="49"/>
      <c r="AB27" s="49"/>
      <c r="AC27" s="45"/>
      <c r="AD27" s="40"/>
      <c r="AE27" s="207">
        <f t="shared" si="2"/>
        <v>0</v>
      </c>
      <c r="AF27" s="115">
        <f t="shared" si="1"/>
        <v>0</v>
      </c>
    </row>
    <row r="28" spans="1:32" ht="20.100000000000001" customHeight="1">
      <c r="A28" s="114">
        <v>27</v>
      </c>
      <c r="B28" s="40"/>
      <c r="C28" s="40"/>
      <c r="D28" s="40"/>
      <c r="E28" s="40"/>
      <c r="F28" s="40"/>
      <c r="G28" s="40"/>
      <c r="H28" s="40"/>
      <c r="I28" s="40"/>
      <c r="J28" s="43"/>
      <c r="K28" s="40"/>
      <c r="L28" s="40"/>
      <c r="M28" s="54"/>
      <c r="N28" s="38"/>
      <c r="O28" s="40"/>
      <c r="P28" s="49"/>
      <c r="Q28" s="49"/>
      <c r="R28" s="49"/>
      <c r="S28" s="49"/>
      <c r="T28" s="49"/>
      <c r="U28" s="49"/>
      <c r="V28" s="49"/>
      <c r="W28" s="49"/>
      <c r="X28" s="49"/>
      <c r="Y28" s="49"/>
      <c r="Z28" s="49"/>
      <c r="AA28" s="49"/>
      <c r="AB28" s="49"/>
      <c r="AC28" s="45"/>
      <c r="AD28" s="40"/>
      <c r="AE28" s="207">
        <f t="shared" si="2"/>
        <v>0</v>
      </c>
      <c r="AF28" s="115">
        <f t="shared" si="1"/>
        <v>0</v>
      </c>
    </row>
    <row r="29" spans="1:32" ht="20.100000000000001" customHeight="1">
      <c r="A29" s="114">
        <v>28</v>
      </c>
      <c r="B29" s="40"/>
      <c r="C29" s="40"/>
      <c r="D29" s="40"/>
      <c r="E29" s="40"/>
      <c r="F29" s="40"/>
      <c r="G29" s="40"/>
      <c r="H29" s="40"/>
      <c r="I29" s="40"/>
      <c r="J29" s="43"/>
      <c r="K29" s="40"/>
      <c r="L29" s="40"/>
      <c r="M29" s="54"/>
      <c r="N29" s="38"/>
      <c r="O29" s="40"/>
      <c r="P29" s="49"/>
      <c r="Q29" s="49"/>
      <c r="R29" s="49"/>
      <c r="S29" s="49"/>
      <c r="T29" s="49"/>
      <c r="U29" s="49"/>
      <c r="V29" s="49"/>
      <c r="W29" s="49"/>
      <c r="X29" s="49"/>
      <c r="Y29" s="49"/>
      <c r="Z29" s="49"/>
      <c r="AA29" s="49"/>
      <c r="AB29" s="49"/>
      <c r="AC29" s="45"/>
      <c r="AD29" s="40"/>
      <c r="AE29" s="207">
        <f t="shared" si="2"/>
        <v>0</v>
      </c>
      <c r="AF29" s="115">
        <f t="shared" si="1"/>
        <v>0</v>
      </c>
    </row>
    <row r="30" spans="1:32" ht="20.100000000000001" customHeight="1">
      <c r="A30" s="114">
        <v>29</v>
      </c>
      <c r="B30" s="40"/>
      <c r="C30" s="40"/>
      <c r="D30" s="40"/>
      <c r="E30" s="40"/>
      <c r="F30" s="40"/>
      <c r="G30" s="40"/>
      <c r="H30" s="40"/>
      <c r="I30" s="40"/>
      <c r="J30" s="43"/>
      <c r="K30" s="40"/>
      <c r="L30" s="40"/>
      <c r="M30" s="54"/>
      <c r="N30" s="38"/>
      <c r="O30" s="40"/>
      <c r="P30" s="49"/>
      <c r="Q30" s="49"/>
      <c r="R30" s="49"/>
      <c r="S30" s="49"/>
      <c r="T30" s="49"/>
      <c r="U30" s="49"/>
      <c r="V30" s="49"/>
      <c r="W30" s="49"/>
      <c r="X30" s="49"/>
      <c r="Y30" s="49"/>
      <c r="Z30" s="49"/>
      <c r="AA30" s="49"/>
      <c r="AB30" s="49"/>
      <c r="AC30" s="45"/>
      <c r="AD30" s="40"/>
      <c r="AE30" s="207">
        <f t="shared" si="2"/>
        <v>0</v>
      </c>
      <c r="AF30" s="115">
        <f t="shared" si="1"/>
        <v>0</v>
      </c>
    </row>
    <row r="31" spans="1:32" ht="20.100000000000001" customHeight="1">
      <c r="A31" s="114">
        <v>30</v>
      </c>
      <c r="B31" s="40"/>
      <c r="C31" s="40"/>
      <c r="D31" s="40"/>
      <c r="E31" s="40"/>
      <c r="F31" s="40"/>
      <c r="G31" s="40"/>
      <c r="H31" s="40"/>
      <c r="I31" s="40"/>
      <c r="J31" s="43"/>
      <c r="K31" s="40"/>
      <c r="L31" s="40"/>
      <c r="M31" s="54"/>
      <c r="N31" s="38"/>
      <c r="O31" s="40"/>
      <c r="P31" s="49"/>
      <c r="Q31" s="49"/>
      <c r="R31" s="49"/>
      <c r="S31" s="49"/>
      <c r="T31" s="49"/>
      <c r="U31" s="49"/>
      <c r="V31" s="49"/>
      <c r="W31" s="49"/>
      <c r="X31" s="49"/>
      <c r="Y31" s="49"/>
      <c r="Z31" s="49"/>
      <c r="AA31" s="49"/>
      <c r="AB31" s="49"/>
      <c r="AC31" s="45"/>
      <c r="AD31" s="40"/>
      <c r="AE31" s="207">
        <f t="shared" si="2"/>
        <v>0</v>
      </c>
      <c r="AF31" s="115">
        <f t="shared" si="1"/>
        <v>0</v>
      </c>
    </row>
    <row r="32" spans="1:32" ht="20.100000000000001" customHeight="1">
      <c r="A32" s="114">
        <v>31</v>
      </c>
      <c r="B32" s="40"/>
      <c r="C32" s="40"/>
      <c r="D32" s="40"/>
      <c r="E32" s="40"/>
      <c r="F32" s="40"/>
      <c r="G32" s="40"/>
      <c r="H32" s="40"/>
      <c r="I32" s="40"/>
      <c r="J32" s="43"/>
      <c r="K32" s="40"/>
      <c r="L32" s="40"/>
      <c r="M32" s="54"/>
      <c r="N32" s="38"/>
      <c r="O32" s="40"/>
      <c r="P32" s="49"/>
      <c r="Q32" s="49"/>
      <c r="R32" s="49"/>
      <c r="S32" s="49"/>
      <c r="T32" s="49"/>
      <c r="U32" s="49"/>
      <c r="V32" s="49"/>
      <c r="W32" s="49"/>
      <c r="X32" s="49"/>
      <c r="Y32" s="49"/>
      <c r="Z32" s="49"/>
      <c r="AA32" s="49"/>
      <c r="AB32" s="49"/>
      <c r="AC32" s="45"/>
      <c r="AD32" s="40"/>
      <c r="AE32" s="207">
        <f t="shared" si="2"/>
        <v>0</v>
      </c>
      <c r="AF32" s="115">
        <f t="shared" si="1"/>
        <v>0</v>
      </c>
    </row>
    <row r="33" spans="1:32" ht="20.100000000000001" customHeight="1">
      <c r="A33" s="114">
        <v>32</v>
      </c>
      <c r="B33" s="40"/>
      <c r="C33" s="40"/>
      <c r="D33" s="40"/>
      <c r="E33" s="40"/>
      <c r="F33" s="40"/>
      <c r="G33" s="40"/>
      <c r="H33" s="40"/>
      <c r="I33" s="40"/>
      <c r="J33" s="43"/>
      <c r="K33" s="40"/>
      <c r="L33" s="40"/>
      <c r="M33" s="54"/>
      <c r="N33" s="38"/>
      <c r="O33" s="40"/>
      <c r="P33" s="49"/>
      <c r="Q33" s="49"/>
      <c r="R33" s="49"/>
      <c r="S33" s="49"/>
      <c r="T33" s="49"/>
      <c r="U33" s="49"/>
      <c r="V33" s="49"/>
      <c r="W33" s="49"/>
      <c r="X33" s="49"/>
      <c r="Y33" s="49"/>
      <c r="Z33" s="49"/>
      <c r="AA33" s="49"/>
      <c r="AB33" s="49"/>
      <c r="AC33" s="45"/>
      <c r="AD33" s="40"/>
      <c r="AE33" s="207">
        <f t="shared" si="2"/>
        <v>0</v>
      </c>
      <c r="AF33" s="115">
        <f t="shared" si="1"/>
        <v>0</v>
      </c>
    </row>
    <row r="34" spans="1:32" ht="20.100000000000001" customHeight="1">
      <c r="A34" s="114">
        <v>33</v>
      </c>
      <c r="B34" s="40"/>
      <c r="C34" s="40"/>
      <c r="D34" s="40"/>
      <c r="E34" s="40"/>
      <c r="F34" s="40"/>
      <c r="G34" s="40"/>
      <c r="H34" s="40"/>
      <c r="I34" s="40"/>
      <c r="J34" s="43"/>
      <c r="K34" s="40"/>
      <c r="L34" s="40"/>
      <c r="M34" s="54"/>
      <c r="N34" s="38"/>
      <c r="O34" s="40"/>
      <c r="P34" s="49"/>
      <c r="Q34" s="49"/>
      <c r="R34" s="49"/>
      <c r="S34" s="49"/>
      <c r="T34" s="49"/>
      <c r="U34" s="49"/>
      <c r="V34" s="49"/>
      <c r="W34" s="49"/>
      <c r="X34" s="49"/>
      <c r="Y34" s="49"/>
      <c r="Z34" s="49"/>
      <c r="AA34" s="49"/>
      <c r="AB34" s="49"/>
      <c r="AC34" s="45"/>
      <c r="AD34" s="40"/>
      <c r="AE34" s="207">
        <f t="shared" si="2"/>
        <v>0</v>
      </c>
      <c r="AF34" s="115">
        <f t="shared" si="1"/>
        <v>0</v>
      </c>
    </row>
    <row r="35" spans="1:32" ht="20.100000000000001" customHeight="1">
      <c r="A35" s="114">
        <v>34</v>
      </c>
      <c r="B35" s="40"/>
      <c r="C35" s="40"/>
      <c r="D35" s="40"/>
      <c r="E35" s="40"/>
      <c r="F35" s="40"/>
      <c r="G35" s="40"/>
      <c r="H35" s="40"/>
      <c r="I35" s="40"/>
      <c r="J35" s="43"/>
      <c r="K35" s="40"/>
      <c r="L35" s="40"/>
      <c r="M35" s="54"/>
      <c r="N35" s="38"/>
      <c r="O35" s="40"/>
      <c r="P35" s="49"/>
      <c r="Q35" s="49"/>
      <c r="R35" s="49"/>
      <c r="S35" s="49"/>
      <c r="T35" s="49"/>
      <c r="U35" s="49"/>
      <c r="V35" s="49"/>
      <c r="W35" s="49"/>
      <c r="X35" s="49"/>
      <c r="Y35" s="49"/>
      <c r="Z35" s="49"/>
      <c r="AA35" s="49"/>
      <c r="AB35" s="49"/>
      <c r="AC35" s="45"/>
      <c r="AD35" s="40"/>
      <c r="AE35" s="207">
        <f t="shared" si="2"/>
        <v>0</v>
      </c>
      <c r="AF35" s="115">
        <f t="shared" si="1"/>
        <v>0</v>
      </c>
    </row>
    <row r="36" spans="1:32" ht="20.100000000000001" customHeight="1">
      <c r="A36" s="114">
        <v>35</v>
      </c>
      <c r="B36" s="40"/>
      <c r="C36" s="40"/>
      <c r="D36" s="40"/>
      <c r="E36" s="40"/>
      <c r="F36" s="40"/>
      <c r="G36" s="40"/>
      <c r="H36" s="40"/>
      <c r="I36" s="40"/>
      <c r="J36" s="43"/>
      <c r="K36" s="40"/>
      <c r="L36" s="40"/>
      <c r="M36" s="54"/>
      <c r="N36" s="38"/>
      <c r="O36" s="40"/>
      <c r="P36" s="49"/>
      <c r="Q36" s="49"/>
      <c r="R36" s="49"/>
      <c r="S36" s="49"/>
      <c r="T36" s="49"/>
      <c r="U36" s="49"/>
      <c r="V36" s="49"/>
      <c r="W36" s="49"/>
      <c r="X36" s="49"/>
      <c r="Y36" s="49"/>
      <c r="Z36" s="49"/>
      <c r="AA36" s="49"/>
      <c r="AB36" s="49"/>
      <c r="AC36" s="45"/>
      <c r="AD36" s="40"/>
      <c r="AE36" s="207">
        <f t="shared" si="2"/>
        <v>0</v>
      </c>
      <c r="AF36" s="115">
        <f t="shared" si="1"/>
        <v>0</v>
      </c>
    </row>
    <row r="37" spans="1:32" ht="20.100000000000001" customHeight="1">
      <c r="A37" s="114">
        <v>36</v>
      </c>
      <c r="B37" s="40"/>
      <c r="C37" s="40"/>
      <c r="D37" s="40"/>
      <c r="E37" s="40"/>
      <c r="F37" s="40"/>
      <c r="G37" s="40"/>
      <c r="H37" s="40"/>
      <c r="I37" s="40"/>
      <c r="J37" s="43"/>
      <c r="K37" s="40"/>
      <c r="L37" s="40"/>
      <c r="M37" s="54"/>
      <c r="N37" s="38"/>
      <c r="O37" s="40"/>
      <c r="P37" s="49"/>
      <c r="Q37" s="49"/>
      <c r="R37" s="49"/>
      <c r="S37" s="49"/>
      <c r="T37" s="49"/>
      <c r="U37" s="49"/>
      <c r="V37" s="49"/>
      <c r="W37" s="49"/>
      <c r="X37" s="49"/>
      <c r="Y37" s="49"/>
      <c r="Z37" s="49"/>
      <c r="AA37" s="49"/>
      <c r="AB37" s="49"/>
      <c r="AC37" s="45"/>
      <c r="AD37" s="40"/>
      <c r="AE37" s="207">
        <f t="shared" si="2"/>
        <v>0</v>
      </c>
      <c r="AF37" s="115">
        <f t="shared" si="1"/>
        <v>0</v>
      </c>
    </row>
    <row r="38" spans="1:32" ht="20.100000000000001" customHeight="1">
      <c r="A38" s="114">
        <v>37</v>
      </c>
      <c r="B38" s="40"/>
      <c r="C38" s="40"/>
      <c r="D38" s="40"/>
      <c r="E38" s="40"/>
      <c r="F38" s="40"/>
      <c r="G38" s="40"/>
      <c r="H38" s="40"/>
      <c r="I38" s="40"/>
      <c r="J38" s="43"/>
      <c r="K38" s="40"/>
      <c r="L38" s="40"/>
      <c r="M38" s="54"/>
      <c r="N38" s="38"/>
      <c r="O38" s="40"/>
      <c r="P38" s="49"/>
      <c r="Q38" s="49"/>
      <c r="R38" s="49"/>
      <c r="S38" s="49"/>
      <c r="T38" s="49"/>
      <c r="U38" s="49"/>
      <c r="V38" s="49"/>
      <c r="W38" s="49"/>
      <c r="X38" s="49"/>
      <c r="Y38" s="49"/>
      <c r="Z38" s="49"/>
      <c r="AA38" s="49"/>
      <c r="AB38" s="49"/>
      <c r="AC38" s="45"/>
      <c r="AD38" s="40"/>
      <c r="AE38" s="207">
        <f t="shared" si="2"/>
        <v>0</v>
      </c>
      <c r="AF38" s="115">
        <f t="shared" si="1"/>
        <v>0</v>
      </c>
    </row>
    <row r="39" spans="1:32" ht="20.100000000000001" customHeight="1">
      <c r="A39" s="114">
        <v>38</v>
      </c>
      <c r="B39" s="40"/>
      <c r="C39" s="40"/>
      <c r="D39" s="40"/>
      <c r="E39" s="40"/>
      <c r="F39" s="40"/>
      <c r="G39" s="40"/>
      <c r="H39" s="40"/>
      <c r="I39" s="40"/>
      <c r="J39" s="43"/>
      <c r="K39" s="40"/>
      <c r="L39" s="40"/>
      <c r="M39" s="54"/>
      <c r="N39" s="38"/>
      <c r="O39" s="40"/>
      <c r="P39" s="49"/>
      <c r="Q39" s="49"/>
      <c r="R39" s="49"/>
      <c r="S39" s="49"/>
      <c r="T39" s="49"/>
      <c r="U39" s="49"/>
      <c r="V39" s="49"/>
      <c r="W39" s="49"/>
      <c r="X39" s="49"/>
      <c r="Y39" s="49"/>
      <c r="Z39" s="49"/>
      <c r="AA39" s="49"/>
      <c r="AB39" s="49"/>
      <c r="AC39" s="45"/>
      <c r="AD39" s="40"/>
      <c r="AE39" s="207">
        <f t="shared" si="2"/>
        <v>0</v>
      </c>
      <c r="AF39" s="115">
        <f t="shared" si="1"/>
        <v>0</v>
      </c>
    </row>
    <row r="40" spans="1:32" ht="20.100000000000001" customHeight="1">
      <c r="A40" s="114">
        <v>39</v>
      </c>
      <c r="B40" s="40"/>
      <c r="C40" s="40"/>
      <c r="D40" s="40"/>
      <c r="E40" s="40"/>
      <c r="F40" s="40"/>
      <c r="G40" s="40"/>
      <c r="H40" s="40"/>
      <c r="I40" s="40"/>
      <c r="J40" s="43"/>
      <c r="K40" s="40"/>
      <c r="L40" s="40"/>
      <c r="M40" s="54"/>
      <c r="N40" s="38"/>
      <c r="O40" s="40"/>
      <c r="P40" s="49"/>
      <c r="Q40" s="49"/>
      <c r="R40" s="49"/>
      <c r="S40" s="49"/>
      <c r="T40" s="49"/>
      <c r="U40" s="49"/>
      <c r="V40" s="49"/>
      <c r="W40" s="49"/>
      <c r="X40" s="49"/>
      <c r="Y40" s="49"/>
      <c r="Z40" s="49"/>
      <c r="AA40" s="49"/>
      <c r="AB40" s="49"/>
      <c r="AC40" s="45"/>
      <c r="AD40" s="40"/>
      <c r="AE40" s="207">
        <f t="shared" si="2"/>
        <v>0</v>
      </c>
      <c r="AF40" s="115">
        <f t="shared" si="1"/>
        <v>0</v>
      </c>
    </row>
    <row r="41" spans="1:32" ht="20.100000000000001" customHeight="1">
      <c r="A41" s="114">
        <v>40</v>
      </c>
      <c r="B41" s="40"/>
      <c r="C41" s="40"/>
      <c r="D41" s="40"/>
      <c r="E41" s="40"/>
      <c r="F41" s="40"/>
      <c r="G41" s="40"/>
      <c r="H41" s="40"/>
      <c r="I41" s="40"/>
      <c r="J41" s="43"/>
      <c r="K41" s="40"/>
      <c r="L41" s="40"/>
      <c r="M41" s="54"/>
      <c r="N41" s="38"/>
      <c r="O41" s="40"/>
      <c r="P41" s="49"/>
      <c r="Q41" s="49"/>
      <c r="R41" s="49"/>
      <c r="S41" s="49"/>
      <c r="T41" s="49"/>
      <c r="U41" s="49"/>
      <c r="V41" s="49"/>
      <c r="W41" s="49"/>
      <c r="X41" s="49"/>
      <c r="Y41" s="49"/>
      <c r="Z41" s="49"/>
      <c r="AA41" s="49"/>
      <c r="AB41" s="49"/>
      <c r="AC41" s="45"/>
      <c r="AD41" s="40"/>
      <c r="AE41" s="207">
        <f t="shared" si="2"/>
        <v>0</v>
      </c>
      <c r="AF41" s="115">
        <f t="shared" si="1"/>
        <v>0</v>
      </c>
    </row>
    <row r="42" spans="1:32" ht="20.100000000000001" customHeight="1">
      <c r="A42" s="114">
        <v>41</v>
      </c>
      <c r="B42" s="40"/>
      <c r="C42" s="40"/>
      <c r="D42" s="40"/>
      <c r="E42" s="40"/>
      <c r="F42" s="40"/>
      <c r="G42" s="40"/>
      <c r="H42" s="40"/>
      <c r="I42" s="40"/>
      <c r="J42" s="43"/>
      <c r="K42" s="40"/>
      <c r="L42" s="40"/>
      <c r="M42" s="54"/>
      <c r="N42" s="38"/>
      <c r="O42" s="40"/>
      <c r="P42" s="49"/>
      <c r="Q42" s="49"/>
      <c r="R42" s="49"/>
      <c r="S42" s="49"/>
      <c r="T42" s="49"/>
      <c r="U42" s="49"/>
      <c r="V42" s="49"/>
      <c r="W42" s="49"/>
      <c r="X42" s="49"/>
      <c r="Y42" s="49"/>
      <c r="Z42" s="49"/>
      <c r="AA42" s="49"/>
      <c r="AB42" s="49"/>
      <c r="AC42" s="45"/>
      <c r="AD42" s="40"/>
      <c r="AE42" s="207">
        <f t="shared" si="2"/>
        <v>0</v>
      </c>
      <c r="AF42" s="115">
        <f t="shared" si="1"/>
        <v>0</v>
      </c>
    </row>
    <row r="43" spans="1:32" ht="20.100000000000001" customHeight="1">
      <c r="A43" s="114">
        <v>42</v>
      </c>
      <c r="B43" s="40"/>
      <c r="C43" s="40"/>
      <c r="D43" s="40"/>
      <c r="E43" s="40"/>
      <c r="F43" s="40"/>
      <c r="G43" s="40"/>
      <c r="H43" s="40"/>
      <c r="I43" s="40"/>
      <c r="J43" s="43"/>
      <c r="K43" s="40"/>
      <c r="L43" s="40"/>
      <c r="M43" s="54"/>
      <c r="N43" s="38"/>
      <c r="O43" s="40"/>
      <c r="P43" s="49"/>
      <c r="Q43" s="49"/>
      <c r="R43" s="49"/>
      <c r="S43" s="49"/>
      <c r="T43" s="49"/>
      <c r="U43" s="49"/>
      <c r="V43" s="49"/>
      <c r="W43" s="49"/>
      <c r="X43" s="49"/>
      <c r="Y43" s="49"/>
      <c r="Z43" s="49"/>
      <c r="AA43" s="49"/>
      <c r="AB43" s="49"/>
      <c r="AC43" s="45"/>
      <c r="AD43" s="40"/>
      <c r="AE43" s="207">
        <f t="shared" si="2"/>
        <v>0</v>
      </c>
      <c r="AF43" s="115">
        <f t="shared" si="1"/>
        <v>0</v>
      </c>
    </row>
    <row r="44" spans="1:32" ht="20.100000000000001" customHeight="1">
      <c r="A44" s="114">
        <v>43</v>
      </c>
      <c r="B44" s="40"/>
      <c r="C44" s="40"/>
      <c r="D44" s="40"/>
      <c r="E44" s="40"/>
      <c r="F44" s="40"/>
      <c r="G44" s="40"/>
      <c r="H44" s="40"/>
      <c r="I44" s="40"/>
      <c r="J44" s="43"/>
      <c r="K44" s="40"/>
      <c r="L44" s="40"/>
      <c r="M44" s="54"/>
      <c r="N44" s="38"/>
      <c r="O44" s="40"/>
      <c r="P44" s="49"/>
      <c r="Q44" s="49"/>
      <c r="R44" s="49"/>
      <c r="S44" s="49"/>
      <c r="T44" s="49"/>
      <c r="U44" s="49"/>
      <c r="V44" s="49"/>
      <c r="W44" s="49"/>
      <c r="X44" s="49"/>
      <c r="Y44" s="49"/>
      <c r="Z44" s="49"/>
      <c r="AA44" s="49"/>
      <c r="AB44" s="49"/>
      <c r="AC44" s="45"/>
      <c r="AD44" s="40"/>
      <c r="AE44" s="207">
        <f t="shared" si="2"/>
        <v>0</v>
      </c>
      <c r="AF44" s="115">
        <f t="shared" si="1"/>
        <v>0</v>
      </c>
    </row>
    <row r="45" spans="1:32" ht="20.100000000000001" customHeight="1">
      <c r="A45" s="114">
        <v>44</v>
      </c>
      <c r="B45" s="40"/>
      <c r="C45" s="40"/>
      <c r="D45" s="40"/>
      <c r="E45" s="40"/>
      <c r="F45" s="40"/>
      <c r="G45" s="40"/>
      <c r="H45" s="40"/>
      <c r="I45" s="40"/>
      <c r="J45" s="43"/>
      <c r="K45" s="40"/>
      <c r="L45" s="40"/>
      <c r="M45" s="54"/>
      <c r="N45" s="38"/>
      <c r="O45" s="40"/>
      <c r="P45" s="49"/>
      <c r="Q45" s="49"/>
      <c r="R45" s="49"/>
      <c r="S45" s="49"/>
      <c r="T45" s="49"/>
      <c r="U45" s="49"/>
      <c r="V45" s="49"/>
      <c r="W45" s="49"/>
      <c r="X45" s="49"/>
      <c r="Y45" s="49"/>
      <c r="Z45" s="49"/>
      <c r="AA45" s="49"/>
      <c r="AB45" s="49"/>
      <c r="AC45" s="45"/>
      <c r="AD45" s="40"/>
      <c r="AE45" s="207">
        <f t="shared" si="2"/>
        <v>0</v>
      </c>
      <c r="AF45" s="115">
        <f t="shared" si="1"/>
        <v>0</v>
      </c>
    </row>
    <row r="46" spans="1:32" ht="20.100000000000001" customHeight="1">
      <c r="A46" s="114">
        <v>45</v>
      </c>
      <c r="B46" s="40"/>
      <c r="C46" s="40"/>
      <c r="D46" s="40"/>
      <c r="E46" s="40"/>
      <c r="F46" s="40"/>
      <c r="G46" s="40"/>
      <c r="H46" s="40"/>
      <c r="I46" s="40"/>
      <c r="J46" s="43"/>
      <c r="K46" s="40"/>
      <c r="L46" s="40"/>
      <c r="M46" s="54"/>
      <c r="N46" s="38"/>
      <c r="O46" s="40"/>
      <c r="P46" s="49"/>
      <c r="Q46" s="49"/>
      <c r="R46" s="49"/>
      <c r="S46" s="49"/>
      <c r="T46" s="49"/>
      <c r="U46" s="49"/>
      <c r="V46" s="49"/>
      <c r="W46" s="49"/>
      <c r="X46" s="49"/>
      <c r="Y46" s="49"/>
      <c r="Z46" s="49"/>
      <c r="AA46" s="49"/>
      <c r="AB46" s="49"/>
      <c r="AC46" s="45"/>
      <c r="AD46" s="40"/>
      <c r="AE46" s="207">
        <f t="shared" si="2"/>
        <v>0</v>
      </c>
      <c r="AF46" s="115">
        <f t="shared" si="1"/>
        <v>0</v>
      </c>
    </row>
    <row r="47" spans="1:32" ht="20.100000000000001" customHeight="1">
      <c r="A47" s="114">
        <v>46</v>
      </c>
      <c r="B47" s="40"/>
      <c r="C47" s="40"/>
      <c r="D47" s="40"/>
      <c r="E47" s="40"/>
      <c r="F47" s="40"/>
      <c r="G47" s="40"/>
      <c r="H47" s="40"/>
      <c r="I47" s="40"/>
      <c r="J47" s="43"/>
      <c r="K47" s="40"/>
      <c r="L47" s="40"/>
      <c r="M47" s="54"/>
      <c r="N47" s="38"/>
      <c r="O47" s="40"/>
      <c r="P47" s="49"/>
      <c r="Q47" s="49"/>
      <c r="R47" s="49"/>
      <c r="S47" s="49"/>
      <c r="T47" s="49"/>
      <c r="U47" s="49"/>
      <c r="V47" s="49"/>
      <c r="W47" s="49"/>
      <c r="X47" s="49"/>
      <c r="Y47" s="49"/>
      <c r="Z47" s="49"/>
      <c r="AA47" s="49"/>
      <c r="AB47" s="49"/>
      <c r="AC47" s="45"/>
      <c r="AD47" s="40"/>
      <c r="AE47" s="207">
        <f t="shared" si="2"/>
        <v>0</v>
      </c>
      <c r="AF47" s="115">
        <f t="shared" si="1"/>
        <v>0</v>
      </c>
    </row>
    <row r="48" spans="1:32" ht="20.100000000000001" customHeight="1">
      <c r="A48" s="114">
        <v>47</v>
      </c>
      <c r="B48" s="40"/>
      <c r="C48" s="40"/>
      <c r="D48" s="40"/>
      <c r="E48" s="40"/>
      <c r="F48" s="40"/>
      <c r="G48" s="40"/>
      <c r="H48" s="40"/>
      <c r="I48" s="40"/>
      <c r="J48" s="43"/>
      <c r="K48" s="40"/>
      <c r="L48" s="40"/>
      <c r="M48" s="54"/>
      <c r="N48" s="38"/>
      <c r="O48" s="40"/>
      <c r="P48" s="49"/>
      <c r="Q48" s="49"/>
      <c r="R48" s="49"/>
      <c r="S48" s="49"/>
      <c r="T48" s="49"/>
      <c r="U48" s="49"/>
      <c r="V48" s="49"/>
      <c r="W48" s="49"/>
      <c r="X48" s="49"/>
      <c r="Y48" s="49"/>
      <c r="Z48" s="49"/>
      <c r="AA48" s="49"/>
      <c r="AB48" s="49"/>
      <c r="AC48" s="45"/>
      <c r="AD48" s="40"/>
      <c r="AE48" s="207">
        <f t="shared" si="2"/>
        <v>0</v>
      </c>
      <c r="AF48" s="115">
        <f t="shared" si="1"/>
        <v>0</v>
      </c>
    </row>
    <row r="49" spans="1:32" ht="20.100000000000001" customHeight="1">
      <c r="A49" s="114">
        <v>48</v>
      </c>
      <c r="B49" s="40"/>
      <c r="C49" s="40"/>
      <c r="D49" s="40"/>
      <c r="E49" s="40"/>
      <c r="F49" s="40"/>
      <c r="G49" s="40"/>
      <c r="H49" s="40"/>
      <c r="I49" s="40"/>
      <c r="J49" s="43"/>
      <c r="K49" s="40"/>
      <c r="L49" s="40"/>
      <c r="M49" s="54"/>
      <c r="N49" s="38"/>
      <c r="O49" s="40"/>
      <c r="P49" s="49"/>
      <c r="Q49" s="49"/>
      <c r="R49" s="49"/>
      <c r="S49" s="49"/>
      <c r="T49" s="49"/>
      <c r="U49" s="49"/>
      <c r="V49" s="49"/>
      <c r="W49" s="49"/>
      <c r="X49" s="49"/>
      <c r="Y49" s="49"/>
      <c r="Z49" s="49"/>
      <c r="AA49" s="49"/>
      <c r="AB49" s="49"/>
      <c r="AC49" s="45"/>
      <c r="AD49" s="40"/>
      <c r="AE49" s="207">
        <f t="shared" si="2"/>
        <v>0</v>
      </c>
      <c r="AF49" s="115">
        <f t="shared" si="1"/>
        <v>0</v>
      </c>
    </row>
    <row r="50" spans="1:32" ht="20.100000000000001" customHeight="1">
      <c r="A50" s="114">
        <v>49</v>
      </c>
      <c r="B50" s="40"/>
      <c r="C50" s="40"/>
      <c r="D50" s="40"/>
      <c r="E50" s="40"/>
      <c r="F50" s="40"/>
      <c r="G50" s="40"/>
      <c r="H50" s="40"/>
      <c r="I50" s="40"/>
      <c r="J50" s="43"/>
      <c r="K50" s="40"/>
      <c r="L50" s="40"/>
      <c r="M50" s="54"/>
      <c r="N50" s="38"/>
      <c r="O50" s="40"/>
      <c r="P50" s="49"/>
      <c r="Q50" s="49"/>
      <c r="R50" s="49"/>
      <c r="S50" s="49"/>
      <c r="T50" s="49"/>
      <c r="U50" s="49"/>
      <c r="V50" s="49"/>
      <c r="W50" s="49"/>
      <c r="X50" s="49"/>
      <c r="Y50" s="49"/>
      <c r="Z50" s="49"/>
      <c r="AA50" s="49"/>
      <c r="AB50" s="49"/>
      <c r="AC50" s="45"/>
      <c r="AD50" s="40"/>
      <c r="AE50" s="207">
        <f t="shared" si="2"/>
        <v>0</v>
      </c>
      <c r="AF50" s="115">
        <f t="shared" si="1"/>
        <v>0</v>
      </c>
    </row>
    <row r="51" spans="1:32" ht="20.100000000000001" customHeight="1">
      <c r="A51" s="114">
        <v>50</v>
      </c>
      <c r="B51" s="40"/>
      <c r="C51" s="40"/>
      <c r="D51" s="40"/>
      <c r="E51" s="40"/>
      <c r="F51" s="40"/>
      <c r="G51" s="40"/>
      <c r="H51" s="40"/>
      <c r="I51" s="40"/>
      <c r="J51" s="43"/>
      <c r="K51" s="40"/>
      <c r="L51" s="40"/>
      <c r="M51" s="54"/>
      <c r="N51" s="38"/>
      <c r="O51" s="40"/>
      <c r="P51" s="49"/>
      <c r="Q51" s="49"/>
      <c r="R51" s="49"/>
      <c r="S51" s="49"/>
      <c r="T51" s="49"/>
      <c r="U51" s="49"/>
      <c r="V51" s="49"/>
      <c r="W51" s="49"/>
      <c r="X51" s="49"/>
      <c r="Y51" s="49"/>
      <c r="Z51" s="49"/>
      <c r="AA51" s="49"/>
      <c r="AB51" s="49"/>
      <c r="AC51" s="45"/>
      <c r="AD51" s="40"/>
      <c r="AE51" s="207">
        <f t="shared" si="2"/>
        <v>0</v>
      </c>
      <c r="AF51" s="115">
        <f t="shared" si="1"/>
        <v>0</v>
      </c>
    </row>
    <row r="52" spans="1:32" ht="20.100000000000001" customHeight="1">
      <c r="A52" s="114">
        <v>51</v>
      </c>
      <c r="B52" s="40"/>
      <c r="C52" s="40"/>
      <c r="D52" s="40"/>
      <c r="E52" s="40"/>
      <c r="F52" s="40"/>
      <c r="G52" s="40"/>
      <c r="H52" s="40"/>
      <c r="I52" s="40"/>
      <c r="J52" s="43"/>
      <c r="K52" s="40"/>
      <c r="L52" s="40"/>
      <c r="M52" s="54"/>
      <c r="N52" s="38"/>
      <c r="O52" s="40"/>
      <c r="P52" s="49"/>
      <c r="Q52" s="49"/>
      <c r="R52" s="49"/>
      <c r="S52" s="49"/>
      <c r="T52" s="49"/>
      <c r="U52" s="49"/>
      <c r="V52" s="49"/>
      <c r="W52" s="49"/>
      <c r="X52" s="49"/>
      <c r="Y52" s="49"/>
      <c r="Z52" s="49"/>
      <c r="AA52" s="49"/>
      <c r="AB52" s="49"/>
      <c r="AC52" s="45"/>
      <c r="AD52" s="40"/>
      <c r="AE52" s="207">
        <f t="shared" si="2"/>
        <v>0</v>
      </c>
      <c r="AF52" s="115">
        <f t="shared" si="1"/>
        <v>0</v>
      </c>
    </row>
    <row r="53" spans="1:32" ht="20.100000000000001" customHeight="1">
      <c r="A53" s="114">
        <v>52</v>
      </c>
      <c r="B53" s="40"/>
      <c r="C53" s="40"/>
      <c r="D53" s="40"/>
      <c r="E53" s="40"/>
      <c r="F53" s="40"/>
      <c r="G53" s="40"/>
      <c r="H53" s="40"/>
      <c r="I53" s="40"/>
      <c r="J53" s="43"/>
      <c r="K53" s="40"/>
      <c r="L53" s="40"/>
      <c r="M53" s="54"/>
      <c r="N53" s="38"/>
      <c r="O53" s="40"/>
      <c r="P53" s="49"/>
      <c r="Q53" s="49"/>
      <c r="R53" s="49"/>
      <c r="S53" s="49"/>
      <c r="T53" s="49"/>
      <c r="U53" s="49"/>
      <c r="V53" s="49"/>
      <c r="W53" s="49"/>
      <c r="X53" s="49"/>
      <c r="Y53" s="49"/>
      <c r="Z53" s="49"/>
      <c r="AA53" s="49"/>
      <c r="AB53" s="49"/>
      <c r="AC53" s="45"/>
      <c r="AD53" s="40"/>
      <c r="AE53" s="207">
        <f t="shared" si="2"/>
        <v>0</v>
      </c>
      <c r="AF53" s="115">
        <f t="shared" si="1"/>
        <v>0</v>
      </c>
    </row>
    <row r="54" spans="1:32" ht="20.100000000000001" customHeight="1">
      <c r="A54" s="114">
        <v>53</v>
      </c>
      <c r="B54" s="40"/>
      <c r="C54" s="40"/>
      <c r="D54" s="40"/>
      <c r="E54" s="40"/>
      <c r="F54" s="40"/>
      <c r="G54" s="40"/>
      <c r="H54" s="40"/>
      <c r="I54" s="40"/>
      <c r="J54" s="43"/>
      <c r="K54" s="40"/>
      <c r="L54" s="40"/>
      <c r="M54" s="54"/>
      <c r="N54" s="38"/>
      <c r="O54" s="40"/>
      <c r="P54" s="49"/>
      <c r="Q54" s="49"/>
      <c r="R54" s="49"/>
      <c r="S54" s="49"/>
      <c r="T54" s="49"/>
      <c r="U54" s="49"/>
      <c r="V54" s="49"/>
      <c r="W54" s="49"/>
      <c r="X54" s="49"/>
      <c r="Y54" s="49"/>
      <c r="Z54" s="49"/>
      <c r="AA54" s="49"/>
      <c r="AB54" s="49"/>
      <c r="AC54" s="45"/>
      <c r="AD54" s="40"/>
      <c r="AE54" s="207">
        <f t="shared" si="2"/>
        <v>0</v>
      </c>
      <c r="AF54" s="115">
        <f t="shared" si="1"/>
        <v>0</v>
      </c>
    </row>
    <row r="55" spans="1:32" ht="20.100000000000001" customHeight="1">
      <c r="A55" s="114">
        <v>54</v>
      </c>
      <c r="B55" s="40"/>
      <c r="C55" s="40"/>
      <c r="D55" s="40"/>
      <c r="E55" s="40"/>
      <c r="F55" s="40"/>
      <c r="G55" s="40"/>
      <c r="H55" s="40"/>
      <c r="I55" s="40"/>
      <c r="J55" s="43"/>
      <c r="K55" s="40"/>
      <c r="L55" s="40"/>
      <c r="M55" s="54"/>
      <c r="N55" s="38"/>
      <c r="O55" s="40"/>
      <c r="P55" s="49"/>
      <c r="Q55" s="49"/>
      <c r="R55" s="49"/>
      <c r="S55" s="49"/>
      <c r="T55" s="49"/>
      <c r="U55" s="49"/>
      <c r="V55" s="49"/>
      <c r="W55" s="49"/>
      <c r="X55" s="49"/>
      <c r="Y55" s="49"/>
      <c r="Z55" s="49"/>
      <c r="AA55" s="49"/>
      <c r="AB55" s="49"/>
      <c r="AC55" s="45"/>
      <c r="AD55" s="40"/>
      <c r="AE55" s="207">
        <f t="shared" si="2"/>
        <v>0</v>
      </c>
      <c r="AF55" s="115">
        <f t="shared" si="1"/>
        <v>0</v>
      </c>
    </row>
    <row r="56" spans="1:32" ht="20.100000000000001" customHeight="1">
      <c r="A56" s="114">
        <v>55</v>
      </c>
      <c r="B56" s="40"/>
      <c r="C56" s="40"/>
      <c r="D56" s="40"/>
      <c r="E56" s="40"/>
      <c r="F56" s="40"/>
      <c r="G56" s="40"/>
      <c r="H56" s="40"/>
      <c r="I56" s="40"/>
      <c r="J56" s="43"/>
      <c r="K56" s="40"/>
      <c r="L56" s="40"/>
      <c r="M56" s="54"/>
      <c r="N56" s="38"/>
      <c r="O56" s="40"/>
      <c r="P56" s="49"/>
      <c r="Q56" s="49"/>
      <c r="R56" s="49"/>
      <c r="S56" s="49"/>
      <c r="T56" s="49"/>
      <c r="U56" s="49"/>
      <c r="V56" s="49"/>
      <c r="W56" s="49"/>
      <c r="X56" s="49"/>
      <c r="Y56" s="49"/>
      <c r="Z56" s="49"/>
      <c r="AA56" s="49"/>
      <c r="AB56" s="49"/>
      <c r="AC56" s="45"/>
      <c r="AD56" s="40"/>
      <c r="AE56" s="207">
        <f t="shared" si="2"/>
        <v>0</v>
      </c>
      <c r="AF56" s="115">
        <f t="shared" si="1"/>
        <v>0</v>
      </c>
    </row>
    <row r="57" spans="1:32" ht="20.100000000000001" customHeight="1">
      <c r="A57" s="114">
        <v>56</v>
      </c>
      <c r="B57" s="40"/>
      <c r="C57" s="40"/>
      <c r="D57" s="40"/>
      <c r="E57" s="40"/>
      <c r="F57" s="40"/>
      <c r="G57" s="40"/>
      <c r="H57" s="40"/>
      <c r="I57" s="40"/>
      <c r="J57" s="43"/>
      <c r="K57" s="40"/>
      <c r="L57" s="40"/>
      <c r="M57" s="54"/>
      <c r="N57" s="38"/>
      <c r="O57" s="40"/>
      <c r="P57" s="49"/>
      <c r="Q57" s="49"/>
      <c r="R57" s="49"/>
      <c r="S57" s="49"/>
      <c r="T57" s="49"/>
      <c r="U57" s="49"/>
      <c r="V57" s="49"/>
      <c r="W57" s="49"/>
      <c r="X57" s="49"/>
      <c r="Y57" s="49"/>
      <c r="Z57" s="49"/>
      <c r="AA57" s="49"/>
      <c r="AB57" s="49"/>
      <c r="AC57" s="45"/>
      <c r="AD57" s="40"/>
      <c r="AE57" s="207">
        <f t="shared" si="2"/>
        <v>0</v>
      </c>
      <c r="AF57" s="115">
        <f t="shared" si="1"/>
        <v>0</v>
      </c>
    </row>
    <row r="58" spans="1:32" ht="20.100000000000001" customHeight="1">
      <c r="A58" s="114">
        <v>57</v>
      </c>
      <c r="B58" s="40"/>
      <c r="C58" s="40"/>
      <c r="D58" s="40"/>
      <c r="E58" s="40"/>
      <c r="F58" s="40"/>
      <c r="G58" s="40"/>
      <c r="H58" s="40"/>
      <c r="I58" s="40"/>
      <c r="J58" s="43"/>
      <c r="K58" s="40"/>
      <c r="L58" s="40"/>
      <c r="M58" s="54"/>
      <c r="N58" s="38"/>
      <c r="O58" s="40"/>
      <c r="P58" s="49"/>
      <c r="Q58" s="49"/>
      <c r="R58" s="49"/>
      <c r="S58" s="49"/>
      <c r="T58" s="49"/>
      <c r="U58" s="49"/>
      <c r="V58" s="49"/>
      <c r="W58" s="49"/>
      <c r="X58" s="49"/>
      <c r="Y58" s="49"/>
      <c r="Z58" s="49"/>
      <c r="AA58" s="49"/>
      <c r="AB58" s="49"/>
      <c r="AC58" s="45"/>
      <c r="AD58" s="40"/>
      <c r="AE58" s="207">
        <f t="shared" si="2"/>
        <v>0</v>
      </c>
      <c r="AF58" s="115">
        <f t="shared" si="1"/>
        <v>0</v>
      </c>
    </row>
    <row r="59" spans="1:32" ht="20.100000000000001" customHeight="1">
      <c r="A59" s="114">
        <v>58</v>
      </c>
      <c r="B59" s="40"/>
      <c r="C59" s="40"/>
      <c r="D59" s="40"/>
      <c r="E59" s="40"/>
      <c r="F59" s="40"/>
      <c r="G59" s="40"/>
      <c r="H59" s="40"/>
      <c r="I59" s="40"/>
      <c r="J59" s="43"/>
      <c r="K59" s="40"/>
      <c r="L59" s="40"/>
      <c r="M59" s="54"/>
      <c r="N59" s="38"/>
      <c r="O59" s="40"/>
      <c r="P59" s="49"/>
      <c r="Q59" s="49"/>
      <c r="R59" s="49"/>
      <c r="S59" s="49"/>
      <c r="T59" s="49"/>
      <c r="U59" s="49"/>
      <c r="V59" s="49"/>
      <c r="W59" s="49"/>
      <c r="X59" s="49"/>
      <c r="Y59" s="49"/>
      <c r="Z59" s="49"/>
      <c r="AA59" s="49"/>
      <c r="AB59" s="49"/>
      <c r="AC59" s="45"/>
      <c r="AD59" s="40"/>
      <c r="AE59" s="207">
        <f t="shared" si="2"/>
        <v>0</v>
      </c>
      <c r="AF59" s="115">
        <f t="shared" si="1"/>
        <v>0</v>
      </c>
    </row>
    <row r="60" spans="1:32" ht="20.100000000000001" customHeight="1">
      <c r="A60" s="114">
        <v>59</v>
      </c>
      <c r="B60" s="40"/>
      <c r="C60" s="40"/>
      <c r="D60" s="40"/>
      <c r="E60" s="40"/>
      <c r="F60" s="40"/>
      <c r="G60" s="40"/>
      <c r="H60" s="40"/>
      <c r="I60" s="40"/>
      <c r="J60" s="43"/>
      <c r="K60" s="40"/>
      <c r="L60" s="40"/>
      <c r="M60" s="54"/>
      <c r="N60" s="38"/>
      <c r="O60" s="40"/>
      <c r="P60" s="49"/>
      <c r="Q60" s="49"/>
      <c r="R60" s="49"/>
      <c r="S60" s="49"/>
      <c r="T60" s="49"/>
      <c r="U60" s="49"/>
      <c r="V60" s="49"/>
      <c r="W60" s="49"/>
      <c r="X60" s="49"/>
      <c r="Y60" s="49"/>
      <c r="Z60" s="49"/>
      <c r="AA60" s="49"/>
      <c r="AB60" s="49"/>
      <c r="AC60" s="45"/>
      <c r="AD60" s="40"/>
      <c r="AE60" s="207">
        <f t="shared" si="2"/>
        <v>0</v>
      </c>
      <c r="AF60" s="115">
        <f t="shared" si="1"/>
        <v>0</v>
      </c>
    </row>
    <row r="61" spans="1:32" ht="20.100000000000001" customHeight="1">
      <c r="A61" s="114">
        <v>60</v>
      </c>
      <c r="B61" s="40"/>
      <c r="C61" s="40"/>
      <c r="D61" s="40"/>
      <c r="E61" s="40"/>
      <c r="F61" s="40"/>
      <c r="G61" s="40"/>
      <c r="H61" s="40"/>
      <c r="I61" s="40"/>
      <c r="J61" s="43"/>
      <c r="K61" s="40"/>
      <c r="L61" s="40"/>
      <c r="M61" s="54"/>
      <c r="N61" s="38"/>
      <c r="O61" s="40"/>
      <c r="P61" s="49"/>
      <c r="Q61" s="49"/>
      <c r="R61" s="49"/>
      <c r="S61" s="49"/>
      <c r="T61" s="49"/>
      <c r="U61" s="49"/>
      <c r="V61" s="49"/>
      <c r="W61" s="49"/>
      <c r="X61" s="49"/>
      <c r="Y61" s="49"/>
      <c r="Z61" s="49"/>
      <c r="AA61" s="49"/>
      <c r="AB61" s="49"/>
      <c r="AC61" s="45"/>
      <c r="AD61" s="40"/>
      <c r="AE61" s="207">
        <f t="shared" si="2"/>
        <v>0</v>
      </c>
      <c r="AF61" s="115">
        <f t="shared" si="1"/>
        <v>0</v>
      </c>
    </row>
    <row r="62" spans="1:32" ht="20.100000000000001" customHeight="1">
      <c r="A62" s="114">
        <v>61</v>
      </c>
      <c r="B62" s="40"/>
      <c r="C62" s="40"/>
      <c r="D62" s="40"/>
      <c r="E62" s="40"/>
      <c r="F62" s="40"/>
      <c r="G62" s="40"/>
      <c r="H62" s="40"/>
      <c r="I62" s="40"/>
      <c r="J62" s="43"/>
      <c r="K62" s="40"/>
      <c r="L62" s="40"/>
      <c r="M62" s="54"/>
      <c r="N62" s="38"/>
      <c r="O62" s="40"/>
      <c r="P62" s="49"/>
      <c r="Q62" s="49"/>
      <c r="R62" s="49"/>
      <c r="S62" s="49"/>
      <c r="T62" s="49"/>
      <c r="U62" s="49"/>
      <c r="V62" s="49"/>
      <c r="W62" s="49"/>
      <c r="X62" s="49"/>
      <c r="Y62" s="49"/>
      <c r="Z62" s="49"/>
      <c r="AA62" s="49"/>
      <c r="AB62" s="49"/>
      <c r="AC62" s="45"/>
      <c r="AD62" s="40"/>
      <c r="AE62" s="207">
        <f t="shared" si="2"/>
        <v>0</v>
      </c>
      <c r="AF62" s="115">
        <f t="shared" si="1"/>
        <v>0</v>
      </c>
    </row>
    <row r="63" spans="1:32" ht="20.100000000000001" customHeight="1">
      <c r="A63" s="114">
        <v>62</v>
      </c>
      <c r="B63" s="40"/>
      <c r="C63" s="40"/>
      <c r="D63" s="40"/>
      <c r="E63" s="40"/>
      <c r="F63" s="40"/>
      <c r="G63" s="40"/>
      <c r="H63" s="40"/>
      <c r="I63" s="40"/>
      <c r="J63" s="43"/>
      <c r="K63" s="40"/>
      <c r="L63" s="40"/>
      <c r="M63" s="54"/>
      <c r="N63" s="38"/>
      <c r="O63" s="40"/>
      <c r="P63" s="49"/>
      <c r="Q63" s="49"/>
      <c r="R63" s="49"/>
      <c r="S63" s="49"/>
      <c r="T63" s="49"/>
      <c r="U63" s="49"/>
      <c r="V63" s="49"/>
      <c r="W63" s="49"/>
      <c r="X63" s="49"/>
      <c r="Y63" s="49"/>
      <c r="Z63" s="49"/>
      <c r="AA63" s="49"/>
      <c r="AB63" s="49"/>
      <c r="AC63" s="45"/>
      <c r="AD63" s="40"/>
      <c r="AE63" s="207">
        <f t="shared" si="2"/>
        <v>0</v>
      </c>
      <c r="AF63" s="115">
        <f t="shared" si="1"/>
        <v>0</v>
      </c>
    </row>
    <row r="64" spans="1:32" ht="20.100000000000001" customHeight="1">
      <c r="A64" s="114">
        <v>63</v>
      </c>
      <c r="B64" s="40"/>
      <c r="C64" s="40"/>
      <c r="D64" s="40"/>
      <c r="E64" s="40"/>
      <c r="F64" s="40"/>
      <c r="G64" s="40"/>
      <c r="H64" s="40"/>
      <c r="I64" s="40"/>
      <c r="J64" s="43"/>
      <c r="K64" s="40"/>
      <c r="L64" s="40"/>
      <c r="M64" s="54"/>
      <c r="N64" s="38"/>
      <c r="O64" s="40"/>
      <c r="P64" s="49"/>
      <c r="Q64" s="49"/>
      <c r="R64" s="49"/>
      <c r="S64" s="49"/>
      <c r="T64" s="49"/>
      <c r="U64" s="49"/>
      <c r="V64" s="49"/>
      <c r="W64" s="49"/>
      <c r="X64" s="49"/>
      <c r="Y64" s="49"/>
      <c r="Z64" s="49"/>
      <c r="AA64" s="49"/>
      <c r="AB64" s="49"/>
      <c r="AC64" s="45"/>
      <c r="AD64" s="40"/>
      <c r="AE64" s="207">
        <f t="shared" si="2"/>
        <v>0</v>
      </c>
      <c r="AF64" s="115">
        <f t="shared" si="1"/>
        <v>0</v>
      </c>
    </row>
    <row r="65" spans="1:32" ht="20.100000000000001" customHeight="1">
      <c r="A65" s="114">
        <v>64</v>
      </c>
      <c r="B65" s="40"/>
      <c r="C65" s="40"/>
      <c r="D65" s="40"/>
      <c r="E65" s="40"/>
      <c r="F65" s="40"/>
      <c r="G65" s="40"/>
      <c r="H65" s="40"/>
      <c r="I65" s="40"/>
      <c r="J65" s="43"/>
      <c r="K65" s="40"/>
      <c r="L65" s="40"/>
      <c r="M65" s="54"/>
      <c r="N65" s="38"/>
      <c r="O65" s="40"/>
      <c r="P65" s="49"/>
      <c r="Q65" s="49"/>
      <c r="R65" s="49"/>
      <c r="S65" s="49"/>
      <c r="T65" s="49"/>
      <c r="U65" s="49"/>
      <c r="V65" s="49"/>
      <c r="W65" s="49"/>
      <c r="X65" s="49"/>
      <c r="Y65" s="49"/>
      <c r="Z65" s="49"/>
      <c r="AA65" s="49"/>
      <c r="AB65" s="49"/>
      <c r="AC65" s="45"/>
      <c r="AD65" s="40"/>
      <c r="AE65" s="207">
        <f t="shared" si="2"/>
        <v>0</v>
      </c>
      <c r="AF65" s="115">
        <f t="shared" si="1"/>
        <v>0</v>
      </c>
    </row>
    <row r="66" spans="1:32" ht="20.100000000000001" customHeight="1">
      <c r="A66" s="114">
        <v>65</v>
      </c>
      <c r="B66" s="40"/>
      <c r="C66" s="40"/>
      <c r="D66" s="40"/>
      <c r="E66" s="40"/>
      <c r="F66" s="40"/>
      <c r="G66" s="40"/>
      <c r="H66" s="40"/>
      <c r="I66" s="40"/>
      <c r="J66" s="43"/>
      <c r="K66" s="40"/>
      <c r="L66" s="40"/>
      <c r="M66" s="54"/>
      <c r="N66" s="38"/>
      <c r="O66" s="40"/>
      <c r="P66" s="49"/>
      <c r="Q66" s="49"/>
      <c r="R66" s="49"/>
      <c r="S66" s="49"/>
      <c r="T66" s="49"/>
      <c r="U66" s="49"/>
      <c r="V66" s="49"/>
      <c r="W66" s="49"/>
      <c r="X66" s="49"/>
      <c r="Y66" s="49"/>
      <c r="Z66" s="49"/>
      <c r="AA66" s="49"/>
      <c r="AB66" s="49"/>
      <c r="AC66" s="45"/>
      <c r="AD66" s="40"/>
      <c r="AE66" s="207">
        <f t="shared" si="2"/>
        <v>0</v>
      </c>
      <c r="AF66" s="115">
        <f t="shared" ref="AF66:AF129" si="3">SUM(AE66+B66)</f>
        <v>0</v>
      </c>
    </row>
    <row r="67" spans="1:32" ht="20.100000000000001" customHeight="1">
      <c r="A67" s="114">
        <v>66</v>
      </c>
      <c r="B67" s="40"/>
      <c r="C67" s="40"/>
      <c r="D67" s="40"/>
      <c r="E67" s="40"/>
      <c r="F67" s="40"/>
      <c r="G67" s="40"/>
      <c r="H67" s="40"/>
      <c r="I67" s="40"/>
      <c r="J67" s="43"/>
      <c r="K67" s="40"/>
      <c r="L67" s="40"/>
      <c r="M67" s="54"/>
      <c r="N67" s="38"/>
      <c r="O67" s="40"/>
      <c r="P67" s="49"/>
      <c r="Q67" s="49"/>
      <c r="R67" s="49"/>
      <c r="S67" s="49"/>
      <c r="T67" s="49"/>
      <c r="U67" s="49"/>
      <c r="V67" s="49"/>
      <c r="W67" s="49"/>
      <c r="X67" s="49"/>
      <c r="Y67" s="49"/>
      <c r="Z67" s="49"/>
      <c r="AA67" s="49"/>
      <c r="AB67" s="49"/>
      <c r="AC67" s="45"/>
      <c r="AD67" s="40"/>
      <c r="AE67" s="207">
        <f t="shared" si="2"/>
        <v>0</v>
      </c>
      <c r="AF67" s="115">
        <f t="shared" si="3"/>
        <v>0</v>
      </c>
    </row>
    <row r="68" spans="1:32" ht="20.100000000000001" customHeight="1">
      <c r="A68" s="114">
        <v>67</v>
      </c>
      <c r="B68" s="40"/>
      <c r="C68" s="40"/>
      <c r="D68" s="40"/>
      <c r="E68" s="40"/>
      <c r="F68" s="40"/>
      <c r="G68" s="40"/>
      <c r="H68" s="40"/>
      <c r="I68" s="40"/>
      <c r="J68" s="43"/>
      <c r="K68" s="40"/>
      <c r="L68" s="40"/>
      <c r="M68" s="54"/>
      <c r="N68" s="38"/>
      <c r="O68" s="40"/>
      <c r="P68" s="49"/>
      <c r="Q68" s="49"/>
      <c r="R68" s="49"/>
      <c r="S68" s="49"/>
      <c r="T68" s="49"/>
      <c r="U68" s="49"/>
      <c r="V68" s="49"/>
      <c r="W68" s="49"/>
      <c r="X68" s="49"/>
      <c r="Y68" s="49"/>
      <c r="Z68" s="49"/>
      <c r="AA68" s="49"/>
      <c r="AB68" s="49"/>
      <c r="AC68" s="45"/>
      <c r="AD68" s="40"/>
      <c r="AE68" s="207">
        <f t="shared" si="2"/>
        <v>0</v>
      </c>
      <c r="AF68" s="115">
        <f t="shared" si="3"/>
        <v>0</v>
      </c>
    </row>
    <row r="69" spans="1:32" ht="20.100000000000001" customHeight="1">
      <c r="A69" s="114">
        <v>68</v>
      </c>
      <c r="B69" s="40"/>
      <c r="C69" s="40"/>
      <c r="D69" s="40"/>
      <c r="E69" s="40"/>
      <c r="F69" s="40"/>
      <c r="G69" s="40"/>
      <c r="H69" s="40"/>
      <c r="I69" s="40"/>
      <c r="J69" s="43"/>
      <c r="K69" s="40"/>
      <c r="L69" s="40"/>
      <c r="M69" s="54"/>
      <c r="N69" s="38"/>
      <c r="O69" s="40"/>
      <c r="P69" s="49"/>
      <c r="Q69" s="49"/>
      <c r="R69" s="49"/>
      <c r="S69" s="49"/>
      <c r="T69" s="49"/>
      <c r="U69" s="49"/>
      <c r="V69" s="49"/>
      <c r="W69" s="49"/>
      <c r="X69" s="49"/>
      <c r="Y69" s="49"/>
      <c r="Z69" s="49"/>
      <c r="AA69" s="49"/>
      <c r="AB69" s="49"/>
      <c r="AC69" s="45"/>
      <c r="AD69" s="40"/>
      <c r="AE69" s="207">
        <f t="shared" si="2"/>
        <v>0</v>
      </c>
      <c r="AF69" s="115">
        <f t="shared" si="3"/>
        <v>0</v>
      </c>
    </row>
    <row r="70" spans="1:32" ht="20.100000000000001" customHeight="1">
      <c r="A70" s="114">
        <v>69</v>
      </c>
      <c r="B70" s="40"/>
      <c r="C70" s="40"/>
      <c r="D70" s="40"/>
      <c r="E70" s="40"/>
      <c r="F70" s="40"/>
      <c r="G70" s="40"/>
      <c r="H70" s="40"/>
      <c r="I70" s="40"/>
      <c r="J70" s="43"/>
      <c r="K70" s="40"/>
      <c r="L70" s="40"/>
      <c r="M70" s="54"/>
      <c r="N70" s="38"/>
      <c r="O70" s="40"/>
      <c r="P70" s="49"/>
      <c r="Q70" s="49"/>
      <c r="R70" s="49"/>
      <c r="S70" s="49"/>
      <c r="T70" s="49"/>
      <c r="U70" s="49"/>
      <c r="V70" s="49"/>
      <c r="W70" s="49"/>
      <c r="X70" s="49"/>
      <c r="Y70" s="49"/>
      <c r="Z70" s="49"/>
      <c r="AA70" s="49"/>
      <c r="AB70" s="49"/>
      <c r="AC70" s="45"/>
      <c r="AD70" s="40"/>
      <c r="AE70" s="207">
        <f t="shared" si="2"/>
        <v>0</v>
      </c>
      <c r="AF70" s="115">
        <f t="shared" si="3"/>
        <v>0</v>
      </c>
    </row>
    <row r="71" spans="1:32" ht="20.100000000000001" customHeight="1">
      <c r="A71" s="114">
        <v>70</v>
      </c>
      <c r="B71" s="40"/>
      <c r="C71" s="40"/>
      <c r="D71" s="40"/>
      <c r="E71" s="40"/>
      <c r="F71" s="40"/>
      <c r="G71" s="40"/>
      <c r="H71" s="40"/>
      <c r="I71" s="40"/>
      <c r="J71" s="43"/>
      <c r="K71" s="40"/>
      <c r="L71" s="40"/>
      <c r="M71" s="54"/>
      <c r="N71" s="38"/>
      <c r="O71" s="40"/>
      <c r="P71" s="49"/>
      <c r="Q71" s="49"/>
      <c r="R71" s="49"/>
      <c r="S71" s="49"/>
      <c r="T71" s="49"/>
      <c r="U71" s="49"/>
      <c r="V71" s="49"/>
      <c r="W71" s="49"/>
      <c r="X71" s="49"/>
      <c r="Y71" s="49"/>
      <c r="Z71" s="49"/>
      <c r="AA71" s="49"/>
      <c r="AB71" s="49"/>
      <c r="AC71" s="45"/>
      <c r="AD71" s="40"/>
      <c r="AE71" s="207">
        <f t="shared" ref="AE71:AE134" si="4">SUM(P71:AB71)</f>
        <v>0</v>
      </c>
      <c r="AF71" s="115">
        <f t="shared" si="3"/>
        <v>0</v>
      </c>
    </row>
    <row r="72" spans="1:32" ht="20.100000000000001" customHeight="1">
      <c r="A72" s="114">
        <v>71</v>
      </c>
      <c r="B72" s="40"/>
      <c r="C72" s="40"/>
      <c r="D72" s="40"/>
      <c r="E72" s="40"/>
      <c r="F72" s="40"/>
      <c r="G72" s="40"/>
      <c r="H72" s="40"/>
      <c r="I72" s="40"/>
      <c r="J72" s="43"/>
      <c r="K72" s="40"/>
      <c r="L72" s="40"/>
      <c r="M72" s="54"/>
      <c r="N72" s="38"/>
      <c r="O72" s="40"/>
      <c r="P72" s="49"/>
      <c r="Q72" s="49"/>
      <c r="R72" s="49"/>
      <c r="S72" s="49"/>
      <c r="T72" s="49"/>
      <c r="U72" s="49"/>
      <c r="V72" s="49"/>
      <c r="W72" s="49"/>
      <c r="X72" s="49"/>
      <c r="Y72" s="49"/>
      <c r="Z72" s="49"/>
      <c r="AA72" s="49"/>
      <c r="AB72" s="49"/>
      <c r="AC72" s="45"/>
      <c r="AD72" s="40"/>
      <c r="AE72" s="207">
        <f t="shared" si="4"/>
        <v>0</v>
      </c>
      <c r="AF72" s="115">
        <f t="shared" si="3"/>
        <v>0</v>
      </c>
    </row>
    <row r="73" spans="1:32" ht="20.100000000000001" customHeight="1">
      <c r="A73" s="114">
        <v>72</v>
      </c>
      <c r="B73" s="40"/>
      <c r="C73" s="40"/>
      <c r="D73" s="40"/>
      <c r="E73" s="40"/>
      <c r="F73" s="40"/>
      <c r="G73" s="40"/>
      <c r="H73" s="40"/>
      <c r="I73" s="40"/>
      <c r="J73" s="43"/>
      <c r="K73" s="40"/>
      <c r="L73" s="40"/>
      <c r="M73" s="54"/>
      <c r="N73" s="38"/>
      <c r="O73" s="40"/>
      <c r="P73" s="49"/>
      <c r="Q73" s="49"/>
      <c r="R73" s="49"/>
      <c r="S73" s="49"/>
      <c r="T73" s="49"/>
      <c r="U73" s="49"/>
      <c r="V73" s="49"/>
      <c r="W73" s="49"/>
      <c r="X73" s="49"/>
      <c r="Y73" s="49"/>
      <c r="Z73" s="49"/>
      <c r="AA73" s="49"/>
      <c r="AB73" s="49"/>
      <c r="AC73" s="45"/>
      <c r="AD73" s="40"/>
      <c r="AE73" s="207">
        <f t="shared" si="4"/>
        <v>0</v>
      </c>
      <c r="AF73" s="115">
        <f t="shared" si="3"/>
        <v>0</v>
      </c>
    </row>
    <row r="74" spans="1:32" ht="20.100000000000001" customHeight="1">
      <c r="A74" s="114">
        <v>73</v>
      </c>
      <c r="B74" s="40"/>
      <c r="C74" s="40"/>
      <c r="D74" s="40"/>
      <c r="E74" s="40"/>
      <c r="F74" s="40"/>
      <c r="G74" s="40"/>
      <c r="H74" s="40"/>
      <c r="I74" s="40"/>
      <c r="J74" s="43"/>
      <c r="K74" s="40"/>
      <c r="L74" s="40"/>
      <c r="M74" s="54"/>
      <c r="N74" s="38"/>
      <c r="O74" s="40"/>
      <c r="P74" s="49"/>
      <c r="Q74" s="49"/>
      <c r="R74" s="49"/>
      <c r="S74" s="49"/>
      <c r="T74" s="49"/>
      <c r="U74" s="49"/>
      <c r="V74" s="49"/>
      <c r="W74" s="49"/>
      <c r="X74" s="49"/>
      <c r="Y74" s="49"/>
      <c r="Z74" s="49"/>
      <c r="AA74" s="49"/>
      <c r="AB74" s="49"/>
      <c r="AC74" s="45"/>
      <c r="AD74" s="40"/>
      <c r="AE74" s="207">
        <f t="shared" si="4"/>
        <v>0</v>
      </c>
      <c r="AF74" s="115">
        <f t="shared" si="3"/>
        <v>0</v>
      </c>
    </row>
    <row r="75" spans="1:32" ht="20.100000000000001" customHeight="1">
      <c r="A75" s="114">
        <v>74</v>
      </c>
      <c r="B75" s="40"/>
      <c r="C75" s="40"/>
      <c r="D75" s="40"/>
      <c r="E75" s="40"/>
      <c r="F75" s="40"/>
      <c r="G75" s="40"/>
      <c r="H75" s="40"/>
      <c r="I75" s="40"/>
      <c r="J75" s="43"/>
      <c r="K75" s="40"/>
      <c r="L75" s="40"/>
      <c r="M75" s="54"/>
      <c r="N75" s="38"/>
      <c r="O75" s="40"/>
      <c r="P75" s="49"/>
      <c r="Q75" s="49"/>
      <c r="R75" s="49"/>
      <c r="S75" s="49"/>
      <c r="T75" s="49"/>
      <c r="U75" s="49"/>
      <c r="V75" s="49"/>
      <c r="W75" s="49"/>
      <c r="X75" s="49"/>
      <c r="Y75" s="49"/>
      <c r="Z75" s="49"/>
      <c r="AA75" s="49"/>
      <c r="AB75" s="49"/>
      <c r="AC75" s="45"/>
      <c r="AD75" s="40"/>
      <c r="AE75" s="207">
        <f t="shared" si="4"/>
        <v>0</v>
      </c>
      <c r="AF75" s="115">
        <f t="shared" si="3"/>
        <v>0</v>
      </c>
    </row>
    <row r="76" spans="1:32" ht="20.100000000000001" customHeight="1">
      <c r="A76" s="114">
        <v>75</v>
      </c>
      <c r="B76" s="40"/>
      <c r="C76" s="40"/>
      <c r="D76" s="40"/>
      <c r="E76" s="40"/>
      <c r="F76" s="40"/>
      <c r="G76" s="40"/>
      <c r="H76" s="40"/>
      <c r="I76" s="40"/>
      <c r="J76" s="43"/>
      <c r="K76" s="40"/>
      <c r="L76" s="40"/>
      <c r="M76" s="54"/>
      <c r="N76" s="38"/>
      <c r="O76" s="40"/>
      <c r="P76" s="49"/>
      <c r="Q76" s="49"/>
      <c r="R76" s="49"/>
      <c r="S76" s="49"/>
      <c r="T76" s="49"/>
      <c r="U76" s="49"/>
      <c r="V76" s="49"/>
      <c r="W76" s="49"/>
      <c r="X76" s="49"/>
      <c r="Y76" s="49"/>
      <c r="Z76" s="49"/>
      <c r="AA76" s="49"/>
      <c r="AB76" s="49"/>
      <c r="AC76" s="45"/>
      <c r="AD76" s="40"/>
      <c r="AE76" s="207">
        <f t="shared" si="4"/>
        <v>0</v>
      </c>
      <c r="AF76" s="115">
        <f t="shared" si="3"/>
        <v>0</v>
      </c>
    </row>
    <row r="77" spans="1:32" ht="20.100000000000001" customHeight="1">
      <c r="A77" s="114">
        <v>76</v>
      </c>
      <c r="B77" s="40"/>
      <c r="C77" s="40"/>
      <c r="D77" s="40"/>
      <c r="E77" s="40"/>
      <c r="F77" s="40"/>
      <c r="G77" s="40"/>
      <c r="H77" s="40"/>
      <c r="I77" s="40"/>
      <c r="J77" s="43"/>
      <c r="K77" s="40"/>
      <c r="L77" s="40"/>
      <c r="M77" s="54"/>
      <c r="N77" s="38"/>
      <c r="O77" s="40"/>
      <c r="P77" s="49"/>
      <c r="Q77" s="49"/>
      <c r="R77" s="49"/>
      <c r="S77" s="49"/>
      <c r="T77" s="49"/>
      <c r="U77" s="49"/>
      <c r="V77" s="49"/>
      <c r="W77" s="49"/>
      <c r="X77" s="49"/>
      <c r="Y77" s="49"/>
      <c r="Z77" s="49"/>
      <c r="AA77" s="49"/>
      <c r="AB77" s="49"/>
      <c r="AC77" s="45"/>
      <c r="AD77" s="40"/>
      <c r="AE77" s="207">
        <f t="shared" si="4"/>
        <v>0</v>
      </c>
      <c r="AF77" s="115">
        <f t="shared" si="3"/>
        <v>0</v>
      </c>
    </row>
    <row r="78" spans="1:32" ht="20.100000000000001" customHeight="1">
      <c r="A78" s="114">
        <v>77</v>
      </c>
      <c r="B78" s="40"/>
      <c r="C78" s="40"/>
      <c r="D78" s="40"/>
      <c r="E78" s="40"/>
      <c r="F78" s="40"/>
      <c r="G78" s="40"/>
      <c r="H78" s="40"/>
      <c r="I78" s="40"/>
      <c r="J78" s="43"/>
      <c r="K78" s="40"/>
      <c r="L78" s="40"/>
      <c r="M78" s="54"/>
      <c r="N78" s="38"/>
      <c r="O78" s="40"/>
      <c r="P78" s="49"/>
      <c r="Q78" s="49"/>
      <c r="R78" s="49"/>
      <c r="S78" s="49"/>
      <c r="T78" s="49"/>
      <c r="U78" s="49"/>
      <c r="V78" s="49"/>
      <c r="W78" s="49"/>
      <c r="X78" s="49"/>
      <c r="Y78" s="49"/>
      <c r="Z78" s="49"/>
      <c r="AA78" s="49"/>
      <c r="AB78" s="49"/>
      <c r="AC78" s="45"/>
      <c r="AD78" s="40"/>
      <c r="AE78" s="207">
        <f t="shared" si="4"/>
        <v>0</v>
      </c>
      <c r="AF78" s="115">
        <f t="shared" si="3"/>
        <v>0</v>
      </c>
    </row>
    <row r="79" spans="1:32" ht="20.100000000000001" customHeight="1">
      <c r="A79" s="114">
        <v>78</v>
      </c>
      <c r="B79" s="40"/>
      <c r="C79" s="40"/>
      <c r="D79" s="40"/>
      <c r="E79" s="40"/>
      <c r="F79" s="40"/>
      <c r="G79" s="40"/>
      <c r="H79" s="40"/>
      <c r="I79" s="40"/>
      <c r="J79" s="43"/>
      <c r="K79" s="40"/>
      <c r="L79" s="40"/>
      <c r="M79" s="54"/>
      <c r="N79" s="38"/>
      <c r="O79" s="40"/>
      <c r="P79" s="49"/>
      <c r="Q79" s="49"/>
      <c r="R79" s="49"/>
      <c r="S79" s="49"/>
      <c r="T79" s="49"/>
      <c r="U79" s="49"/>
      <c r="V79" s="49"/>
      <c r="W79" s="49"/>
      <c r="X79" s="49"/>
      <c r="Y79" s="49"/>
      <c r="Z79" s="49"/>
      <c r="AA79" s="49"/>
      <c r="AB79" s="49"/>
      <c r="AC79" s="45"/>
      <c r="AD79" s="40"/>
      <c r="AE79" s="207">
        <f t="shared" si="4"/>
        <v>0</v>
      </c>
      <c r="AF79" s="115">
        <f t="shared" si="3"/>
        <v>0</v>
      </c>
    </row>
    <row r="80" spans="1:32" ht="20.100000000000001" customHeight="1">
      <c r="A80" s="114">
        <v>79</v>
      </c>
      <c r="B80" s="40"/>
      <c r="C80" s="40"/>
      <c r="D80" s="40"/>
      <c r="E80" s="40"/>
      <c r="F80" s="40"/>
      <c r="G80" s="40"/>
      <c r="H80" s="40"/>
      <c r="I80" s="40"/>
      <c r="J80" s="43"/>
      <c r="K80" s="40"/>
      <c r="L80" s="40"/>
      <c r="M80" s="54"/>
      <c r="N80" s="38"/>
      <c r="O80" s="40"/>
      <c r="P80" s="49"/>
      <c r="Q80" s="49"/>
      <c r="R80" s="49"/>
      <c r="S80" s="49"/>
      <c r="T80" s="49"/>
      <c r="U80" s="49"/>
      <c r="V80" s="49"/>
      <c r="W80" s="49"/>
      <c r="X80" s="49"/>
      <c r="Y80" s="49"/>
      <c r="Z80" s="49"/>
      <c r="AA80" s="49"/>
      <c r="AB80" s="49"/>
      <c r="AC80" s="45"/>
      <c r="AD80" s="40"/>
      <c r="AE80" s="207">
        <f t="shared" si="4"/>
        <v>0</v>
      </c>
      <c r="AF80" s="115">
        <f t="shared" si="3"/>
        <v>0</v>
      </c>
    </row>
    <row r="81" spans="1:32" ht="20.100000000000001" customHeight="1">
      <c r="A81" s="114">
        <v>80</v>
      </c>
      <c r="B81" s="40"/>
      <c r="C81" s="40"/>
      <c r="D81" s="40"/>
      <c r="E81" s="40"/>
      <c r="F81" s="40"/>
      <c r="G81" s="40"/>
      <c r="H81" s="40"/>
      <c r="I81" s="40"/>
      <c r="J81" s="43"/>
      <c r="K81" s="40"/>
      <c r="L81" s="40"/>
      <c r="M81" s="54"/>
      <c r="N81" s="38"/>
      <c r="O81" s="40"/>
      <c r="P81" s="49"/>
      <c r="Q81" s="49"/>
      <c r="R81" s="49"/>
      <c r="S81" s="49"/>
      <c r="T81" s="49"/>
      <c r="U81" s="49"/>
      <c r="V81" s="49"/>
      <c r="W81" s="49"/>
      <c r="X81" s="49"/>
      <c r="Y81" s="49"/>
      <c r="Z81" s="49"/>
      <c r="AA81" s="49"/>
      <c r="AB81" s="49"/>
      <c r="AC81" s="45"/>
      <c r="AD81" s="40"/>
      <c r="AE81" s="207">
        <f t="shared" si="4"/>
        <v>0</v>
      </c>
      <c r="AF81" s="115">
        <f t="shared" si="3"/>
        <v>0</v>
      </c>
    </row>
    <row r="82" spans="1:32" ht="20.100000000000001" customHeight="1">
      <c r="A82" s="114">
        <v>81</v>
      </c>
      <c r="B82" s="40"/>
      <c r="C82" s="40"/>
      <c r="D82" s="40"/>
      <c r="E82" s="40"/>
      <c r="F82" s="40"/>
      <c r="G82" s="40"/>
      <c r="H82" s="40"/>
      <c r="I82" s="40"/>
      <c r="J82" s="43"/>
      <c r="K82" s="40"/>
      <c r="L82" s="40"/>
      <c r="M82" s="54"/>
      <c r="N82" s="38"/>
      <c r="O82" s="40"/>
      <c r="P82" s="49"/>
      <c r="Q82" s="49"/>
      <c r="R82" s="49"/>
      <c r="S82" s="49"/>
      <c r="T82" s="49"/>
      <c r="U82" s="49"/>
      <c r="V82" s="49"/>
      <c r="W82" s="49"/>
      <c r="X82" s="49"/>
      <c r="Y82" s="49"/>
      <c r="Z82" s="49"/>
      <c r="AA82" s="49"/>
      <c r="AB82" s="49"/>
      <c r="AC82" s="45"/>
      <c r="AD82" s="40"/>
      <c r="AE82" s="207">
        <f t="shared" si="4"/>
        <v>0</v>
      </c>
      <c r="AF82" s="115">
        <f t="shared" si="3"/>
        <v>0</v>
      </c>
    </row>
    <row r="83" spans="1:32" ht="20.100000000000001" customHeight="1">
      <c r="A83" s="114">
        <v>82</v>
      </c>
      <c r="B83" s="40"/>
      <c r="C83" s="40"/>
      <c r="D83" s="40"/>
      <c r="E83" s="40"/>
      <c r="F83" s="40"/>
      <c r="G83" s="40"/>
      <c r="H83" s="40"/>
      <c r="I83" s="40"/>
      <c r="J83" s="43"/>
      <c r="K83" s="40"/>
      <c r="L83" s="40"/>
      <c r="M83" s="54"/>
      <c r="N83" s="38"/>
      <c r="O83" s="40"/>
      <c r="P83" s="49"/>
      <c r="Q83" s="49"/>
      <c r="R83" s="49"/>
      <c r="S83" s="49"/>
      <c r="T83" s="49"/>
      <c r="U83" s="49"/>
      <c r="V83" s="49"/>
      <c r="W83" s="49"/>
      <c r="X83" s="49"/>
      <c r="Y83" s="49"/>
      <c r="Z83" s="49"/>
      <c r="AA83" s="49"/>
      <c r="AB83" s="49"/>
      <c r="AC83" s="45"/>
      <c r="AD83" s="40"/>
      <c r="AE83" s="207">
        <f t="shared" si="4"/>
        <v>0</v>
      </c>
      <c r="AF83" s="115">
        <f t="shared" si="3"/>
        <v>0</v>
      </c>
    </row>
    <row r="84" spans="1:32" ht="20.100000000000001" customHeight="1">
      <c r="A84" s="114">
        <v>83</v>
      </c>
      <c r="B84" s="40"/>
      <c r="C84" s="40"/>
      <c r="D84" s="40"/>
      <c r="E84" s="40"/>
      <c r="F84" s="40"/>
      <c r="G84" s="40"/>
      <c r="H84" s="40"/>
      <c r="I84" s="40"/>
      <c r="J84" s="43"/>
      <c r="K84" s="40"/>
      <c r="L84" s="40"/>
      <c r="M84" s="54"/>
      <c r="N84" s="38"/>
      <c r="O84" s="40"/>
      <c r="P84" s="49"/>
      <c r="Q84" s="49"/>
      <c r="R84" s="49"/>
      <c r="S84" s="49"/>
      <c r="T84" s="49"/>
      <c r="U84" s="49"/>
      <c r="V84" s="49"/>
      <c r="W84" s="49"/>
      <c r="X84" s="49"/>
      <c r="Y84" s="49"/>
      <c r="Z84" s="49"/>
      <c r="AA84" s="49"/>
      <c r="AB84" s="49"/>
      <c r="AC84" s="45"/>
      <c r="AD84" s="40"/>
      <c r="AE84" s="207">
        <f t="shared" si="4"/>
        <v>0</v>
      </c>
      <c r="AF84" s="115">
        <f t="shared" si="3"/>
        <v>0</v>
      </c>
    </row>
    <row r="85" spans="1:32" ht="20.100000000000001" customHeight="1">
      <c r="A85" s="114">
        <v>84</v>
      </c>
      <c r="B85" s="40"/>
      <c r="C85" s="40"/>
      <c r="D85" s="40"/>
      <c r="E85" s="40"/>
      <c r="F85" s="40"/>
      <c r="G85" s="40"/>
      <c r="H85" s="40"/>
      <c r="I85" s="40"/>
      <c r="J85" s="43"/>
      <c r="K85" s="40"/>
      <c r="L85" s="40"/>
      <c r="M85" s="54"/>
      <c r="N85" s="38"/>
      <c r="O85" s="40"/>
      <c r="P85" s="49"/>
      <c r="Q85" s="49"/>
      <c r="R85" s="49"/>
      <c r="S85" s="49"/>
      <c r="T85" s="49"/>
      <c r="U85" s="49"/>
      <c r="V85" s="49"/>
      <c r="W85" s="49"/>
      <c r="X85" s="49"/>
      <c r="Y85" s="49"/>
      <c r="Z85" s="49"/>
      <c r="AA85" s="49"/>
      <c r="AB85" s="49"/>
      <c r="AC85" s="45"/>
      <c r="AD85" s="40"/>
      <c r="AE85" s="207">
        <f t="shared" si="4"/>
        <v>0</v>
      </c>
      <c r="AF85" s="115">
        <f t="shared" si="3"/>
        <v>0</v>
      </c>
    </row>
    <row r="86" spans="1:32" ht="20.100000000000001" customHeight="1">
      <c r="A86" s="114">
        <v>85</v>
      </c>
      <c r="B86" s="40"/>
      <c r="C86" s="40"/>
      <c r="D86" s="40"/>
      <c r="E86" s="40"/>
      <c r="F86" s="40"/>
      <c r="G86" s="40"/>
      <c r="H86" s="40"/>
      <c r="I86" s="40"/>
      <c r="J86" s="43"/>
      <c r="K86" s="40"/>
      <c r="L86" s="40"/>
      <c r="M86" s="54"/>
      <c r="N86" s="38"/>
      <c r="O86" s="40"/>
      <c r="P86" s="49"/>
      <c r="Q86" s="49"/>
      <c r="R86" s="49"/>
      <c r="S86" s="49"/>
      <c r="T86" s="49"/>
      <c r="U86" s="49"/>
      <c r="V86" s="49"/>
      <c r="W86" s="49"/>
      <c r="X86" s="49"/>
      <c r="Y86" s="49"/>
      <c r="Z86" s="49"/>
      <c r="AA86" s="49"/>
      <c r="AB86" s="49"/>
      <c r="AC86" s="45"/>
      <c r="AD86" s="40"/>
      <c r="AE86" s="207">
        <f t="shared" si="4"/>
        <v>0</v>
      </c>
      <c r="AF86" s="115">
        <f t="shared" si="3"/>
        <v>0</v>
      </c>
    </row>
    <row r="87" spans="1:32" ht="20.100000000000001" customHeight="1">
      <c r="A87" s="114">
        <v>86</v>
      </c>
      <c r="B87" s="40"/>
      <c r="C87" s="40"/>
      <c r="D87" s="40"/>
      <c r="E87" s="40"/>
      <c r="F87" s="40"/>
      <c r="G87" s="40"/>
      <c r="H87" s="40"/>
      <c r="I87" s="40"/>
      <c r="J87" s="43"/>
      <c r="K87" s="40"/>
      <c r="L87" s="40"/>
      <c r="M87" s="54"/>
      <c r="N87" s="38"/>
      <c r="O87" s="40"/>
      <c r="P87" s="49"/>
      <c r="Q87" s="49"/>
      <c r="R87" s="49"/>
      <c r="S87" s="49"/>
      <c r="T87" s="49"/>
      <c r="U87" s="49"/>
      <c r="V87" s="49"/>
      <c r="W87" s="49"/>
      <c r="X87" s="49"/>
      <c r="Y87" s="49"/>
      <c r="Z87" s="49"/>
      <c r="AA87" s="49"/>
      <c r="AB87" s="49"/>
      <c r="AC87" s="45"/>
      <c r="AD87" s="40"/>
      <c r="AE87" s="207">
        <f t="shared" si="4"/>
        <v>0</v>
      </c>
      <c r="AF87" s="115">
        <f t="shared" si="3"/>
        <v>0</v>
      </c>
    </row>
    <row r="88" spans="1:32" ht="20.100000000000001" customHeight="1">
      <c r="A88" s="114">
        <v>87</v>
      </c>
      <c r="B88" s="40"/>
      <c r="C88" s="40"/>
      <c r="D88" s="40"/>
      <c r="E88" s="40"/>
      <c r="F88" s="40"/>
      <c r="G88" s="40"/>
      <c r="H88" s="40"/>
      <c r="I88" s="40"/>
      <c r="J88" s="43"/>
      <c r="K88" s="40"/>
      <c r="L88" s="40"/>
      <c r="M88" s="54"/>
      <c r="N88" s="38"/>
      <c r="O88" s="40"/>
      <c r="P88" s="49"/>
      <c r="Q88" s="49"/>
      <c r="R88" s="49"/>
      <c r="S88" s="49"/>
      <c r="T88" s="49"/>
      <c r="U88" s="49"/>
      <c r="V88" s="49"/>
      <c r="W88" s="49"/>
      <c r="X88" s="49"/>
      <c r="Y88" s="49"/>
      <c r="Z88" s="49"/>
      <c r="AA88" s="49"/>
      <c r="AB88" s="49"/>
      <c r="AC88" s="45"/>
      <c r="AD88" s="40"/>
      <c r="AE88" s="207">
        <f t="shared" si="4"/>
        <v>0</v>
      </c>
      <c r="AF88" s="115">
        <f t="shared" si="3"/>
        <v>0</v>
      </c>
    </row>
    <row r="89" spans="1:32" ht="20.100000000000001" customHeight="1">
      <c r="A89" s="114">
        <v>88</v>
      </c>
      <c r="B89" s="40"/>
      <c r="C89" s="40"/>
      <c r="D89" s="40"/>
      <c r="E89" s="40"/>
      <c r="F89" s="40"/>
      <c r="G89" s="40"/>
      <c r="H89" s="40"/>
      <c r="I89" s="40"/>
      <c r="J89" s="43"/>
      <c r="K89" s="40"/>
      <c r="L89" s="40"/>
      <c r="M89" s="54"/>
      <c r="N89" s="38"/>
      <c r="O89" s="40"/>
      <c r="P89" s="49"/>
      <c r="Q89" s="49"/>
      <c r="R89" s="49"/>
      <c r="S89" s="49"/>
      <c r="T89" s="49"/>
      <c r="U89" s="49"/>
      <c r="V89" s="49"/>
      <c r="W89" s="49"/>
      <c r="X89" s="49"/>
      <c r="Y89" s="49"/>
      <c r="Z89" s="49"/>
      <c r="AA89" s="49"/>
      <c r="AB89" s="49"/>
      <c r="AC89" s="45"/>
      <c r="AD89" s="40"/>
      <c r="AE89" s="207">
        <f t="shared" si="4"/>
        <v>0</v>
      </c>
      <c r="AF89" s="115">
        <f t="shared" si="3"/>
        <v>0</v>
      </c>
    </row>
    <row r="90" spans="1:32" ht="20.100000000000001" customHeight="1">
      <c r="A90" s="114">
        <v>89</v>
      </c>
      <c r="B90" s="40"/>
      <c r="C90" s="40"/>
      <c r="D90" s="40"/>
      <c r="E90" s="40"/>
      <c r="F90" s="40"/>
      <c r="G90" s="40"/>
      <c r="H90" s="40"/>
      <c r="I90" s="40"/>
      <c r="J90" s="43"/>
      <c r="K90" s="40"/>
      <c r="L90" s="40"/>
      <c r="M90" s="54"/>
      <c r="N90" s="38"/>
      <c r="O90" s="40"/>
      <c r="P90" s="49"/>
      <c r="Q90" s="49"/>
      <c r="R90" s="49"/>
      <c r="S90" s="49"/>
      <c r="T90" s="49"/>
      <c r="U90" s="49"/>
      <c r="V90" s="49"/>
      <c r="W90" s="49"/>
      <c r="X90" s="49"/>
      <c r="Y90" s="49"/>
      <c r="Z90" s="49"/>
      <c r="AA90" s="49"/>
      <c r="AB90" s="49"/>
      <c r="AC90" s="45"/>
      <c r="AD90" s="40"/>
      <c r="AE90" s="207">
        <f t="shared" si="4"/>
        <v>0</v>
      </c>
      <c r="AF90" s="115">
        <f t="shared" si="3"/>
        <v>0</v>
      </c>
    </row>
    <row r="91" spans="1:32" ht="20.100000000000001" customHeight="1">
      <c r="A91" s="114">
        <v>90</v>
      </c>
      <c r="B91" s="40"/>
      <c r="C91" s="40"/>
      <c r="D91" s="40"/>
      <c r="E91" s="40"/>
      <c r="F91" s="40"/>
      <c r="G91" s="40"/>
      <c r="H91" s="40"/>
      <c r="I91" s="40"/>
      <c r="J91" s="43"/>
      <c r="K91" s="40"/>
      <c r="L91" s="40"/>
      <c r="M91" s="54"/>
      <c r="N91" s="38"/>
      <c r="O91" s="40"/>
      <c r="P91" s="49"/>
      <c r="Q91" s="49"/>
      <c r="R91" s="49"/>
      <c r="S91" s="49"/>
      <c r="T91" s="49"/>
      <c r="U91" s="49"/>
      <c r="V91" s="49"/>
      <c r="W91" s="49"/>
      <c r="X91" s="49"/>
      <c r="Y91" s="49"/>
      <c r="Z91" s="49"/>
      <c r="AA91" s="49"/>
      <c r="AB91" s="49"/>
      <c r="AC91" s="45"/>
      <c r="AD91" s="40"/>
      <c r="AE91" s="207">
        <f t="shared" si="4"/>
        <v>0</v>
      </c>
      <c r="AF91" s="115">
        <f t="shared" si="3"/>
        <v>0</v>
      </c>
    </row>
    <row r="92" spans="1:32" ht="20.100000000000001" customHeight="1">
      <c r="A92" s="114">
        <v>91</v>
      </c>
      <c r="B92" s="40"/>
      <c r="C92" s="40"/>
      <c r="D92" s="40"/>
      <c r="E92" s="40"/>
      <c r="F92" s="40"/>
      <c r="G92" s="40"/>
      <c r="H92" s="40"/>
      <c r="I92" s="40"/>
      <c r="J92" s="43"/>
      <c r="K92" s="40"/>
      <c r="L92" s="40"/>
      <c r="M92" s="54"/>
      <c r="N92" s="38"/>
      <c r="O92" s="40"/>
      <c r="P92" s="49"/>
      <c r="Q92" s="49"/>
      <c r="R92" s="49"/>
      <c r="S92" s="49"/>
      <c r="T92" s="49"/>
      <c r="U92" s="49"/>
      <c r="V92" s="49"/>
      <c r="W92" s="49"/>
      <c r="X92" s="49"/>
      <c r="Y92" s="49"/>
      <c r="Z92" s="49"/>
      <c r="AA92" s="49"/>
      <c r="AB92" s="49"/>
      <c r="AC92" s="45"/>
      <c r="AD92" s="40"/>
      <c r="AE92" s="207">
        <f t="shared" si="4"/>
        <v>0</v>
      </c>
      <c r="AF92" s="115">
        <f t="shared" si="3"/>
        <v>0</v>
      </c>
    </row>
    <row r="93" spans="1:32" ht="20.100000000000001" customHeight="1">
      <c r="A93" s="114">
        <v>92</v>
      </c>
      <c r="B93" s="40"/>
      <c r="C93" s="40"/>
      <c r="D93" s="40"/>
      <c r="E93" s="40"/>
      <c r="F93" s="40"/>
      <c r="G93" s="40"/>
      <c r="H93" s="40"/>
      <c r="I93" s="40"/>
      <c r="J93" s="43"/>
      <c r="K93" s="54"/>
      <c r="L93" s="40"/>
      <c r="M93" s="54"/>
      <c r="N93" s="38"/>
      <c r="O93" s="40"/>
      <c r="P93" s="48"/>
      <c r="Q93" s="49"/>
      <c r="R93" s="48"/>
      <c r="S93" s="48"/>
      <c r="T93" s="48"/>
      <c r="U93" s="48"/>
      <c r="V93" s="48"/>
      <c r="W93" s="48"/>
      <c r="X93" s="48"/>
      <c r="Y93" s="48"/>
      <c r="Z93" s="48"/>
      <c r="AA93" s="49"/>
      <c r="AB93" s="49"/>
      <c r="AC93" s="45"/>
      <c r="AD93" s="47"/>
      <c r="AE93" s="207">
        <f t="shared" si="4"/>
        <v>0</v>
      </c>
      <c r="AF93" s="115">
        <f t="shared" si="3"/>
        <v>0</v>
      </c>
    </row>
    <row r="94" spans="1:32" ht="20.100000000000001" customHeight="1">
      <c r="A94" s="114">
        <v>93</v>
      </c>
      <c r="B94" s="40"/>
      <c r="C94" s="40"/>
      <c r="D94" s="40"/>
      <c r="E94" s="40"/>
      <c r="F94" s="40"/>
      <c r="G94" s="40"/>
      <c r="H94" s="40"/>
      <c r="I94" s="40"/>
      <c r="J94" s="43"/>
      <c r="K94" s="54"/>
      <c r="L94" s="40"/>
      <c r="M94" s="54"/>
      <c r="N94" s="38"/>
      <c r="O94" s="40"/>
      <c r="P94" s="48"/>
      <c r="Q94" s="49"/>
      <c r="R94" s="48"/>
      <c r="S94" s="48"/>
      <c r="T94" s="48"/>
      <c r="U94" s="48"/>
      <c r="V94" s="48"/>
      <c r="W94" s="48"/>
      <c r="X94" s="48"/>
      <c r="Y94" s="48"/>
      <c r="Z94" s="48"/>
      <c r="AA94" s="49"/>
      <c r="AB94" s="49"/>
      <c r="AC94" s="45"/>
      <c r="AD94" s="47"/>
      <c r="AE94" s="207">
        <f t="shared" si="4"/>
        <v>0</v>
      </c>
      <c r="AF94" s="115">
        <f t="shared" si="3"/>
        <v>0</v>
      </c>
    </row>
    <row r="95" spans="1:32" ht="20.100000000000001" customHeight="1">
      <c r="A95" s="114">
        <v>94</v>
      </c>
      <c r="B95" s="40"/>
      <c r="C95" s="40"/>
      <c r="D95" s="40"/>
      <c r="E95" s="40"/>
      <c r="F95" s="40"/>
      <c r="G95" s="40"/>
      <c r="H95" s="40"/>
      <c r="I95" s="40"/>
      <c r="J95" s="43"/>
      <c r="K95" s="54"/>
      <c r="L95" s="40"/>
      <c r="M95" s="54"/>
      <c r="N95" s="38"/>
      <c r="O95" s="40"/>
      <c r="P95" s="48"/>
      <c r="Q95" s="49"/>
      <c r="R95" s="48"/>
      <c r="S95" s="48"/>
      <c r="T95" s="48"/>
      <c r="U95" s="48"/>
      <c r="V95" s="48"/>
      <c r="W95" s="48"/>
      <c r="X95" s="48"/>
      <c r="Y95" s="48"/>
      <c r="Z95" s="48"/>
      <c r="AA95" s="49"/>
      <c r="AB95" s="49"/>
      <c r="AC95" s="45"/>
      <c r="AD95" s="47"/>
      <c r="AE95" s="207">
        <f t="shared" si="4"/>
        <v>0</v>
      </c>
      <c r="AF95" s="115">
        <f t="shared" si="3"/>
        <v>0</v>
      </c>
    </row>
    <row r="96" spans="1:32" ht="20.100000000000001" customHeight="1">
      <c r="A96" s="114">
        <v>95</v>
      </c>
      <c r="B96" s="40"/>
      <c r="C96" s="40"/>
      <c r="D96" s="40"/>
      <c r="E96" s="40"/>
      <c r="F96" s="40"/>
      <c r="G96" s="40"/>
      <c r="H96" s="40"/>
      <c r="I96" s="40"/>
      <c r="J96" s="43"/>
      <c r="K96" s="54"/>
      <c r="L96" s="40"/>
      <c r="M96" s="54"/>
      <c r="N96" s="38"/>
      <c r="O96" s="40"/>
      <c r="P96" s="48"/>
      <c r="Q96" s="49"/>
      <c r="R96" s="48"/>
      <c r="S96" s="48"/>
      <c r="T96" s="48"/>
      <c r="U96" s="48"/>
      <c r="V96" s="48"/>
      <c r="W96" s="48"/>
      <c r="X96" s="48"/>
      <c r="Y96" s="48"/>
      <c r="Z96" s="48"/>
      <c r="AA96" s="49"/>
      <c r="AB96" s="49"/>
      <c r="AC96" s="45"/>
      <c r="AD96" s="47"/>
      <c r="AE96" s="207">
        <f t="shared" si="4"/>
        <v>0</v>
      </c>
      <c r="AF96" s="115">
        <f t="shared" si="3"/>
        <v>0</v>
      </c>
    </row>
    <row r="97" spans="1:32" ht="20.100000000000001" customHeight="1">
      <c r="A97" s="114">
        <v>96</v>
      </c>
      <c r="B97" s="40"/>
      <c r="C97" s="40"/>
      <c r="D97" s="40"/>
      <c r="E97" s="40"/>
      <c r="F97" s="40"/>
      <c r="G97" s="40"/>
      <c r="H97" s="40"/>
      <c r="I97" s="40"/>
      <c r="J97" s="43"/>
      <c r="K97" s="55"/>
      <c r="L97" s="40"/>
      <c r="M97" s="54"/>
      <c r="N97" s="38"/>
      <c r="O97" s="40"/>
      <c r="P97" s="50"/>
      <c r="Q97" s="49"/>
      <c r="R97" s="50"/>
      <c r="S97" s="50"/>
      <c r="T97" s="50"/>
      <c r="U97" s="50"/>
      <c r="V97" s="48"/>
      <c r="W97" s="48"/>
      <c r="X97" s="50"/>
      <c r="Y97" s="50"/>
      <c r="Z97" s="50"/>
      <c r="AA97" s="49"/>
      <c r="AB97" s="49"/>
      <c r="AC97" s="45"/>
      <c r="AD97" s="47"/>
      <c r="AE97" s="207">
        <f t="shared" si="4"/>
        <v>0</v>
      </c>
      <c r="AF97" s="115">
        <f t="shared" si="3"/>
        <v>0</v>
      </c>
    </row>
    <row r="98" spans="1:32" ht="20.100000000000001" customHeight="1">
      <c r="A98" s="114">
        <v>97</v>
      </c>
      <c r="B98" s="40"/>
      <c r="C98" s="40"/>
      <c r="D98" s="40"/>
      <c r="E98" s="40"/>
      <c r="F98" s="40"/>
      <c r="G98" s="40"/>
      <c r="H98" s="40"/>
      <c r="I98" s="40"/>
      <c r="J98" s="43"/>
      <c r="K98" s="54"/>
      <c r="L98" s="40"/>
      <c r="M98" s="54"/>
      <c r="N98" s="38"/>
      <c r="O98" s="40"/>
      <c r="P98" s="48"/>
      <c r="Q98" s="49"/>
      <c r="R98" s="48"/>
      <c r="S98" s="48"/>
      <c r="T98" s="48"/>
      <c r="U98" s="48"/>
      <c r="V98" s="48"/>
      <c r="W98" s="48"/>
      <c r="X98" s="48"/>
      <c r="Y98" s="48"/>
      <c r="Z98" s="48"/>
      <c r="AA98" s="49"/>
      <c r="AB98" s="49"/>
      <c r="AC98" s="45"/>
      <c r="AD98" s="47"/>
      <c r="AE98" s="207">
        <f t="shared" si="4"/>
        <v>0</v>
      </c>
      <c r="AF98" s="115">
        <f t="shared" si="3"/>
        <v>0</v>
      </c>
    </row>
    <row r="99" spans="1:32" ht="20.100000000000001" customHeight="1">
      <c r="A99" s="114">
        <v>98</v>
      </c>
      <c r="B99" s="40"/>
      <c r="C99" s="40"/>
      <c r="D99" s="40"/>
      <c r="E99" s="40"/>
      <c r="F99" s="40"/>
      <c r="G99" s="40"/>
      <c r="H99" s="40"/>
      <c r="I99" s="40"/>
      <c r="J99" s="43"/>
      <c r="K99" s="54"/>
      <c r="L99" s="40"/>
      <c r="M99" s="54"/>
      <c r="N99" s="38"/>
      <c r="O99" s="40"/>
      <c r="P99" s="48"/>
      <c r="Q99" s="49"/>
      <c r="R99" s="48"/>
      <c r="S99" s="48"/>
      <c r="T99" s="48"/>
      <c r="U99" s="48"/>
      <c r="V99" s="48"/>
      <c r="W99" s="48"/>
      <c r="X99" s="48"/>
      <c r="Y99" s="48"/>
      <c r="Z99" s="48"/>
      <c r="AA99" s="49"/>
      <c r="AB99" s="49"/>
      <c r="AC99" s="45"/>
      <c r="AD99" s="47"/>
      <c r="AE99" s="207">
        <f t="shared" si="4"/>
        <v>0</v>
      </c>
      <c r="AF99" s="115">
        <f t="shared" si="3"/>
        <v>0</v>
      </c>
    </row>
    <row r="100" spans="1:32" ht="20.100000000000001" customHeight="1">
      <c r="A100" s="114">
        <v>99</v>
      </c>
      <c r="B100" s="40"/>
      <c r="C100" s="40"/>
      <c r="D100" s="40"/>
      <c r="E100" s="40"/>
      <c r="F100" s="40"/>
      <c r="G100" s="40"/>
      <c r="H100" s="40"/>
      <c r="I100" s="40"/>
      <c r="J100" s="43"/>
      <c r="K100" s="54"/>
      <c r="L100" s="40"/>
      <c r="M100" s="54"/>
      <c r="N100" s="38"/>
      <c r="O100" s="40"/>
      <c r="P100" s="48"/>
      <c r="Q100" s="48"/>
      <c r="R100" s="48"/>
      <c r="S100" s="48"/>
      <c r="T100" s="48"/>
      <c r="U100" s="48"/>
      <c r="V100" s="48"/>
      <c r="W100" s="48"/>
      <c r="X100" s="48"/>
      <c r="Y100" s="48"/>
      <c r="Z100" s="48"/>
      <c r="AA100" s="48"/>
      <c r="AB100" s="48"/>
      <c r="AC100" s="45"/>
      <c r="AD100" s="47"/>
      <c r="AE100" s="207">
        <f t="shared" si="4"/>
        <v>0</v>
      </c>
      <c r="AF100" s="115">
        <f t="shared" si="3"/>
        <v>0</v>
      </c>
    </row>
    <row r="101" spans="1:32" ht="20.100000000000001" customHeight="1">
      <c r="A101" s="114">
        <v>100</v>
      </c>
      <c r="B101" s="40"/>
      <c r="C101" s="40"/>
      <c r="D101" s="40"/>
      <c r="E101" s="40"/>
      <c r="F101" s="40"/>
      <c r="G101" s="40"/>
      <c r="H101" s="40"/>
      <c r="I101" s="40"/>
      <c r="J101" s="43"/>
      <c r="K101" s="54"/>
      <c r="L101" s="40"/>
      <c r="M101" s="54"/>
      <c r="N101" s="38"/>
      <c r="O101" s="40"/>
      <c r="P101" s="48"/>
      <c r="Q101" s="49"/>
      <c r="R101" s="48"/>
      <c r="S101" s="48"/>
      <c r="T101" s="48"/>
      <c r="U101" s="48"/>
      <c r="V101" s="48"/>
      <c r="W101" s="48"/>
      <c r="X101" s="48"/>
      <c r="Y101" s="48"/>
      <c r="Z101" s="48"/>
      <c r="AA101" s="49"/>
      <c r="AB101" s="49"/>
      <c r="AC101" s="45"/>
      <c r="AD101" s="47"/>
      <c r="AE101" s="207">
        <f t="shared" si="4"/>
        <v>0</v>
      </c>
      <c r="AF101" s="115">
        <f t="shared" si="3"/>
        <v>0</v>
      </c>
    </row>
    <row r="102" spans="1:32" ht="20.100000000000001" customHeight="1">
      <c r="A102" s="114">
        <v>101</v>
      </c>
      <c r="B102" s="40"/>
      <c r="C102" s="40"/>
      <c r="D102" s="40"/>
      <c r="E102" s="40"/>
      <c r="F102" s="40"/>
      <c r="G102" s="40"/>
      <c r="H102" s="40"/>
      <c r="I102" s="40"/>
      <c r="J102" s="43"/>
      <c r="K102" s="54"/>
      <c r="L102" s="40"/>
      <c r="M102" s="54"/>
      <c r="N102" s="38"/>
      <c r="O102" s="40"/>
      <c r="P102" s="48"/>
      <c r="Q102" s="49"/>
      <c r="R102" s="48"/>
      <c r="S102" s="48"/>
      <c r="T102" s="48"/>
      <c r="U102" s="48"/>
      <c r="V102" s="48"/>
      <c r="W102" s="48"/>
      <c r="X102" s="48"/>
      <c r="Y102" s="48"/>
      <c r="Z102" s="48"/>
      <c r="AA102" s="49"/>
      <c r="AB102" s="49"/>
      <c r="AC102" s="45"/>
      <c r="AD102" s="47"/>
      <c r="AE102" s="207">
        <f t="shared" si="4"/>
        <v>0</v>
      </c>
      <c r="AF102" s="115">
        <f t="shared" si="3"/>
        <v>0</v>
      </c>
    </row>
    <row r="103" spans="1:32" ht="20.100000000000001" customHeight="1">
      <c r="A103" s="114">
        <v>102</v>
      </c>
      <c r="B103" s="40"/>
      <c r="C103" s="40"/>
      <c r="D103" s="40"/>
      <c r="E103" s="40"/>
      <c r="F103" s="40"/>
      <c r="G103" s="40"/>
      <c r="H103" s="40"/>
      <c r="I103" s="40"/>
      <c r="J103" s="43"/>
      <c r="K103" s="54"/>
      <c r="L103" s="40"/>
      <c r="M103" s="54"/>
      <c r="N103" s="38"/>
      <c r="O103" s="40"/>
      <c r="P103" s="48"/>
      <c r="Q103" s="49"/>
      <c r="R103" s="48"/>
      <c r="S103" s="48"/>
      <c r="T103" s="48"/>
      <c r="U103" s="48"/>
      <c r="V103" s="48"/>
      <c r="W103" s="48"/>
      <c r="X103" s="48"/>
      <c r="Y103" s="48"/>
      <c r="Z103" s="48"/>
      <c r="AA103" s="49"/>
      <c r="AB103" s="49"/>
      <c r="AC103" s="45"/>
      <c r="AD103" s="47"/>
      <c r="AE103" s="207">
        <f t="shared" si="4"/>
        <v>0</v>
      </c>
      <c r="AF103" s="115">
        <f t="shared" si="3"/>
        <v>0</v>
      </c>
    </row>
    <row r="104" spans="1:32" ht="20.100000000000001" customHeight="1">
      <c r="A104" s="114">
        <v>103</v>
      </c>
      <c r="B104" s="40"/>
      <c r="C104" s="40"/>
      <c r="D104" s="40"/>
      <c r="E104" s="40"/>
      <c r="F104" s="40"/>
      <c r="G104" s="40"/>
      <c r="H104" s="40"/>
      <c r="I104" s="40"/>
      <c r="J104" s="43"/>
      <c r="K104" s="54"/>
      <c r="L104" s="40"/>
      <c r="M104" s="54"/>
      <c r="N104" s="38"/>
      <c r="O104" s="40"/>
      <c r="P104" s="48"/>
      <c r="Q104" s="49"/>
      <c r="R104" s="48"/>
      <c r="S104" s="48"/>
      <c r="T104" s="48"/>
      <c r="U104" s="48"/>
      <c r="V104" s="48"/>
      <c r="W104" s="48"/>
      <c r="X104" s="48"/>
      <c r="Y104" s="48"/>
      <c r="Z104" s="48"/>
      <c r="AA104" s="49"/>
      <c r="AB104" s="49"/>
      <c r="AC104" s="45"/>
      <c r="AD104" s="47"/>
      <c r="AE104" s="207">
        <f t="shared" si="4"/>
        <v>0</v>
      </c>
      <c r="AF104" s="115">
        <f t="shared" si="3"/>
        <v>0</v>
      </c>
    </row>
    <row r="105" spans="1:32" ht="20.100000000000001" customHeight="1">
      <c r="A105" s="114">
        <v>104</v>
      </c>
      <c r="B105" s="40"/>
      <c r="C105" s="40"/>
      <c r="D105" s="40"/>
      <c r="E105" s="40"/>
      <c r="F105" s="40"/>
      <c r="G105" s="40"/>
      <c r="H105" s="40"/>
      <c r="I105" s="40"/>
      <c r="J105" s="43"/>
      <c r="K105" s="54"/>
      <c r="L105" s="40"/>
      <c r="M105" s="54"/>
      <c r="N105" s="38"/>
      <c r="O105" s="40"/>
      <c r="P105" s="48"/>
      <c r="Q105" s="49"/>
      <c r="R105" s="48"/>
      <c r="S105" s="48"/>
      <c r="T105" s="48"/>
      <c r="U105" s="48"/>
      <c r="V105" s="48"/>
      <c r="W105" s="48"/>
      <c r="X105" s="48"/>
      <c r="Y105" s="48"/>
      <c r="Z105" s="48"/>
      <c r="AA105" s="49"/>
      <c r="AB105" s="49"/>
      <c r="AC105" s="45"/>
      <c r="AD105" s="47"/>
      <c r="AE105" s="207">
        <f t="shared" si="4"/>
        <v>0</v>
      </c>
      <c r="AF105" s="115">
        <f t="shared" si="3"/>
        <v>0</v>
      </c>
    </row>
    <row r="106" spans="1:32" ht="20.100000000000001" customHeight="1">
      <c r="A106" s="114">
        <v>105</v>
      </c>
      <c r="B106" s="40"/>
      <c r="C106" s="40"/>
      <c r="D106" s="40"/>
      <c r="E106" s="40"/>
      <c r="F106" s="40"/>
      <c r="G106" s="40"/>
      <c r="H106" s="40"/>
      <c r="I106" s="40"/>
      <c r="J106" s="43"/>
      <c r="K106" s="54"/>
      <c r="L106" s="40"/>
      <c r="M106" s="54"/>
      <c r="N106" s="38"/>
      <c r="O106" s="40"/>
      <c r="P106" s="48"/>
      <c r="Q106" s="49"/>
      <c r="R106" s="48"/>
      <c r="S106" s="48"/>
      <c r="T106" s="48"/>
      <c r="U106" s="48"/>
      <c r="V106" s="48"/>
      <c r="W106" s="48"/>
      <c r="X106" s="48"/>
      <c r="Y106" s="48"/>
      <c r="Z106" s="48"/>
      <c r="AA106" s="49"/>
      <c r="AB106" s="49"/>
      <c r="AC106" s="45"/>
      <c r="AD106" s="47"/>
      <c r="AE106" s="207">
        <f t="shared" si="4"/>
        <v>0</v>
      </c>
      <c r="AF106" s="115">
        <f t="shared" si="3"/>
        <v>0</v>
      </c>
    </row>
    <row r="107" spans="1:32" ht="20.100000000000001" customHeight="1">
      <c r="A107" s="114">
        <v>106</v>
      </c>
      <c r="B107" s="40"/>
      <c r="C107" s="40"/>
      <c r="D107" s="40"/>
      <c r="E107" s="40"/>
      <c r="F107" s="40"/>
      <c r="G107" s="40"/>
      <c r="H107" s="40"/>
      <c r="I107" s="40"/>
      <c r="J107" s="42"/>
      <c r="K107" s="54"/>
      <c r="L107" s="40"/>
      <c r="M107" s="54"/>
      <c r="N107" s="38"/>
      <c r="O107" s="54"/>
      <c r="P107" s="48"/>
      <c r="Q107" s="48"/>
      <c r="R107" s="48"/>
      <c r="S107" s="48"/>
      <c r="T107" s="48"/>
      <c r="U107" s="48"/>
      <c r="V107" s="48"/>
      <c r="W107" s="48"/>
      <c r="X107" s="48"/>
      <c r="Y107" s="48"/>
      <c r="Z107" s="48"/>
      <c r="AA107" s="49"/>
      <c r="AB107" s="48"/>
      <c r="AC107" s="45"/>
      <c r="AD107" s="47"/>
      <c r="AE107" s="207">
        <f t="shared" si="4"/>
        <v>0</v>
      </c>
      <c r="AF107" s="115">
        <f t="shared" si="3"/>
        <v>0</v>
      </c>
    </row>
    <row r="108" spans="1:32" ht="20.100000000000001" customHeight="1">
      <c r="A108" s="114">
        <v>107</v>
      </c>
      <c r="B108" s="40"/>
      <c r="C108" s="40"/>
      <c r="D108" s="40"/>
      <c r="E108" s="40"/>
      <c r="F108" s="40"/>
      <c r="G108" s="40"/>
      <c r="H108" s="40"/>
      <c r="I108" s="40"/>
      <c r="J108" s="42"/>
      <c r="K108" s="54"/>
      <c r="L108" s="40"/>
      <c r="M108" s="54"/>
      <c r="N108" s="38"/>
      <c r="O108" s="54"/>
      <c r="P108" s="48"/>
      <c r="Q108" s="48"/>
      <c r="R108" s="48"/>
      <c r="S108" s="48"/>
      <c r="T108" s="48"/>
      <c r="U108" s="48"/>
      <c r="V108" s="48"/>
      <c r="W108" s="48"/>
      <c r="X108" s="48"/>
      <c r="Y108" s="48"/>
      <c r="Z108" s="48"/>
      <c r="AA108" s="49"/>
      <c r="AB108" s="48"/>
      <c r="AC108" s="45"/>
      <c r="AD108" s="40"/>
      <c r="AE108" s="207">
        <f t="shared" si="4"/>
        <v>0</v>
      </c>
      <c r="AF108" s="115">
        <f t="shared" si="3"/>
        <v>0</v>
      </c>
    </row>
    <row r="109" spans="1:32" ht="20.100000000000001" customHeight="1">
      <c r="A109" s="114">
        <v>108</v>
      </c>
      <c r="B109" s="40"/>
      <c r="C109" s="40"/>
      <c r="D109" s="40"/>
      <c r="E109" s="40"/>
      <c r="F109" s="40"/>
      <c r="G109" s="40"/>
      <c r="H109" s="40"/>
      <c r="I109" s="40"/>
      <c r="J109" s="43"/>
      <c r="K109" s="54"/>
      <c r="L109" s="54"/>
      <c r="M109" s="54"/>
      <c r="N109" s="38"/>
      <c r="O109" s="54"/>
      <c r="P109" s="48"/>
      <c r="Q109" s="48"/>
      <c r="R109" s="48"/>
      <c r="S109" s="48"/>
      <c r="T109" s="48"/>
      <c r="U109" s="48"/>
      <c r="V109" s="48"/>
      <c r="W109" s="48"/>
      <c r="X109" s="48"/>
      <c r="Y109" s="48"/>
      <c r="Z109" s="48"/>
      <c r="AA109" s="49"/>
      <c r="AB109" s="49"/>
      <c r="AC109" s="45"/>
      <c r="AD109" s="40"/>
      <c r="AE109" s="207">
        <f t="shared" si="4"/>
        <v>0</v>
      </c>
      <c r="AF109" s="115">
        <f t="shared" si="3"/>
        <v>0</v>
      </c>
    </row>
    <row r="110" spans="1:32" ht="20.100000000000001" customHeight="1">
      <c r="A110" s="114">
        <v>109</v>
      </c>
      <c r="B110" s="40"/>
      <c r="C110" s="40"/>
      <c r="D110" s="40"/>
      <c r="E110" s="40"/>
      <c r="F110" s="40"/>
      <c r="G110" s="40"/>
      <c r="H110" s="40"/>
      <c r="I110" s="40"/>
      <c r="J110" s="43"/>
      <c r="K110" s="54"/>
      <c r="L110" s="54"/>
      <c r="M110" s="54"/>
      <c r="N110" s="38"/>
      <c r="O110" s="54"/>
      <c r="P110" s="48"/>
      <c r="Q110" s="48"/>
      <c r="R110" s="48"/>
      <c r="S110" s="48"/>
      <c r="T110" s="48"/>
      <c r="U110" s="48"/>
      <c r="V110" s="48"/>
      <c r="W110" s="48"/>
      <c r="X110" s="48"/>
      <c r="Y110" s="48"/>
      <c r="Z110" s="48"/>
      <c r="AA110" s="49"/>
      <c r="AB110" s="49"/>
      <c r="AC110" s="45"/>
      <c r="AD110" s="40"/>
      <c r="AE110" s="207">
        <f t="shared" si="4"/>
        <v>0</v>
      </c>
      <c r="AF110" s="115">
        <f t="shared" si="3"/>
        <v>0</v>
      </c>
    </row>
    <row r="111" spans="1:32" ht="20.100000000000001" customHeight="1">
      <c r="A111" s="114">
        <v>110</v>
      </c>
      <c r="B111" s="40"/>
      <c r="C111" s="40"/>
      <c r="D111" s="40"/>
      <c r="E111" s="40"/>
      <c r="F111" s="40"/>
      <c r="G111" s="40"/>
      <c r="H111" s="40"/>
      <c r="I111" s="40"/>
      <c r="J111" s="43"/>
      <c r="K111" s="54"/>
      <c r="L111" s="54"/>
      <c r="M111" s="54"/>
      <c r="N111" s="38"/>
      <c r="O111" s="54"/>
      <c r="P111" s="48"/>
      <c r="Q111" s="48"/>
      <c r="R111" s="48"/>
      <c r="S111" s="48"/>
      <c r="T111" s="48"/>
      <c r="U111" s="48"/>
      <c r="V111" s="48"/>
      <c r="W111" s="48"/>
      <c r="X111" s="48"/>
      <c r="Y111" s="48"/>
      <c r="Z111" s="48"/>
      <c r="AA111" s="49"/>
      <c r="AB111" s="49"/>
      <c r="AC111" s="45"/>
      <c r="AD111" s="40"/>
      <c r="AE111" s="207">
        <f t="shared" si="4"/>
        <v>0</v>
      </c>
      <c r="AF111" s="115">
        <f t="shared" si="3"/>
        <v>0</v>
      </c>
    </row>
    <row r="112" spans="1:32" ht="20.100000000000001" customHeight="1">
      <c r="A112" s="114">
        <v>111</v>
      </c>
      <c r="B112" s="40"/>
      <c r="C112" s="40"/>
      <c r="D112" s="40"/>
      <c r="E112" s="40"/>
      <c r="F112" s="40"/>
      <c r="G112" s="40"/>
      <c r="H112" s="40"/>
      <c r="I112" s="40"/>
      <c r="J112" s="43"/>
      <c r="K112" s="54"/>
      <c r="L112" s="54"/>
      <c r="M112" s="54"/>
      <c r="N112" s="38"/>
      <c r="O112" s="54"/>
      <c r="P112" s="48"/>
      <c r="Q112" s="48"/>
      <c r="R112" s="48"/>
      <c r="S112" s="48"/>
      <c r="T112" s="48"/>
      <c r="U112" s="48"/>
      <c r="V112" s="48"/>
      <c r="W112" s="48"/>
      <c r="X112" s="48"/>
      <c r="Y112" s="48"/>
      <c r="Z112" s="48"/>
      <c r="AA112" s="49"/>
      <c r="AB112" s="49"/>
      <c r="AC112" s="45"/>
      <c r="AD112" s="40"/>
      <c r="AE112" s="207">
        <f t="shared" si="4"/>
        <v>0</v>
      </c>
      <c r="AF112" s="115">
        <f t="shared" si="3"/>
        <v>0</v>
      </c>
    </row>
    <row r="113" spans="1:32" ht="20.100000000000001" customHeight="1">
      <c r="A113" s="114">
        <v>112</v>
      </c>
      <c r="B113" s="40"/>
      <c r="C113" s="40"/>
      <c r="D113" s="40"/>
      <c r="E113" s="40"/>
      <c r="F113" s="40"/>
      <c r="G113" s="40"/>
      <c r="H113" s="40"/>
      <c r="I113" s="40"/>
      <c r="J113" s="43"/>
      <c r="K113" s="55"/>
      <c r="L113" s="55"/>
      <c r="M113" s="54"/>
      <c r="N113" s="38"/>
      <c r="O113" s="55"/>
      <c r="P113" s="50"/>
      <c r="Q113" s="50"/>
      <c r="R113" s="50"/>
      <c r="S113" s="50"/>
      <c r="T113" s="50"/>
      <c r="U113" s="50"/>
      <c r="V113" s="50"/>
      <c r="W113" s="50"/>
      <c r="X113" s="50"/>
      <c r="Y113" s="50"/>
      <c r="Z113" s="48"/>
      <c r="AA113" s="49"/>
      <c r="AB113" s="49"/>
      <c r="AC113" s="45"/>
      <c r="AD113" s="40"/>
      <c r="AE113" s="207">
        <f t="shared" si="4"/>
        <v>0</v>
      </c>
      <c r="AF113" s="115">
        <f t="shared" si="3"/>
        <v>0</v>
      </c>
    </row>
    <row r="114" spans="1:32" ht="20.100000000000001" customHeight="1">
      <c r="A114" s="114">
        <v>113</v>
      </c>
      <c r="B114" s="40"/>
      <c r="C114" s="40"/>
      <c r="D114" s="40"/>
      <c r="E114" s="40"/>
      <c r="F114" s="40"/>
      <c r="G114" s="40"/>
      <c r="H114" s="40"/>
      <c r="I114" s="40"/>
      <c r="J114" s="43"/>
      <c r="K114" s="40"/>
      <c r="L114" s="40"/>
      <c r="M114" s="54"/>
      <c r="N114" s="38"/>
      <c r="O114" s="40"/>
      <c r="P114" s="49"/>
      <c r="Q114" s="49"/>
      <c r="R114" s="49"/>
      <c r="S114" s="49"/>
      <c r="T114" s="49"/>
      <c r="U114" s="49"/>
      <c r="V114" s="49"/>
      <c r="W114" s="49"/>
      <c r="X114" s="49"/>
      <c r="Y114" s="49"/>
      <c r="Z114" s="49"/>
      <c r="AA114" s="49"/>
      <c r="AB114" s="49"/>
      <c r="AC114" s="45"/>
      <c r="AD114" s="40"/>
      <c r="AE114" s="207">
        <f t="shared" si="4"/>
        <v>0</v>
      </c>
      <c r="AF114" s="115">
        <f t="shared" si="3"/>
        <v>0</v>
      </c>
    </row>
    <row r="115" spans="1:32" ht="20.100000000000001" customHeight="1">
      <c r="A115" s="114">
        <v>114</v>
      </c>
      <c r="B115" s="40"/>
      <c r="C115" s="40"/>
      <c r="D115" s="40"/>
      <c r="E115" s="40"/>
      <c r="F115" s="40"/>
      <c r="G115" s="40"/>
      <c r="H115" s="40"/>
      <c r="I115" s="40"/>
      <c r="J115" s="43"/>
      <c r="K115" s="40"/>
      <c r="L115" s="40"/>
      <c r="M115" s="54"/>
      <c r="N115" s="38"/>
      <c r="O115" s="40"/>
      <c r="P115" s="49"/>
      <c r="Q115" s="49"/>
      <c r="R115" s="49"/>
      <c r="S115" s="49"/>
      <c r="T115" s="49"/>
      <c r="U115" s="49"/>
      <c r="V115" s="49"/>
      <c r="W115" s="49"/>
      <c r="X115" s="49"/>
      <c r="Y115" s="49"/>
      <c r="Z115" s="49"/>
      <c r="AA115" s="49"/>
      <c r="AB115" s="49"/>
      <c r="AC115" s="45"/>
      <c r="AD115" s="40"/>
      <c r="AE115" s="207">
        <f t="shared" si="4"/>
        <v>0</v>
      </c>
      <c r="AF115" s="115">
        <f t="shared" si="3"/>
        <v>0</v>
      </c>
    </row>
    <row r="116" spans="1:32" ht="20.100000000000001" customHeight="1">
      <c r="A116" s="114">
        <v>115</v>
      </c>
      <c r="B116" s="40"/>
      <c r="C116" s="40"/>
      <c r="D116" s="40"/>
      <c r="E116" s="40"/>
      <c r="F116" s="40"/>
      <c r="G116" s="40"/>
      <c r="H116" s="40"/>
      <c r="I116" s="40"/>
      <c r="J116" s="43"/>
      <c r="K116" s="40"/>
      <c r="L116" s="40"/>
      <c r="M116" s="54"/>
      <c r="N116" s="38"/>
      <c r="O116" s="40"/>
      <c r="P116" s="49"/>
      <c r="Q116" s="49"/>
      <c r="R116" s="49"/>
      <c r="S116" s="49"/>
      <c r="T116" s="49"/>
      <c r="U116" s="49"/>
      <c r="V116" s="49"/>
      <c r="W116" s="49"/>
      <c r="X116" s="49"/>
      <c r="Y116" s="49"/>
      <c r="Z116" s="49"/>
      <c r="AA116" s="49"/>
      <c r="AB116" s="49"/>
      <c r="AC116" s="45"/>
      <c r="AD116" s="40"/>
      <c r="AE116" s="207">
        <f t="shared" si="4"/>
        <v>0</v>
      </c>
      <c r="AF116" s="115">
        <f t="shared" si="3"/>
        <v>0</v>
      </c>
    </row>
    <row r="117" spans="1:32" ht="20.100000000000001" customHeight="1">
      <c r="A117" s="114">
        <v>116</v>
      </c>
      <c r="B117" s="40"/>
      <c r="C117" s="40"/>
      <c r="D117" s="40"/>
      <c r="E117" s="40"/>
      <c r="F117" s="40"/>
      <c r="G117" s="40"/>
      <c r="H117" s="40"/>
      <c r="I117" s="40"/>
      <c r="J117" s="43"/>
      <c r="K117" s="40"/>
      <c r="L117" s="40"/>
      <c r="M117" s="54"/>
      <c r="N117" s="38"/>
      <c r="O117" s="40"/>
      <c r="P117" s="49"/>
      <c r="Q117" s="49"/>
      <c r="R117" s="49"/>
      <c r="S117" s="49"/>
      <c r="T117" s="49"/>
      <c r="U117" s="49"/>
      <c r="V117" s="49"/>
      <c r="W117" s="49"/>
      <c r="X117" s="49"/>
      <c r="Y117" s="49"/>
      <c r="Z117" s="49"/>
      <c r="AA117" s="49"/>
      <c r="AB117" s="49"/>
      <c r="AC117" s="45"/>
      <c r="AD117" s="40"/>
      <c r="AE117" s="207">
        <f t="shared" si="4"/>
        <v>0</v>
      </c>
      <c r="AF117" s="115">
        <f t="shared" si="3"/>
        <v>0</v>
      </c>
    </row>
    <row r="118" spans="1:32" ht="20.100000000000001" customHeight="1">
      <c r="A118" s="114">
        <v>117</v>
      </c>
      <c r="B118" s="40"/>
      <c r="C118" s="40"/>
      <c r="D118" s="40"/>
      <c r="E118" s="40"/>
      <c r="F118" s="40"/>
      <c r="G118" s="40"/>
      <c r="H118" s="40"/>
      <c r="I118" s="40"/>
      <c r="J118" s="43"/>
      <c r="K118" s="40"/>
      <c r="L118" s="40"/>
      <c r="M118" s="54"/>
      <c r="N118" s="38"/>
      <c r="O118" s="40"/>
      <c r="P118" s="49"/>
      <c r="Q118" s="49"/>
      <c r="R118" s="49"/>
      <c r="S118" s="49"/>
      <c r="T118" s="49"/>
      <c r="U118" s="49"/>
      <c r="V118" s="49"/>
      <c r="W118" s="49"/>
      <c r="X118" s="49"/>
      <c r="Y118" s="49"/>
      <c r="Z118" s="49"/>
      <c r="AA118" s="49"/>
      <c r="AB118" s="49"/>
      <c r="AC118" s="45"/>
      <c r="AD118" s="40"/>
      <c r="AE118" s="207">
        <f t="shared" si="4"/>
        <v>0</v>
      </c>
      <c r="AF118" s="115">
        <f t="shared" si="3"/>
        <v>0</v>
      </c>
    </row>
    <row r="119" spans="1:32" ht="20.100000000000001" customHeight="1">
      <c r="A119" s="114">
        <v>118</v>
      </c>
      <c r="B119" s="40"/>
      <c r="C119" s="40"/>
      <c r="D119" s="40"/>
      <c r="E119" s="40"/>
      <c r="F119" s="40"/>
      <c r="G119" s="40"/>
      <c r="H119" s="40"/>
      <c r="I119" s="40"/>
      <c r="J119" s="43"/>
      <c r="K119" s="40"/>
      <c r="L119" s="40"/>
      <c r="M119" s="54"/>
      <c r="N119" s="38"/>
      <c r="O119" s="40"/>
      <c r="P119" s="49"/>
      <c r="Q119" s="49"/>
      <c r="R119" s="49"/>
      <c r="S119" s="49"/>
      <c r="T119" s="49"/>
      <c r="U119" s="49"/>
      <c r="V119" s="49"/>
      <c r="W119" s="49"/>
      <c r="X119" s="49"/>
      <c r="Y119" s="49"/>
      <c r="Z119" s="49"/>
      <c r="AA119" s="49"/>
      <c r="AB119" s="49"/>
      <c r="AC119" s="45"/>
      <c r="AD119" s="40"/>
      <c r="AE119" s="207">
        <f t="shared" si="4"/>
        <v>0</v>
      </c>
      <c r="AF119" s="115">
        <f t="shared" si="3"/>
        <v>0</v>
      </c>
    </row>
    <row r="120" spans="1:32" ht="20.100000000000001" customHeight="1">
      <c r="A120" s="114">
        <v>119</v>
      </c>
      <c r="B120" s="40"/>
      <c r="C120" s="40"/>
      <c r="D120" s="40"/>
      <c r="E120" s="40"/>
      <c r="F120" s="40"/>
      <c r="G120" s="40"/>
      <c r="H120" s="40"/>
      <c r="I120" s="40"/>
      <c r="J120" s="43"/>
      <c r="K120" s="40"/>
      <c r="L120" s="40"/>
      <c r="M120" s="54"/>
      <c r="N120" s="38"/>
      <c r="O120" s="40"/>
      <c r="P120" s="49"/>
      <c r="Q120" s="49"/>
      <c r="R120" s="49"/>
      <c r="S120" s="49"/>
      <c r="T120" s="49"/>
      <c r="U120" s="49"/>
      <c r="V120" s="49"/>
      <c r="W120" s="49"/>
      <c r="X120" s="49"/>
      <c r="Y120" s="49"/>
      <c r="Z120" s="49"/>
      <c r="AA120" s="49"/>
      <c r="AB120" s="49"/>
      <c r="AC120" s="45"/>
      <c r="AD120" s="40"/>
      <c r="AE120" s="207">
        <f t="shared" si="4"/>
        <v>0</v>
      </c>
      <c r="AF120" s="115">
        <f t="shared" si="3"/>
        <v>0</v>
      </c>
    </row>
    <row r="121" spans="1:32" ht="20.100000000000001" customHeight="1">
      <c r="A121" s="114">
        <v>120</v>
      </c>
      <c r="B121" s="40"/>
      <c r="C121" s="40"/>
      <c r="D121" s="40"/>
      <c r="E121" s="40"/>
      <c r="F121" s="40"/>
      <c r="G121" s="40"/>
      <c r="H121" s="40"/>
      <c r="I121" s="40"/>
      <c r="J121" s="43"/>
      <c r="K121" s="40"/>
      <c r="L121" s="40"/>
      <c r="M121" s="54"/>
      <c r="N121" s="38"/>
      <c r="O121" s="40"/>
      <c r="P121" s="49"/>
      <c r="Q121" s="49"/>
      <c r="R121" s="49"/>
      <c r="S121" s="49"/>
      <c r="T121" s="49"/>
      <c r="U121" s="49"/>
      <c r="V121" s="49"/>
      <c r="W121" s="49"/>
      <c r="X121" s="49"/>
      <c r="Y121" s="49"/>
      <c r="Z121" s="49"/>
      <c r="AA121" s="49"/>
      <c r="AB121" s="49"/>
      <c r="AC121" s="45"/>
      <c r="AD121" s="40"/>
      <c r="AE121" s="207">
        <f t="shared" si="4"/>
        <v>0</v>
      </c>
      <c r="AF121" s="115">
        <f t="shared" si="3"/>
        <v>0</v>
      </c>
    </row>
    <row r="122" spans="1:32" ht="20.100000000000001" customHeight="1">
      <c r="A122" s="114">
        <v>121</v>
      </c>
      <c r="B122" s="40"/>
      <c r="C122" s="40"/>
      <c r="D122" s="40"/>
      <c r="E122" s="40"/>
      <c r="F122" s="40"/>
      <c r="G122" s="40"/>
      <c r="H122" s="40"/>
      <c r="I122" s="40"/>
      <c r="J122" s="43"/>
      <c r="K122" s="40"/>
      <c r="L122" s="40"/>
      <c r="M122" s="54"/>
      <c r="N122" s="38"/>
      <c r="O122" s="40"/>
      <c r="P122" s="49"/>
      <c r="Q122" s="49"/>
      <c r="R122" s="49"/>
      <c r="S122" s="49"/>
      <c r="T122" s="49"/>
      <c r="U122" s="49"/>
      <c r="V122" s="49"/>
      <c r="W122" s="49"/>
      <c r="X122" s="49"/>
      <c r="Y122" s="49"/>
      <c r="Z122" s="49"/>
      <c r="AA122" s="49"/>
      <c r="AB122" s="49"/>
      <c r="AC122" s="45"/>
      <c r="AD122" s="40"/>
      <c r="AE122" s="207">
        <f t="shared" si="4"/>
        <v>0</v>
      </c>
      <c r="AF122" s="115">
        <f t="shared" si="3"/>
        <v>0</v>
      </c>
    </row>
    <row r="123" spans="1:32" ht="20.100000000000001" customHeight="1">
      <c r="A123" s="114">
        <v>122</v>
      </c>
      <c r="B123" s="40"/>
      <c r="C123" s="40"/>
      <c r="D123" s="40"/>
      <c r="E123" s="40"/>
      <c r="F123" s="40"/>
      <c r="G123" s="40"/>
      <c r="H123" s="40"/>
      <c r="I123" s="40"/>
      <c r="J123" s="43"/>
      <c r="K123" s="40"/>
      <c r="L123" s="40"/>
      <c r="M123" s="54"/>
      <c r="N123" s="38"/>
      <c r="O123" s="40"/>
      <c r="P123" s="49"/>
      <c r="Q123" s="49"/>
      <c r="R123" s="49"/>
      <c r="S123" s="49"/>
      <c r="T123" s="49"/>
      <c r="U123" s="49"/>
      <c r="V123" s="49"/>
      <c r="W123" s="49"/>
      <c r="X123" s="49"/>
      <c r="Y123" s="49"/>
      <c r="Z123" s="49"/>
      <c r="AA123" s="49"/>
      <c r="AB123" s="49"/>
      <c r="AC123" s="45"/>
      <c r="AD123" s="40"/>
      <c r="AE123" s="207">
        <f t="shared" si="4"/>
        <v>0</v>
      </c>
      <c r="AF123" s="115">
        <f t="shared" si="3"/>
        <v>0</v>
      </c>
    </row>
    <row r="124" spans="1:32" ht="20.100000000000001" customHeight="1">
      <c r="A124" s="114">
        <v>123</v>
      </c>
      <c r="B124" s="40"/>
      <c r="C124" s="40"/>
      <c r="D124" s="40"/>
      <c r="E124" s="40"/>
      <c r="F124" s="40"/>
      <c r="G124" s="40"/>
      <c r="H124" s="40"/>
      <c r="I124" s="40"/>
      <c r="J124" s="43"/>
      <c r="K124" s="40"/>
      <c r="L124" s="40"/>
      <c r="M124" s="54"/>
      <c r="N124" s="38"/>
      <c r="O124" s="40"/>
      <c r="P124" s="49"/>
      <c r="Q124" s="49"/>
      <c r="R124" s="49"/>
      <c r="S124" s="49"/>
      <c r="T124" s="49"/>
      <c r="U124" s="49"/>
      <c r="V124" s="49"/>
      <c r="W124" s="49"/>
      <c r="X124" s="49"/>
      <c r="Y124" s="49"/>
      <c r="Z124" s="49"/>
      <c r="AA124" s="49"/>
      <c r="AB124" s="49"/>
      <c r="AC124" s="45"/>
      <c r="AD124" s="40"/>
      <c r="AE124" s="207">
        <f t="shared" si="4"/>
        <v>0</v>
      </c>
      <c r="AF124" s="115">
        <f t="shared" si="3"/>
        <v>0</v>
      </c>
    </row>
    <row r="125" spans="1:32" ht="20.100000000000001" customHeight="1">
      <c r="A125" s="114">
        <v>124</v>
      </c>
      <c r="B125" s="40"/>
      <c r="C125" s="40"/>
      <c r="D125" s="40"/>
      <c r="E125" s="40"/>
      <c r="F125" s="40"/>
      <c r="G125" s="40"/>
      <c r="H125" s="40"/>
      <c r="I125" s="40"/>
      <c r="J125" s="43"/>
      <c r="K125" s="40"/>
      <c r="L125" s="40"/>
      <c r="M125" s="54"/>
      <c r="N125" s="38"/>
      <c r="O125" s="40"/>
      <c r="P125" s="49"/>
      <c r="Q125" s="49"/>
      <c r="R125" s="49"/>
      <c r="S125" s="49"/>
      <c r="T125" s="49"/>
      <c r="U125" s="49"/>
      <c r="V125" s="49"/>
      <c r="W125" s="49"/>
      <c r="X125" s="49"/>
      <c r="Y125" s="49"/>
      <c r="Z125" s="49"/>
      <c r="AA125" s="49"/>
      <c r="AB125" s="49"/>
      <c r="AC125" s="45"/>
      <c r="AD125" s="40"/>
      <c r="AE125" s="207">
        <f t="shared" si="4"/>
        <v>0</v>
      </c>
      <c r="AF125" s="115">
        <f t="shared" si="3"/>
        <v>0</v>
      </c>
    </row>
    <row r="126" spans="1:32" ht="20.100000000000001" customHeight="1">
      <c r="A126" s="114">
        <v>125</v>
      </c>
      <c r="B126" s="40"/>
      <c r="C126" s="40"/>
      <c r="D126" s="40"/>
      <c r="E126" s="40"/>
      <c r="F126" s="40"/>
      <c r="G126" s="40"/>
      <c r="H126" s="40"/>
      <c r="I126" s="40"/>
      <c r="J126" s="43"/>
      <c r="K126" s="40"/>
      <c r="L126" s="40"/>
      <c r="M126" s="54"/>
      <c r="N126" s="38"/>
      <c r="O126" s="40"/>
      <c r="P126" s="49"/>
      <c r="Q126" s="49"/>
      <c r="R126" s="49"/>
      <c r="S126" s="49"/>
      <c r="T126" s="49"/>
      <c r="U126" s="49"/>
      <c r="V126" s="49"/>
      <c r="W126" s="49"/>
      <c r="X126" s="49"/>
      <c r="Y126" s="49"/>
      <c r="Z126" s="49"/>
      <c r="AA126" s="49"/>
      <c r="AB126" s="49"/>
      <c r="AC126" s="45"/>
      <c r="AD126" s="40"/>
      <c r="AE126" s="207">
        <f t="shared" si="4"/>
        <v>0</v>
      </c>
      <c r="AF126" s="115">
        <f t="shared" si="3"/>
        <v>0</v>
      </c>
    </row>
    <row r="127" spans="1:32" ht="20.100000000000001" customHeight="1">
      <c r="A127" s="114">
        <v>126</v>
      </c>
      <c r="B127" s="40"/>
      <c r="C127" s="40"/>
      <c r="D127" s="40"/>
      <c r="E127" s="40"/>
      <c r="F127" s="40"/>
      <c r="G127" s="40"/>
      <c r="H127" s="40"/>
      <c r="I127" s="40"/>
      <c r="J127" s="43"/>
      <c r="K127" s="40"/>
      <c r="L127" s="40"/>
      <c r="M127" s="54"/>
      <c r="N127" s="38"/>
      <c r="O127" s="40"/>
      <c r="P127" s="49"/>
      <c r="Q127" s="49"/>
      <c r="R127" s="49"/>
      <c r="S127" s="49"/>
      <c r="T127" s="49"/>
      <c r="U127" s="49"/>
      <c r="V127" s="49"/>
      <c r="W127" s="49"/>
      <c r="X127" s="49"/>
      <c r="Y127" s="49"/>
      <c r="Z127" s="49"/>
      <c r="AA127" s="49"/>
      <c r="AB127" s="49"/>
      <c r="AC127" s="45"/>
      <c r="AD127" s="40"/>
      <c r="AE127" s="207">
        <f t="shared" si="4"/>
        <v>0</v>
      </c>
      <c r="AF127" s="115">
        <f t="shared" si="3"/>
        <v>0</v>
      </c>
    </row>
    <row r="128" spans="1:32" ht="20.100000000000001" customHeight="1">
      <c r="A128" s="114">
        <v>127</v>
      </c>
      <c r="B128" s="40"/>
      <c r="C128" s="40"/>
      <c r="D128" s="40"/>
      <c r="E128" s="40"/>
      <c r="F128" s="40"/>
      <c r="G128" s="40"/>
      <c r="H128" s="40"/>
      <c r="I128" s="40"/>
      <c r="J128" s="43"/>
      <c r="K128" s="40"/>
      <c r="L128" s="40"/>
      <c r="M128" s="54"/>
      <c r="N128" s="38"/>
      <c r="O128" s="40"/>
      <c r="P128" s="49"/>
      <c r="Q128" s="49"/>
      <c r="R128" s="49"/>
      <c r="S128" s="49"/>
      <c r="T128" s="49"/>
      <c r="U128" s="49"/>
      <c r="V128" s="49"/>
      <c r="W128" s="49"/>
      <c r="X128" s="49"/>
      <c r="Y128" s="49"/>
      <c r="Z128" s="49"/>
      <c r="AA128" s="49"/>
      <c r="AB128" s="49"/>
      <c r="AC128" s="45"/>
      <c r="AD128" s="40"/>
      <c r="AE128" s="207">
        <f t="shared" si="4"/>
        <v>0</v>
      </c>
      <c r="AF128" s="115">
        <f t="shared" si="3"/>
        <v>0</v>
      </c>
    </row>
    <row r="129" spans="1:32" ht="20.100000000000001" customHeight="1">
      <c r="A129" s="114">
        <v>128</v>
      </c>
      <c r="B129" s="40"/>
      <c r="C129" s="40"/>
      <c r="D129" s="40"/>
      <c r="E129" s="40"/>
      <c r="F129" s="40"/>
      <c r="G129" s="40"/>
      <c r="H129" s="40"/>
      <c r="I129" s="40"/>
      <c r="J129" s="43"/>
      <c r="K129" s="40"/>
      <c r="L129" s="40"/>
      <c r="M129" s="54"/>
      <c r="N129" s="38"/>
      <c r="O129" s="40"/>
      <c r="P129" s="49"/>
      <c r="Q129" s="49"/>
      <c r="R129" s="49"/>
      <c r="S129" s="49"/>
      <c r="T129" s="49"/>
      <c r="U129" s="49"/>
      <c r="V129" s="49"/>
      <c r="W129" s="49"/>
      <c r="X129" s="49"/>
      <c r="Y129" s="49"/>
      <c r="Z129" s="49"/>
      <c r="AA129" s="49"/>
      <c r="AB129" s="49"/>
      <c r="AC129" s="45"/>
      <c r="AD129" s="40"/>
      <c r="AE129" s="207">
        <f t="shared" si="4"/>
        <v>0</v>
      </c>
      <c r="AF129" s="115">
        <f t="shared" si="3"/>
        <v>0</v>
      </c>
    </row>
    <row r="130" spans="1:32" ht="20.100000000000001" customHeight="1">
      <c r="A130" s="114">
        <v>129</v>
      </c>
      <c r="B130" s="40"/>
      <c r="C130" s="40"/>
      <c r="D130" s="40"/>
      <c r="E130" s="40"/>
      <c r="F130" s="40"/>
      <c r="G130" s="40"/>
      <c r="H130" s="40"/>
      <c r="I130" s="40"/>
      <c r="J130" s="43"/>
      <c r="K130" s="40"/>
      <c r="L130" s="40"/>
      <c r="M130" s="54"/>
      <c r="N130" s="38"/>
      <c r="O130" s="40"/>
      <c r="P130" s="49"/>
      <c r="Q130" s="49"/>
      <c r="R130" s="49"/>
      <c r="S130" s="49"/>
      <c r="T130" s="49"/>
      <c r="U130" s="49"/>
      <c r="V130" s="49"/>
      <c r="W130" s="49"/>
      <c r="X130" s="49"/>
      <c r="Y130" s="49"/>
      <c r="Z130" s="49"/>
      <c r="AA130" s="49"/>
      <c r="AB130" s="49"/>
      <c r="AC130" s="45"/>
      <c r="AD130" s="40"/>
      <c r="AE130" s="207">
        <f t="shared" si="4"/>
        <v>0</v>
      </c>
      <c r="AF130" s="115">
        <f t="shared" ref="AF130:AF193" si="5">SUM(AE130+B130)</f>
        <v>0</v>
      </c>
    </row>
    <row r="131" spans="1:32" ht="20.100000000000001" customHeight="1">
      <c r="A131" s="114">
        <v>130</v>
      </c>
      <c r="B131" s="40"/>
      <c r="C131" s="40"/>
      <c r="D131" s="40"/>
      <c r="E131" s="40"/>
      <c r="F131" s="40"/>
      <c r="G131" s="40"/>
      <c r="H131" s="40"/>
      <c r="I131" s="40"/>
      <c r="J131" s="43"/>
      <c r="K131" s="40"/>
      <c r="L131" s="40"/>
      <c r="M131" s="54"/>
      <c r="N131" s="38"/>
      <c r="O131" s="40"/>
      <c r="P131" s="49"/>
      <c r="Q131" s="49"/>
      <c r="R131" s="49"/>
      <c r="S131" s="49"/>
      <c r="T131" s="49"/>
      <c r="U131" s="49"/>
      <c r="V131" s="49"/>
      <c r="W131" s="49"/>
      <c r="X131" s="49"/>
      <c r="Y131" s="49"/>
      <c r="Z131" s="49"/>
      <c r="AA131" s="49"/>
      <c r="AB131" s="49"/>
      <c r="AC131" s="45"/>
      <c r="AD131" s="40"/>
      <c r="AE131" s="207">
        <f t="shared" si="4"/>
        <v>0</v>
      </c>
      <c r="AF131" s="115">
        <f t="shared" si="5"/>
        <v>0</v>
      </c>
    </row>
    <row r="132" spans="1:32" ht="20.100000000000001" customHeight="1">
      <c r="A132" s="114">
        <v>131</v>
      </c>
      <c r="B132" s="40"/>
      <c r="C132" s="40"/>
      <c r="D132" s="40"/>
      <c r="E132" s="40"/>
      <c r="F132" s="40"/>
      <c r="G132" s="40"/>
      <c r="H132" s="40"/>
      <c r="I132" s="40"/>
      <c r="J132" s="43"/>
      <c r="K132" s="40"/>
      <c r="L132" s="40"/>
      <c r="M132" s="54"/>
      <c r="N132" s="38"/>
      <c r="O132" s="40"/>
      <c r="P132" s="49"/>
      <c r="Q132" s="49"/>
      <c r="R132" s="49"/>
      <c r="S132" s="49"/>
      <c r="T132" s="49"/>
      <c r="U132" s="49"/>
      <c r="V132" s="49"/>
      <c r="W132" s="49"/>
      <c r="X132" s="49"/>
      <c r="Y132" s="49"/>
      <c r="Z132" s="49"/>
      <c r="AA132" s="49"/>
      <c r="AB132" s="49"/>
      <c r="AC132" s="45"/>
      <c r="AD132" s="40"/>
      <c r="AE132" s="207">
        <f t="shared" si="4"/>
        <v>0</v>
      </c>
      <c r="AF132" s="115">
        <f t="shared" si="5"/>
        <v>0</v>
      </c>
    </row>
    <row r="133" spans="1:32" ht="20.100000000000001" customHeight="1">
      <c r="A133" s="114">
        <v>132</v>
      </c>
      <c r="B133" s="40"/>
      <c r="C133" s="40"/>
      <c r="D133" s="40"/>
      <c r="E133" s="40"/>
      <c r="F133" s="40"/>
      <c r="G133" s="40"/>
      <c r="H133" s="40"/>
      <c r="I133" s="40"/>
      <c r="J133" s="43"/>
      <c r="K133" s="40"/>
      <c r="L133" s="40"/>
      <c r="M133" s="54"/>
      <c r="N133" s="38"/>
      <c r="O133" s="40"/>
      <c r="P133" s="49"/>
      <c r="Q133" s="49"/>
      <c r="R133" s="49"/>
      <c r="S133" s="49"/>
      <c r="T133" s="49"/>
      <c r="U133" s="49"/>
      <c r="V133" s="49"/>
      <c r="W133" s="49"/>
      <c r="X133" s="49"/>
      <c r="Y133" s="49"/>
      <c r="Z133" s="49"/>
      <c r="AA133" s="49"/>
      <c r="AB133" s="49"/>
      <c r="AC133" s="45"/>
      <c r="AD133" s="40"/>
      <c r="AE133" s="207">
        <f t="shared" si="4"/>
        <v>0</v>
      </c>
      <c r="AF133" s="115">
        <f t="shared" si="5"/>
        <v>0</v>
      </c>
    </row>
    <row r="134" spans="1:32" ht="20.100000000000001" customHeight="1">
      <c r="A134" s="114">
        <v>133</v>
      </c>
      <c r="B134" s="40"/>
      <c r="C134" s="40"/>
      <c r="D134" s="40"/>
      <c r="E134" s="40"/>
      <c r="F134" s="40"/>
      <c r="G134" s="40"/>
      <c r="H134" s="40"/>
      <c r="I134" s="40"/>
      <c r="J134" s="43"/>
      <c r="K134" s="40"/>
      <c r="L134" s="40"/>
      <c r="M134" s="54"/>
      <c r="N134" s="38"/>
      <c r="O134" s="40"/>
      <c r="P134" s="49"/>
      <c r="Q134" s="49"/>
      <c r="R134" s="49"/>
      <c r="S134" s="49"/>
      <c r="T134" s="49"/>
      <c r="U134" s="49"/>
      <c r="V134" s="49"/>
      <c r="W134" s="49"/>
      <c r="X134" s="49"/>
      <c r="Y134" s="49"/>
      <c r="Z134" s="49"/>
      <c r="AA134" s="49"/>
      <c r="AB134" s="49"/>
      <c r="AC134" s="45"/>
      <c r="AD134" s="40"/>
      <c r="AE134" s="207">
        <f t="shared" si="4"/>
        <v>0</v>
      </c>
      <c r="AF134" s="115">
        <f t="shared" si="5"/>
        <v>0</v>
      </c>
    </row>
    <row r="135" spans="1:32" ht="20.100000000000001" customHeight="1">
      <c r="A135" s="114">
        <v>134</v>
      </c>
      <c r="B135" s="40"/>
      <c r="C135" s="40"/>
      <c r="D135" s="40"/>
      <c r="E135" s="40"/>
      <c r="F135" s="40"/>
      <c r="G135" s="40"/>
      <c r="H135" s="40"/>
      <c r="I135" s="40"/>
      <c r="J135" s="43"/>
      <c r="K135" s="54"/>
      <c r="L135" s="40"/>
      <c r="M135" s="54"/>
      <c r="N135" s="38"/>
      <c r="O135" s="40"/>
      <c r="P135" s="48"/>
      <c r="Q135" s="49"/>
      <c r="R135" s="48"/>
      <c r="S135" s="48"/>
      <c r="T135" s="48"/>
      <c r="U135" s="48"/>
      <c r="V135" s="48"/>
      <c r="W135" s="48"/>
      <c r="X135" s="48"/>
      <c r="Y135" s="48"/>
      <c r="Z135" s="48"/>
      <c r="AA135" s="49"/>
      <c r="AB135" s="49"/>
      <c r="AC135" s="45"/>
      <c r="AD135" s="47"/>
      <c r="AE135" s="207">
        <f t="shared" ref="AE135:AE198" si="6">SUM(P135:AB135)</f>
        <v>0</v>
      </c>
      <c r="AF135" s="115">
        <f t="shared" si="5"/>
        <v>0</v>
      </c>
    </row>
    <row r="136" spans="1:32" ht="20.100000000000001" customHeight="1">
      <c r="A136" s="114">
        <v>135</v>
      </c>
      <c r="B136" s="40"/>
      <c r="C136" s="40"/>
      <c r="D136" s="40"/>
      <c r="E136" s="40"/>
      <c r="F136" s="40"/>
      <c r="G136" s="40"/>
      <c r="H136" s="40"/>
      <c r="I136" s="40"/>
      <c r="J136" s="43"/>
      <c r="K136" s="54"/>
      <c r="L136" s="40"/>
      <c r="M136" s="54"/>
      <c r="N136" s="38"/>
      <c r="O136" s="40"/>
      <c r="P136" s="48"/>
      <c r="Q136" s="49"/>
      <c r="R136" s="48"/>
      <c r="S136" s="48"/>
      <c r="T136" s="48"/>
      <c r="U136" s="48"/>
      <c r="V136" s="48"/>
      <c r="W136" s="48"/>
      <c r="X136" s="48"/>
      <c r="Y136" s="48"/>
      <c r="Z136" s="48"/>
      <c r="AA136" s="49"/>
      <c r="AB136" s="49"/>
      <c r="AC136" s="45"/>
      <c r="AD136" s="47"/>
      <c r="AE136" s="207">
        <f t="shared" si="6"/>
        <v>0</v>
      </c>
      <c r="AF136" s="115">
        <f t="shared" si="5"/>
        <v>0</v>
      </c>
    </row>
    <row r="137" spans="1:32" ht="20.100000000000001" customHeight="1">
      <c r="A137" s="114">
        <v>136</v>
      </c>
      <c r="B137" s="40"/>
      <c r="C137" s="40"/>
      <c r="D137" s="40"/>
      <c r="E137" s="40"/>
      <c r="F137" s="40"/>
      <c r="G137" s="40"/>
      <c r="H137" s="40"/>
      <c r="I137" s="40"/>
      <c r="J137" s="43"/>
      <c r="K137" s="54"/>
      <c r="L137" s="40"/>
      <c r="M137" s="54"/>
      <c r="N137" s="38"/>
      <c r="O137" s="40"/>
      <c r="P137" s="48"/>
      <c r="Q137" s="49"/>
      <c r="R137" s="48"/>
      <c r="S137" s="48"/>
      <c r="T137" s="48"/>
      <c r="U137" s="48"/>
      <c r="V137" s="48"/>
      <c r="W137" s="48"/>
      <c r="X137" s="48"/>
      <c r="Y137" s="48"/>
      <c r="Z137" s="48"/>
      <c r="AA137" s="49"/>
      <c r="AB137" s="49"/>
      <c r="AC137" s="45"/>
      <c r="AD137" s="47"/>
      <c r="AE137" s="207">
        <f t="shared" si="6"/>
        <v>0</v>
      </c>
      <c r="AF137" s="115">
        <f t="shared" si="5"/>
        <v>0</v>
      </c>
    </row>
    <row r="138" spans="1:32" ht="20.100000000000001" customHeight="1">
      <c r="A138" s="114">
        <v>137</v>
      </c>
      <c r="B138" s="40"/>
      <c r="C138" s="40"/>
      <c r="D138" s="40"/>
      <c r="E138" s="40"/>
      <c r="F138" s="40"/>
      <c r="G138" s="40"/>
      <c r="H138" s="40"/>
      <c r="I138" s="40"/>
      <c r="J138" s="43"/>
      <c r="K138" s="55"/>
      <c r="L138" s="40"/>
      <c r="M138" s="54"/>
      <c r="N138" s="38"/>
      <c r="O138" s="40"/>
      <c r="P138" s="50"/>
      <c r="Q138" s="49"/>
      <c r="R138" s="50"/>
      <c r="S138" s="50"/>
      <c r="T138" s="50"/>
      <c r="U138" s="50"/>
      <c r="V138" s="50"/>
      <c r="W138" s="50"/>
      <c r="X138" s="50"/>
      <c r="Y138" s="50"/>
      <c r="Z138" s="50"/>
      <c r="AA138" s="49"/>
      <c r="AB138" s="49"/>
      <c r="AC138" s="45"/>
      <c r="AD138" s="47"/>
      <c r="AE138" s="207">
        <f t="shared" si="6"/>
        <v>0</v>
      </c>
      <c r="AF138" s="115">
        <f t="shared" si="5"/>
        <v>0</v>
      </c>
    </row>
    <row r="139" spans="1:32" ht="20.100000000000001" customHeight="1">
      <c r="A139" s="114">
        <v>138</v>
      </c>
      <c r="B139" s="40"/>
      <c r="C139" s="40"/>
      <c r="D139" s="40"/>
      <c r="E139" s="40"/>
      <c r="F139" s="40"/>
      <c r="G139" s="40"/>
      <c r="H139" s="40"/>
      <c r="I139" s="40"/>
      <c r="J139" s="43"/>
      <c r="K139" s="54"/>
      <c r="L139" s="40"/>
      <c r="M139" s="54"/>
      <c r="N139" s="38"/>
      <c r="O139" s="40"/>
      <c r="P139" s="48"/>
      <c r="Q139" s="49"/>
      <c r="R139" s="48"/>
      <c r="S139" s="48"/>
      <c r="T139" s="48"/>
      <c r="U139" s="48"/>
      <c r="V139" s="48"/>
      <c r="W139" s="48"/>
      <c r="X139" s="48"/>
      <c r="Y139" s="48"/>
      <c r="Z139" s="48"/>
      <c r="AA139" s="49"/>
      <c r="AB139" s="49"/>
      <c r="AC139" s="45"/>
      <c r="AD139" s="47"/>
      <c r="AE139" s="207">
        <f t="shared" si="6"/>
        <v>0</v>
      </c>
      <c r="AF139" s="115">
        <f t="shared" si="5"/>
        <v>0</v>
      </c>
    </row>
    <row r="140" spans="1:32" ht="20.100000000000001" customHeight="1">
      <c r="A140" s="114">
        <v>139</v>
      </c>
      <c r="B140" s="40"/>
      <c r="C140" s="40"/>
      <c r="D140" s="40"/>
      <c r="E140" s="40"/>
      <c r="F140" s="40"/>
      <c r="G140" s="40"/>
      <c r="H140" s="40"/>
      <c r="I140" s="40"/>
      <c r="J140" s="43"/>
      <c r="K140" s="54"/>
      <c r="L140" s="40"/>
      <c r="M140" s="54"/>
      <c r="N140" s="38"/>
      <c r="O140" s="40"/>
      <c r="P140" s="48"/>
      <c r="Q140" s="49"/>
      <c r="R140" s="48"/>
      <c r="S140" s="48"/>
      <c r="T140" s="48"/>
      <c r="U140" s="48"/>
      <c r="V140" s="48"/>
      <c r="W140" s="48"/>
      <c r="X140" s="48"/>
      <c r="Y140" s="48"/>
      <c r="Z140" s="48"/>
      <c r="AA140" s="49"/>
      <c r="AB140" s="49"/>
      <c r="AC140" s="45"/>
      <c r="AD140" s="47"/>
      <c r="AE140" s="207">
        <f t="shared" si="6"/>
        <v>0</v>
      </c>
      <c r="AF140" s="115">
        <f t="shared" si="5"/>
        <v>0</v>
      </c>
    </row>
    <row r="141" spans="1:32" ht="20.100000000000001" customHeight="1">
      <c r="A141" s="114">
        <v>140</v>
      </c>
      <c r="B141" s="40"/>
      <c r="C141" s="40"/>
      <c r="D141" s="40"/>
      <c r="E141" s="40"/>
      <c r="F141" s="40"/>
      <c r="G141" s="40"/>
      <c r="H141" s="40"/>
      <c r="I141" s="40"/>
      <c r="J141" s="43"/>
      <c r="K141" s="54"/>
      <c r="L141" s="40"/>
      <c r="M141" s="54"/>
      <c r="N141" s="38"/>
      <c r="O141" s="40"/>
      <c r="P141" s="48"/>
      <c r="Q141" s="48"/>
      <c r="R141" s="48"/>
      <c r="S141" s="48"/>
      <c r="T141" s="48"/>
      <c r="U141" s="48"/>
      <c r="V141" s="48"/>
      <c r="W141" s="48"/>
      <c r="X141" s="48"/>
      <c r="Y141" s="48"/>
      <c r="Z141" s="48"/>
      <c r="AA141" s="48"/>
      <c r="AB141" s="48"/>
      <c r="AC141" s="45"/>
      <c r="AD141" s="47"/>
      <c r="AE141" s="207">
        <f t="shared" si="6"/>
        <v>0</v>
      </c>
      <c r="AF141" s="115">
        <f t="shared" si="5"/>
        <v>0</v>
      </c>
    </row>
    <row r="142" spans="1:32" ht="20.100000000000001" customHeight="1">
      <c r="A142" s="114">
        <v>141</v>
      </c>
      <c r="B142" s="40"/>
      <c r="C142" s="40"/>
      <c r="D142" s="40"/>
      <c r="E142" s="40"/>
      <c r="F142" s="40"/>
      <c r="G142" s="40"/>
      <c r="H142" s="40"/>
      <c r="I142" s="40"/>
      <c r="J142" s="43"/>
      <c r="K142" s="54"/>
      <c r="L142" s="40"/>
      <c r="M142" s="54"/>
      <c r="N142" s="38"/>
      <c r="O142" s="40"/>
      <c r="P142" s="48"/>
      <c r="Q142" s="49"/>
      <c r="R142" s="48"/>
      <c r="S142" s="48"/>
      <c r="T142" s="48"/>
      <c r="U142" s="48"/>
      <c r="V142" s="48"/>
      <c r="W142" s="48"/>
      <c r="X142" s="48"/>
      <c r="Y142" s="48"/>
      <c r="Z142" s="48"/>
      <c r="AA142" s="49"/>
      <c r="AB142" s="49"/>
      <c r="AC142" s="45"/>
      <c r="AD142" s="47"/>
      <c r="AE142" s="207">
        <f t="shared" si="6"/>
        <v>0</v>
      </c>
      <c r="AF142" s="115">
        <f t="shared" si="5"/>
        <v>0</v>
      </c>
    </row>
    <row r="143" spans="1:32" ht="20.100000000000001" customHeight="1">
      <c r="A143" s="114">
        <v>142</v>
      </c>
      <c r="B143" s="40"/>
      <c r="C143" s="40"/>
      <c r="D143" s="40"/>
      <c r="E143" s="40"/>
      <c r="F143" s="40"/>
      <c r="G143" s="40"/>
      <c r="H143" s="40"/>
      <c r="I143" s="40"/>
      <c r="J143" s="43"/>
      <c r="K143" s="54"/>
      <c r="L143" s="40"/>
      <c r="M143" s="54"/>
      <c r="N143" s="38"/>
      <c r="O143" s="40"/>
      <c r="P143" s="48"/>
      <c r="Q143" s="49"/>
      <c r="R143" s="48"/>
      <c r="S143" s="48"/>
      <c r="T143" s="48"/>
      <c r="U143" s="48"/>
      <c r="V143" s="48"/>
      <c r="W143" s="48"/>
      <c r="X143" s="48"/>
      <c r="Y143" s="48"/>
      <c r="Z143" s="48"/>
      <c r="AA143" s="49"/>
      <c r="AB143" s="49"/>
      <c r="AC143" s="45"/>
      <c r="AD143" s="47"/>
      <c r="AE143" s="207">
        <f t="shared" si="6"/>
        <v>0</v>
      </c>
      <c r="AF143" s="115">
        <f t="shared" si="5"/>
        <v>0</v>
      </c>
    </row>
    <row r="144" spans="1:32" ht="20.100000000000001" customHeight="1">
      <c r="A144" s="114">
        <v>143</v>
      </c>
      <c r="B144" s="40"/>
      <c r="C144" s="40"/>
      <c r="D144" s="40"/>
      <c r="E144" s="40"/>
      <c r="F144" s="40"/>
      <c r="G144" s="40"/>
      <c r="H144" s="40"/>
      <c r="I144" s="40"/>
      <c r="J144" s="43"/>
      <c r="K144" s="54"/>
      <c r="L144" s="40"/>
      <c r="M144" s="54"/>
      <c r="N144" s="38"/>
      <c r="O144" s="40"/>
      <c r="P144" s="48"/>
      <c r="Q144" s="49"/>
      <c r="R144" s="48"/>
      <c r="S144" s="48"/>
      <c r="T144" s="48"/>
      <c r="U144" s="48"/>
      <c r="V144" s="48"/>
      <c r="W144" s="48"/>
      <c r="X144" s="48"/>
      <c r="Y144" s="48"/>
      <c r="Z144" s="48"/>
      <c r="AA144" s="49"/>
      <c r="AB144" s="49"/>
      <c r="AC144" s="45"/>
      <c r="AD144" s="47"/>
      <c r="AE144" s="207">
        <f t="shared" si="6"/>
        <v>0</v>
      </c>
      <c r="AF144" s="115">
        <f t="shared" si="5"/>
        <v>0</v>
      </c>
    </row>
    <row r="145" spans="1:32" ht="20.100000000000001" customHeight="1">
      <c r="A145" s="114">
        <v>144</v>
      </c>
      <c r="B145" s="40"/>
      <c r="C145" s="40"/>
      <c r="D145" s="40"/>
      <c r="E145" s="40"/>
      <c r="F145" s="40"/>
      <c r="G145" s="40"/>
      <c r="H145" s="40"/>
      <c r="I145" s="40"/>
      <c r="J145" s="43"/>
      <c r="K145" s="54"/>
      <c r="L145" s="40"/>
      <c r="M145" s="54"/>
      <c r="N145" s="38"/>
      <c r="O145" s="40"/>
      <c r="P145" s="48"/>
      <c r="Q145" s="49"/>
      <c r="R145" s="48"/>
      <c r="S145" s="48"/>
      <c r="T145" s="48"/>
      <c r="U145" s="48"/>
      <c r="V145" s="48"/>
      <c r="W145" s="48"/>
      <c r="X145" s="48"/>
      <c r="Y145" s="48"/>
      <c r="Z145" s="48"/>
      <c r="AA145" s="49"/>
      <c r="AB145" s="49"/>
      <c r="AC145" s="45"/>
      <c r="AD145" s="47"/>
      <c r="AE145" s="207">
        <f t="shared" si="6"/>
        <v>0</v>
      </c>
      <c r="AF145" s="115">
        <f t="shared" si="5"/>
        <v>0</v>
      </c>
    </row>
    <row r="146" spans="1:32" ht="20.100000000000001" customHeight="1">
      <c r="A146" s="114">
        <v>145</v>
      </c>
      <c r="B146" s="40"/>
      <c r="C146" s="40"/>
      <c r="D146" s="40"/>
      <c r="E146" s="40"/>
      <c r="F146" s="40"/>
      <c r="G146" s="40"/>
      <c r="H146" s="40"/>
      <c r="I146" s="40"/>
      <c r="J146" s="43"/>
      <c r="K146" s="54"/>
      <c r="L146" s="40"/>
      <c r="M146" s="54"/>
      <c r="N146" s="38"/>
      <c r="O146" s="40"/>
      <c r="P146" s="48"/>
      <c r="Q146" s="49"/>
      <c r="R146" s="48"/>
      <c r="S146" s="48"/>
      <c r="T146" s="48"/>
      <c r="U146" s="48"/>
      <c r="V146" s="48"/>
      <c r="W146" s="48"/>
      <c r="X146" s="48"/>
      <c r="Y146" s="48"/>
      <c r="Z146" s="48"/>
      <c r="AA146" s="49"/>
      <c r="AB146" s="49"/>
      <c r="AC146" s="45"/>
      <c r="AD146" s="47"/>
      <c r="AE146" s="207">
        <f t="shared" si="6"/>
        <v>0</v>
      </c>
      <c r="AF146" s="115">
        <f t="shared" si="5"/>
        <v>0</v>
      </c>
    </row>
    <row r="147" spans="1:32" ht="20.100000000000001" customHeight="1">
      <c r="A147" s="114">
        <v>146</v>
      </c>
      <c r="B147" s="40"/>
      <c r="C147" s="40"/>
      <c r="D147" s="40"/>
      <c r="E147" s="40"/>
      <c r="F147" s="40"/>
      <c r="G147" s="40"/>
      <c r="H147" s="40"/>
      <c r="I147" s="40"/>
      <c r="J147" s="43"/>
      <c r="K147" s="54"/>
      <c r="L147" s="40"/>
      <c r="M147" s="54"/>
      <c r="N147" s="38"/>
      <c r="O147" s="40"/>
      <c r="P147" s="48"/>
      <c r="Q147" s="49"/>
      <c r="R147" s="48"/>
      <c r="S147" s="48"/>
      <c r="T147" s="48"/>
      <c r="U147" s="48"/>
      <c r="V147" s="48"/>
      <c r="W147" s="48"/>
      <c r="X147" s="48"/>
      <c r="Y147" s="48"/>
      <c r="Z147" s="48"/>
      <c r="AA147" s="49"/>
      <c r="AB147" s="49"/>
      <c r="AC147" s="45"/>
      <c r="AD147" s="47"/>
      <c r="AE147" s="207">
        <f t="shared" si="6"/>
        <v>0</v>
      </c>
      <c r="AF147" s="115">
        <f t="shared" si="5"/>
        <v>0</v>
      </c>
    </row>
    <row r="148" spans="1:32" ht="20.100000000000001" customHeight="1">
      <c r="A148" s="114">
        <v>147</v>
      </c>
      <c r="B148" s="40"/>
      <c r="C148" s="40"/>
      <c r="D148" s="40"/>
      <c r="E148" s="40"/>
      <c r="F148" s="40"/>
      <c r="G148" s="40"/>
      <c r="H148" s="40"/>
      <c r="I148" s="40"/>
      <c r="J148" s="42"/>
      <c r="K148" s="54"/>
      <c r="L148" s="40"/>
      <c r="M148" s="54"/>
      <c r="N148" s="38"/>
      <c r="O148" s="54"/>
      <c r="P148" s="48"/>
      <c r="Q148" s="48"/>
      <c r="R148" s="48"/>
      <c r="S148" s="48"/>
      <c r="T148" s="48"/>
      <c r="U148" s="48"/>
      <c r="V148" s="48"/>
      <c r="W148" s="48"/>
      <c r="X148" s="48"/>
      <c r="Y148" s="48"/>
      <c r="Z148" s="48"/>
      <c r="AA148" s="49"/>
      <c r="AB148" s="48"/>
      <c r="AC148" s="45"/>
      <c r="AD148" s="47"/>
      <c r="AE148" s="207">
        <f t="shared" si="6"/>
        <v>0</v>
      </c>
      <c r="AF148" s="115">
        <f t="shared" si="5"/>
        <v>0</v>
      </c>
    </row>
    <row r="149" spans="1:32" ht="20.100000000000001" customHeight="1">
      <c r="A149" s="114">
        <v>148</v>
      </c>
      <c r="B149" s="40"/>
      <c r="C149" s="40"/>
      <c r="D149" s="40"/>
      <c r="E149" s="40"/>
      <c r="F149" s="40"/>
      <c r="G149" s="40"/>
      <c r="H149" s="40"/>
      <c r="I149" s="40"/>
      <c r="J149" s="42"/>
      <c r="K149" s="54"/>
      <c r="L149" s="40"/>
      <c r="M149" s="54"/>
      <c r="N149" s="38"/>
      <c r="O149" s="54"/>
      <c r="P149" s="48"/>
      <c r="Q149" s="48"/>
      <c r="R149" s="48"/>
      <c r="S149" s="48"/>
      <c r="T149" s="48"/>
      <c r="U149" s="48"/>
      <c r="V149" s="48"/>
      <c r="W149" s="48"/>
      <c r="X149" s="48"/>
      <c r="Y149" s="48"/>
      <c r="Z149" s="48"/>
      <c r="AA149" s="49"/>
      <c r="AB149" s="48"/>
      <c r="AC149" s="45"/>
      <c r="AD149" s="40"/>
      <c r="AE149" s="207">
        <f t="shared" si="6"/>
        <v>0</v>
      </c>
      <c r="AF149" s="115">
        <f t="shared" si="5"/>
        <v>0</v>
      </c>
    </row>
    <row r="150" spans="1:32" ht="20.100000000000001" customHeight="1">
      <c r="A150" s="114">
        <v>149</v>
      </c>
      <c r="B150" s="40"/>
      <c r="C150" s="40"/>
      <c r="D150" s="40"/>
      <c r="E150" s="40"/>
      <c r="F150" s="40"/>
      <c r="G150" s="40"/>
      <c r="H150" s="40"/>
      <c r="I150" s="40"/>
      <c r="J150" s="43"/>
      <c r="K150" s="54"/>
      <c r="L150" s="54"/>
      <c r="M150" s="54"/>
      <c r="N150" s="38"/>
      <c r="O150" s="54"/>
      <c r="P150" s="48"/>
      <c r="Q150" s="48"/>
      <c r="R150" s="48"/>
      <c r="S150" s="48"/>
      <c r="T150" s="48"/>
      <c r="U150" s="48"/>
      <c r="V150" s="48"/>
      <c r="W150" s="48"/>
      <c r="X150" s="48"/>
      <c r="Y150" s="48"/>
      <c r="Z150" s="48"/>
      <c r="AA150" s="49"/>
      <c r="AB150" s="49"/>
      <c r="AC150" s="45"/>
      <c r="AD150" s="40"/>
      <c r="AE150" s="207">
        <f t="shared" si="6"/>
        <v>0</v>
      </c>
      <c r="AF150" s="115">
        <f t="shared" si="5"/>
        <v>0</v>
      </c>
    </row>
    <row r="151" spans="1:32" ht="20.100000000000001" customHeight="1">
      <c r="A151" s="114">
        <v>150</v>
      </c>
      <c r="B151" s="40"/>
      <c r="C151" s="40"/>
      <c r="D151" s="40"/>
      <c r="E151" s="40"/>
      <c r="F151" s="40"/>
      <c r="G151" s="40"/>
      <c r="H151" s="40"/>
      <c r="I151" s="40"/>
      <c r="J151" s="43"/>
      <c r="K151" s="40"/>
      <c r="L151" s="40"/>
      <c r="M151" s="54"/>
      <c r="N151" s="38"/>
      <c r="O151" s="40"/>
      <c r="P151" s="49"/>
      <c r="Q151" s="49"/>
      <c r="R151" s="49"/>
      <c r="S151" s="49"/>
      <c r="T151" s="49"/>
      <c r="U151" s="49"/>
      <c r="V151" s="49"/>
      <c r="W151" s="49"/>
      <c r="X151" s="49"/>
      <c r="Y151" s="49"/>
      <c r="Z151" s="49"/>
      <c r="AA151" s="49"/>
      <c r="AB151" s="49"/>
      <c r="AC151" s="45"/>
      <c r="AD151" s="40"/>
      <c r="AE151" s="207">
        <f t="shared" si="6"/>
        <v>0</v>
      </c>
      <c r="AF151" s="115">
        <f t="shared" si="5"/>
        <v>0</v>
      </c>
    </row>
    <row r="152" spans="1:32" ht="20.100000000000001" customHeight="1">
      <c r="A152" s="114">
        <v>151</v>
      </c>
      <c r="B152" s="40"/>
      <c r="C152" s="40"/>
      <c r="D152" s="40"/>
      <c r="E152" s="40"/>
      <c r="F152" s="40"/>
      <c r="G152" s="40"/>
      <c r="H152" s="40"/>
      <c r="I152" s="40"/>
      <c r="J152" s="43"/>
      <c r="K152" s="40"/>
      <c r="L152" s="40"/>
      <c r="M152" s="54"/>
      <c r="N152" s="38"/>
      <c r="O152" s="40"/>
      <c r="P152" s="49"/>
      <c r="Q152" s="49"/>
      <c r="R152" s="49"/>
      <c r="S152" s="49"/>
      <c r="T152" s="49"/>
      <c r="U152" s="49"/>
      <c r="V152" s="49"/>
      <c r="W152" s="49"/>
      <c r="X152" s="49"/>
      <c r="Y152" s="49"/>
      <c r="Z152" s="49"/>
      <c r="AA152" s="49"/>
      <c r="AB152" s="49"/>
      <c r="AC152" s="45"/>
      <c r="AD152" s="40"/>
      <c r="AE152" s="207">
        <f t="shared" si="6"/>
        <v>0</v>
      </c>
      <c r="AF152" s="115">
        <f t="shared" si="5"/>
        <v>0</v>
      </c>
    </row>
    <row r="153" spans="1:32" ht="20.100000000000001" customHeight="1">
      <c r="A153" s="114">
        <v>152</v>
      </c>
      <c r="B153" s="40"/>
      <c r="C153" s="40"/>
      <c r="D153" s="40"/>
      <c r="E153" s="40"/>
      <c r="F153" s="40"/>
      <c r="G153" s="40"/>
      <c r="H153" s="40"/>
      <c r="I153" s="40"/>
      <c r="J153" s="43"/>
      <c r="K153" s="40"/>
      <c r="L153" s="40"/>
      <c r="M153" s="54"/>
      <c r="N153" s="38"/>
      <c r="O153" s="40"/>
      <c r="P153" s="49"/>
      <c r="Q153" s="49"/>
      <c r="R153" s="49"/>
      <c r="S153" s="49"/>
      <c r="T153" s="49"/>
      <c r="U153" s="49"/>
      <c r="V153" s="49"/>
      <c r="W153" s="49"/>
      <c r="X153" s="49"/>
      <c r="Y153" s="49"/>
      <c r="Z153" s="49"/>
      <c r="AA153" s="49"/>
      <c r="AB153" s="49"/>
      <c r="AC153" s="45"/>
      <c r="AD153" s="40"/>
      <c r="AE153" s="207">
        <f t="shared" si="6"/>
        <v>0</v>
      </c>
      <c r="AF153" s="115">
        <f t="shared" si="5"/>
        <v>0</v>
      </c>
    </row>
    <row r="154" spans="1:32" ht="20.100000000000001" customHeight="1">
      <c r="A154" s="114">
        <v>153</v>
      </c>
      <c r="B154" s="40"/>
      <c r="C154" s="40"/>
      <c r="D154" s="40"/>
      <c r="E154" s="40"/>
      <c r="F154" s="40"/>
      <c r="G154" s="40"/>
      <c r="H154" s="40"/>
      <c r="I154" s="40"/>
      <c r="J154" s="43"/>
      <c r="K154" s="40"/>
      <c r="L154" s="40"/>
      <c r="M154" s="54"/>
      <c r="N154" s="38"/>
      <c r="O154" s="40"/>
      <c r="P154" s="49"/>
      <c r="Q154" s="49"/>
      <c r="R154" s="49"/>
      <c r="S154" s="49"/>
      <c r="T154" s="49"/>
      <c r="U154" s="49"/>
      <c r="V154" s="49"/>
      <c r="W154" s="49"/>
      <c r="X154" s="49"/>
      <c r="Y154" s="49"/>
      <c r="Z154" s="49"/>
      <c r="AA154" s="49"/>
      <c r="AB154" s="49"/>
      <c r="AC154" s="45"/>
      <c r="AD154" s="40"/>
      <c r="AE154" s="207">
        <f t="shared" si="6"/>
        <v>0</v>
      </c>
      <c r="AF154" s="115">
        <f t="shared" si="5"/>
        <v>0</v>
      </c>
    </row>
    <row r="155" spans="1:32" ht="20.100000000000001" customHeight="1">
      <c r="A155" s="114">
        <v>154</v>
      </c>
      <c r="B155" s="40"/>
      <c r="C155" s="40"/>
      <c r="D155" s="40"/>
      <c r="E155" s="40"/>
      <c r="F155" s="40"/>
      <c r="G155" s="40"/>
      <c r="H155" s="40"/>
      <c r="I155" s="40"/>
      <c r="J155" s="43"/>
      <c r="K155" s="40"/>
      <c r="L155" s="40"/>
      <c r="M155" s="54"/>
      <c r="N155" s="38"/>
      <c r="O155" s="40"/>
      <c r="P155" s="49"/>
      <c r="Q155" s="49"/>
      <c r="R155" s="49"/>
      <c r="S155" s="49"/>
      <c r="T155" s="49"/>
      <c r="U155" s="49"/>
      <c r="V155" s="49"/>
      <c r="W155" s="49"/>
      <c r="X155" s="49"/>
      <c r="Y155" s="49"/>
      <c r="Z155" s="49"/>
      <c r="AA155" s="49"/>
      <c r="AB155" s="49"/>
      <c r="AC155" s="45"/>
      <c r="AD155" s="40"/>
      <c r="AE155" s="207">
        <f t="shared" si="6"/>
        <v>0</v>
      </c>
      <c r="AF155" s="115">
        <f t="shared" si="5"/>
        <v>0</v>
      </c>
    </row>
    <row r="156" spans="1:32" ht="20.100000000000001" customHeight="1">
      <c r="A156" s="114">
        <v>155</v>
      </c>
      <c r="B156" s="40"/>
      <c r="C156" s="40"/>
      <c r="D156" s="40"/>
      <c r="E156" s="40"/>
      <c r="F156" s="40"/>
      <c r="G156" s="40"/>
      <c r="H156" s="40"/>
      <c r="I156" s="40"/>
      <c r="J156" s="43"/>
      <c r="K156" s="40"/>
      <c r="L156" s="40"/>
      <c r="M156" s="54"/>
      <c r="N156" s="38"/>
      <c r="O156" s="40"/>
      <c r="P156" s="49"/>
      <c r="Q156" s="49"/>
      <c r="R156" s="49"/>
      <c r="S156" s="49"/>
      <c r="T156" s="49"/>
      <c r="U156" s="49"/>
      <c r="V156" s="49"/>
      <c r="W156" s="49"/>
      <c r="X156" s="49"/>
      <c r="Y156" s="49"/>
      <c r="Z156" s="49"/>
      <c r="AA156" s="49"/>
      <c r="AB156" s="49"/>
      <c r="AC156" s="45"/>
      <c r="AD156" s="40"/>
      <c r="AE156" s="207">
        <f t="shared" si="6"/>
        <v>0</v>
      </c>
      <c r="AF156" s="115">
        <f t="shared" si="5"/>
        <v>0</v>
      </c>
    </row>
    <row r="157" spans="1:32" ht="20.100000000000001" customHeight="1">
      <c r="A157" s="114">
        <v>156</v>
      </c>
      <c r="B157" s="40"/>
      <c r="C157" s="40"/>
      <c r="D157" s="40"/>
      <c r="E157" s="40"/>
      <c r="F157" s="40"/>
      <c r="G157" s="40"/>
      <c r="H157" s="40"/>
      <c r="I157" s="40"/>
      <c r="J157" s="43"/>
      <c r="K157" s="40"/>
      <c r="L157" s="40"/>
      <c r="M157" s="54"/>
      <c r="N157" s="38"/>
      <c r="O157" s="40"/>
      <c r="P157" s="49"/>
      <c r="Q157" s="49"/>
      <c r="R157" s="49"/>
      <c r="S157" s="49"/>
      <c r="T157" s="49"/>
      <c r="U157" s="49"/>
      <c r="V157" s="49"/>
      <c r="W157" s="49"/>
      <c r="X157" s="49"/>
      <c r="Y157" s="49"/>
      <c r="Z157" s="49"/>
      <c r="AA157" s="49"/>
      <c r="AB157" s="49"/>
      <c r="AC157" s="45"/>
      <c r="AD157" s="40"/>
      <c r="AE157" s="207">
        <f t="shared" si="6"/>
        <v>0</v>
      </c>
      <c r="AF157" s="115">
        <f t="shared" si="5"/>
        <v>0</v>
      </c>
    </row>
    <row r="158" spans="1:32" ht="20.100000000000001" customHeight="1">
      <c r="A158" s="114">
        <v>157</v>
      </c>
      <c r="B158" s="40"/>
      <c r="C158" s="40"/>
      <c r="D158" s="40"/>
      <c r="E158" s="40"/>
      <c r="F158" s="40"/>
      <c r="G158" s="40"/>
      <c r="H158" s="40"/>
      <c r="I158" s="40"/>
      <c r="J158" s="43"/>
      <c r="K158" s="40"/>
      <c r="L158" s="40"/>
      <c r="M158" s="54"/>
      <c r="N158" s="38"/>
      <c r="O158" s="40"/>
      <c r="P158" s="49"/>
      <c r="Q158" s="49"/>
      <c r="R158" s="49"/>
      <c r="S158" s="49"/>
      <c r="T158" s="49"/>
      <c r="U158" s="49"/>
      <c r="V158" s="49"/>
      <c r="W158" s="49"/>
      <c r="X158" s="49"/>
      <c r="Y158" s="49"/>
      <c r="Z158" s="49"/>
      <c r="AA158" s="49"/>
      <c r="AB158" s="49"/>
      <c r="AC158" s="45"/>
      <c r="AD158" s="40"/>
      <c r="AE158" s="207">
        <f t="shared" si="6"/>
        <v>0</v>
      </c>
      <c r="AF158" s="115">
        <f t="shared" si="5"/>
        <v>0</v>
      </c>
    </row>
    <row r="159" spans="1:32" ht="20.100000000000001" customHeight="1">
      <c r="A159" s="114">
        <v>158</v>
      </c>
      <c r="B159" s="40"/>
      <c r="C159" s="40"/>
      <c r="D159" s="40"/>
      <c r="E159" s="40"/>
      <c r="F159" s="40"/>
      <c r="G159" s="40"/>
      <c r="H159" s="40"/>
      <c r="I159" s="40"/>
      <c r="J159" s="43"/>
      <c r="K159" s="40"/>
      <c r="L159" s="40"/>
      <c r="M159" s="54"/>
      <c r="N159" s="38"/>
      <c r="O159" s="40"/>
      <c r="P159" s="49"/>
      <c r="Q159" s="49"/>
      <c r="R159" s="49"/>
      <c r="S159" s="49"/>
      <c r="T159" s="49"/>
      <c r="U159" s="49"/>
      <c r="V159" s="49"/>
      <c r="W159" s="49"/>
      <c r="X159" s="49"/>
      <c r="Y159" s="49"/>
      <c r="Z159" s="49"/>
      <c r="AA159" s="49"/>
      <c r="AB159" s="49"/>
      <c r="AC159" s="45"/>
      <c r="AD159" s="40"/>
      <c r="AE159" s="207">
        <f t="shared" si="6"/>
        <v>0</v>
      </c>
      <c r="AF159" s="115">
        <f t="shared" si="5"/>
        <v>0</v>
      </c>
    </row>
    <row r="160" spans="1:32" ht="20.100000000000001" customHeight="1">
      <c r="A160" s="114">
        <v>159</v>
      </c>
      <c r="B160" s="40"/>
      <c r="C160" s="40"/>
      <c r="D160" s="40"/>
      <c r="E160" s="40"/>
      <c r="F160" s="40"/>
      <c r="G160" s="40"/>
      <c r="H160" s="40"/>
      <c r="I160" s="40"/>
      <c r="J160" s="43"/>
      <c r="K160" s="40"/>
      <c r="L160" s="40"/>
      <c r="M160" s="54"/>
      <c r="N160" s="38"/>
      <c r="O160" s="40"/>
      <c r="P160" s="49"/>
      <c r="Q160" s="49"/>
      <c r="R160" s="49"/>
      <c r="S160" s="49"/>
      <c r="T160" s="49"/>
      <c r="U160" s="49"/>
      <c r="V160" s="49"/>
      <c r="W160" s="49"/>
      <c r="X160" s="49"/>
      <c r="Y160" s="49"/>
      <c r="Z160" s="49"/>
      <c r="AA160" s="49"/>
      <c r="AB160" s="49"/>
      <c r="AC160" s="45"/>
      <c r="AD160" s="40"/>
      <c r="AE160" s="207">
        <f t="shared" si="6"/>
        <v>0</v>
      </c>
      <c r="AF160" s="115">
        <f t="shared" si="5"/>
        <v>0</v>
      </c>
    </row>
    <row r="161" spans="1:32" ht="20.100000000000001" customHeight="1">
      <c r="A161" s="114">
        <v>160</v>
      </c>
      <c r="B161" s="40"/>
      <c r="C161" s="40"/>
      <c r="D161" s="40"/>
      <c r="E161" s="40"/>
      <c r="F161" s="40"/>
      <c r="G161" s="40"/>
      <c r="H161" s="40"/>
      <c r="I161" s="40"/>
      <c r="J161" s="43"/>
      <c r="K161" s="40"/>
      <c r="L161" s="40"/>
      <c r="M161" s="54"/>
      <c r="N161" s="38"/>
      <c r="O161" s="40"/>
      <c r="P161" s="49"/>
      <c r="Q161" s="49"/>
      <c r="R161" s="49"/>
      <c r="S161" s="49"/>
      <c r="T161" s="49"/>
      <c r="U161" s="49"/>
      <c r="V161" s="49"/>
      <c r="W161" s="49"/>
      <c r="X161" s="49"/>
      <c r="Y161" s="49"/>
      <c r="Z161" s="49"/>
      <c r="AA161" s="49"/>
      <c r="AB161" s="49"/>
      <c r="AC161" s="45"/>
      <c r="AD161" s="40"/>
      <c r="AE161" s="207">
        <f t="shared" si="6"/>
        <v>0</v>
      </c>
      <c r="AF161" s="115">
        <f t="shared" si="5"/>
        <v>0</v>
      </c>
    </row>
    <row r="162" spans="1:32" ht="20.100000000000001" customHeight="1">
      <c r="A162" s="114">
        <v>161</v>
      </c>
      <c r="B162" s="40"/>
      <c r="C162" s="40"/>
      <c r="D162" s="40"/>
      <c r="E162" s="40"/>
      <c r="F162" s="40"/>
      <c r="G162" s="40"/>
      <c r="H162" s="40"/>
      <c r="I162" s="40"/>
      <c r="J162" s="43"/>
      <c r="K162" s="40"/>
      <c r="L162" s="40"/>
      <c r="M162" s="54"/>
      <c r="N162" s="38"/>
      <c r="O162" s="40"/>
      <c r="P162" s="49"/>
      <c r="Q162" s="49"/>
      <c r="R162" s="49"/>
      <c r="S162" s="49"/>
      <c r="T162" s="49"/>
      <c r="U162" s="49"/>
      <c r="V162" s="49"/>
      <c r="W162" s="49"/>
      <c r="X162" s="49"/>
      <c r="Y162" s="49"/>
      <c r="Z162" s="49"/>
      <c r="AA162" s="49"/>
      <c r="AB162" s="49"/>
      <c r="AC162" s="45"/>
      <c r="AD162" s="40"/>
      <c r="AE162" s="207">
        <f t="shared" si="6"/>
        <v>0</v>
      </c>
      <c r="AF162" s="115">
        <f t="shared" si="5"/>
        <v>0</v>
      </c>
    </row>
    <row r="163" spans="1:32" ht="20.100000000000001" customHeight="1">
      <c r="A163" s="114">
        <v>162</v>
      </c>
      <c r="B163" s="40"/>
      <c r="C163" s="40"/>
      <c r="D163" s="40"/>
      <c r="E163" s="40"/>
      <c r="F163" s="40"/>
      <c r="G163" s="40"/>
      <c r="H163" s="40"/>
      <c r="I163" s="40"/>
      <c r="J163" s="43"/>
      <c r="K163" s="40"/>
      <c r="L163" s="40"/>
      <c r="M163" s="54"/>
      <c r="N163" s="38"/>
      <c r="O163" s="40"/>
      <c r="P163" s="49"/>
      <c r="Q163" s="49"/>
      <c r="R163" s="49"/>
      <c r="S163" s="49"/>
      <c r="T163" s="49"/>
      <c r="U163" s="49"/>
      <c r="V163" s="49"/>
      <c r="W163" s="49"/>
      <c r="X163" s="49"/>
      <c r="Y163" s="49"/>
      <c r="Z163" s="49"/>
      <c r="AA163" s="49"/>
      <c r="AB163" s="49"/>
      <c r="AC163" s="45"/>
      <c r="AD163" s="40"/>
      <c r="AE163" s="207">
        <f t="shared" si="6"/>
        <v>0</v>
      </c>
      <c r="AF163" s="115">
        <f t="shared" si="5"/>
        <v>0</v>
      </c>
    </row>
    <row r="164" spans="1:32" ht="20.100000000000001" customHeight="1">
      <c r="A164" s="114">
        <v>163</v>
      </c>
      <c r="B164" s="40"/>
      <c r="C164" s="40"/>
      <c r="D164" s="40"/>
      <c r="E164" s="40"/>
      <c r="F164" s="40"/>
      <c r="G164" s="40"/>
      <c r="H164" s="40"/>
      <c r="I164" s="40"/>
      <c r="J164" s="43"/>
      <c r="K164" s="40"/>
      <c r="L164" s="40"/>
      <c r="M164" s="54"/>
      <c r="N164" s="38"/>
      <c r="O164" s="40"/>
      <c r="P164" s="49"/>
      <c r="Q164" s="49"/>
      <c r="R164" s="49"/>
      <c r="S164" s="49"/>
      <c r="T164" s="49"/>
      <c r="U164" s="49"/>
      <c r="V164" s="49"/>
      <c r="W164" s="49"/>
      <c r="X164" s="49"/>
      <c r="Y164" s="49"/>
      <c r="Z164" s="49"/>
      <c r="AA164" s="49"/>
      <c r="AB164" s="49"/>
      <c r="AC164" s="45"/>
      <c r="AD164" s="40"/>
      <c r="AE164" s="207">
        <f t="shared" si="6"/>
        <v>0</v>
      </c>
      <c r="AF164" s="115">
        <f t="shared" si="5"/>
        <v>0</v>
      </c>
    </row>
    <row r="165" spans="1:32" ht="20.100000000000001" customHeight="1">
      <c r="A165" s="114">
        <v>164</v>
      </c>
      <c r="B165" s="40"/>
      <c r="C165" s="40"/>
      <c r="D165" s="40"/>
      <c r="E165" s="40"/>
      <c r="F165" s="40"/>
      <c r="G165" s="40"/>
      <c r="H165" s="40"/>
      <c r="I165" s="40"/>
      <c r="J165" s="43"/>
      <c r="K165" s="40"/>
      <c r="L165" s="40"/>
      <c r="M165" s="54"/>
      <c r="N165" s="38"/>
      <c r="O165" s="40"/>
      <c r="P165" s="49"/>
      <c r="Q165" s="49"/>
      <c r="R165" s="49"/>
      <c r="S165" s="49"/>
      <c r="T165" s="49"/>
      <c r="U165" s="49"/>
      <c r="V165" s="49"/>
      <c r="W165" s="49"/>
      <c r="X165" s="49"/>
      <c r="Y165" s="49"/>
      <c r="Z165" s="49"/>
      <c r="AA165" s="49"/>
      <c r="AB165" s="49"/>
      <c r="AC165" s="45"/>
      <c r="AD165" s="40"/>
      <c r="AE165" s="207">
        <f t="shared" si="6"/>
        <v>0</v>
      </c>
      <c r="AF165" s="115">
        <f t="shared" si="5"/>
        <v>0</v>
      </c>
    </row>
    <row r="166" spans="1:32" ht="20.100000000000001" customHeight="1">
      <c r="A166" s="114">
        <v>165</v>
      </c>
      <c r="B166" s="40"/>
      <c r="C166" s="40"/>
      <c r="D166" s="40"/>
      <c r="E166" s="40"/>
      <c r="F166" s="40"/>
      <c r="G166" s="40"/>
      <c r="H166" s="40"/>
      <c r="I166" s="40"/>
      <c r="J166" s="43"/>
      <c r="K166" s="40"/>
      <c r="L166" s="40"/>
      <c r="M166" s="54"/>
      <c r="N166" s="38"/>
      <c r="O166" s="40"/>
      <c r="P166" s="49"/>
      <c r="Q166" s="49"/>
      <c r="R166" s="49"/>
      <c r="S166" s="49"/>
      <c r="T166" s="49"/>
      <c r="U166" s="49"/>
      <c r="V166" s="49"/>
      <c r="W166" s="49"/>
      <c r="X166" s="49"/>
      <c r="Y166" s="49"/>
      <c r="Z166" s="49"/>
      <c r="AA166" s="49"/>
      <c r="AB166" s="49"/>
      <c r="AC166" s="45"/>
      <c r="AD166" s="40"/>
      <c r="AE166" s="207">
        <f t="shared" si="6"/>
        <v>0</v>
      </c>
      <c r="AF166" s="115">
        <f t="shared" si="5"/>
        <v>0</v>
      </c>
    </row>
    <row r="167" spans="1:32" ht="20.100000000000001" customHeight="1">
      <c r="A167" s="114">
        <v>166</v>
      </c>
      <c r="B167" s="40"/>
      <c r="C167" s="40"/>
      <c r="D167" s="40"/>
      <c r="E167" s="40"/>
      <c r="F167" s="40"/>
      <c r="G167" s="40"/>
      <c r="H167" s="40"/>
      <c r="I167" s="40"/>
      <c r="J167" s="43"/>
      <c r="K167" s="40"/>
      <c r="L167" s="40"/>
      <c r="M167" s="54"/>
      <c r="N167" s="38"/>
      <c r="O167" s="40"/>
      <c r="P167" s="49"/>
      <c r="Q167" s="49"/>
      <c r="R167" s="49"/>
      <c r="S167" s="49"/>
      <c r="T167" s="49"/>
      <c r="U167" s="49"/>
      <c r="V167" s="49"/>
      <c r="W167" s="49"/>
      <c r="X167" s="49"/>
      <c r="Y167" s="49"/>
      <c r="Z167" s="49"/>
      <c r="AA167" s="49"/>
      <c r="AB167" s="49"/>
      <c r="AC167" s="45"/>
      <c r="AD167" s="40"/>
      <c r="AE167" s="207">
        <f t="shared" si="6"/>
        <v>0</v>
      </c>
      <c r="AF167" s="115">
        <f t="shared" si="5"/>
        <v>0</v>
      </c>
    </row>
    <row r="168" spans="1:32" ht="20.100000000000001" customHeight="1">
      <c r="A168" s="114">
        <v>167</v>
      </c>
      <c r="B168" s="40"/>
      <c r="C168" s="40"/>
      <c r="D168" s="40"/>
      <c r="E168" s="40"/>
      <c r="F168" s="40"/>
      <c r="G168" s="40"/>
      <c r="H168" s="40"/>
      <c r="I168" s="40"/>
      <c r="J168" s="43"/>
      <c r="K168" s="40"/>
      <c r="L168" s="40"/>
      <c r="M168" s="54"/>
      <c r="N168" s="38"/>
      <c r="O168" s="40"/>
      <c r="P168" s="49"/>
      <c r="Q168" s="49"/>
      <c r="R168" s="49"/>
      <c r="S168" s="49"/>
      <c r="T168" s="49"/>
      <c r="U168" s="49"/>
      <c r="V168" s="49"/>
      <c r="W168" s="49"/>
      <c r="X168" s="49"/>
      <c r="Y168" s="49"/>
      <c r="Z168" s="49"/>
      <c r="AA168" s="49"/>
      <c r="AB168" s="49"/>
      <c r="AC168" s="45"/>
      <c r="AD168" s="40"/>
      <c r="AE168" s="207">
        <f t="shared" si="6"/>
        <v>0</v>
      </c>
      <c r="AF168" s="115">
        <f t="shared" si="5"/>
        <v>0</v>
      </c>
    </row>
    <row r="169" spans="1:32" ht="20.100000000000001" customHeight="1">
      <c r="A169" s="114">
        <v>168</v>
      </c>
      <c r="B169" s="40"/>
      <c r="C169" s="40"/>
      <c r="D169" s="40"/>
      <c r="E169" s="40"/>
      <c r="F169" s="40"/>
      <c r="G169" s="40"/>
      <c r="H169" s="40"/>
      <c r="I169" s="40"/>
      <c r="J169" s="43"/>
      <c r="K169" s="40"/>
      <c r="L169" s="40"/>
      <c r="M169" s="54"/>
      <c r="N169" s="38"/>
      <c r="O169" s="40"/>
      <c r="P169" s="49"/>
      <c r="Q169" s="49"/>
      <c r="R169" s="49"/>
      <c r="S169" s="49"/>
      <c r="T169" s="49"/>
      <c r="U169" s="49"/>
      <c r="V169" s="49"/>
      <c r="W169" s="49"/>
      <c r="X169" s="49"/>
      <c r="Y169" s="49"/>
      <c r="Z169" s="49"/>
      <c r="AA169" s="49"/>
      <c r="AB169" s="49"/>
      <c r="AC169" s="45"/>
      <c r="AD169" s="40"/>
      <c r="AE169" s="207">
        <f t="shared" si="6"/>
        <v>0</v>
      </c>
      <c r="AF169" s="115">
        <f t="shared" si="5"/>
        <v>0</v>
      </c>
    </row>
    <row r="170" spans="1:32" ht="20.100000000000001" customHeight="1">
      <c r="A170" s="114">
        <v>169</v>
      </c>
      <c r="B170" s="40"/>
      <c r="C170" s="40"/>
      <c r="D170" s="40"/>
      <c r="E170" s="40"/>
      <c r="F170" s="40"/>
      <c r="G170" s="40"/>
      <c r="H170" s="40"/>
      <c r="I170" s="40"/>
      <c r="J170" s="43"/>
      <c r="K170" s="40"/>
      <c r="L170" s="40"/>
      <c r="M170" s="54"/>
      <c r="N170" s="38"/>
      <c r="O170" s="40"/>
      <c r="P170" s="49"/>
      <c r="Q170" s="49"/>
      <c r="R170" s="49"/>
      <c r="S170" s="49"/>
      <c r="T170" s="49"/>
      <c r="U170" s="49"/>
      <c r="V170" s="49"/>
      <c r="W170" s="49"/>
      <c r="X170" s="49"/>
      <c r="Y170" s="49"/>
      <c r="Z170" s="49"/>
      <c r="AA170" s="49"/>
      <c r="AB170" s="49"/>
      <c r="AC170" s="45"/>
      <c r="AD170" s="40"/>
      <c r="AE170" s="207">
        <f t="shared" si="6"/>
        <v>0</v>
      </c>
      <c r="AF170" s="115">
        <f t="shared" si="5"/>
        <v>0</v>
      </c>
    </row>
    <row r="171" spans="1:32" ht="20.100000000000001" customHeight="1">
      <c r="A171" s="114">
        <v>170</v>
      </c>
      <c r="B171" s="40"/>
      <c r="C171" s="40"/>
      <c r="D171" s="40"/>
      <c r="E171" s="40"/>
      <c r="F171" s="40"/>
      <c r="G171" s="40"/>
      <c r="H171" s="40"/>
      <c r="I171" s="40"/>
      <c r="J171" s="43"/>
      <c r="K171" s="40"/>
      <c r="L171" s="40"/>
      <c r="M171" s="54"/>
      <c r="N171" s="38"/>
      <c r="O171" s="40"/>
      <c r="P171" s="49"/>
      <c r="Q171" s="49"/>
      <c r="R171" s="49"/>
      <c r="S171" s="49"/>
      <c r="T171" s="49"/>
      <c r="U171" s="49"/>
      <c r="V171" s="49"/>
      <c r="W171" s="49"/>
      <c r="X171" s="49"/>
      <c r="Y171" s="49"/>
      <c r="Z171" s="49"/>
      <c r="AA171" s="49"/>
      <c r="AB171" s="49"/>
      <c r="AC171" s="45"/>
      <c r="AD171" s="40"/>
      <c r="AE171" s="207">
        <f t="shared" si="6"/>
        <v>0</v>
      </c>
      <c r="AF171" s="115">
        <f t="shared" si="5"/>
        <v>0</v>
      </c>
    </row>
    <row r="172" spans="1:32" ht="20.100000000000001" customHeight="1">
      <c r="A172" s="114">
        <v>171</v>
      </c>
      <c r="B172" s="40"/>
      <c r="C172" s="40"/>
      <c r="D172" s="40"/>
      <c r="E172" s="40"/>
      <c r="F172" s="40"/>
      <c r="G172" s="40"/>
      <c r="H172" s="40"/>
      <c r="I172" s="40"/>
      <c r="J172" s="43"/>
      <c r="K172" s="40"/>
      <c r="L172" s="40"/>
      <c r="M172" s="54"/>
      <c r="N172" s="38"/>
      <c r="O172" s="40"/>
      <c r="P172" s="49"/>
      <c r="Q172" s="49"/>
      <c r="R172" s="49"/>
      <c r="S172" s="49"/>
      <c r="T172" s="49"/>
      <c r="U172" s="49"/>
      <c r="V172" s="49"/>
      <c r="W172" s="49"/>
      <c r="X172" s="49"/>
      <c r="Y172" s="49"/>
      <c r="Z172" s="49"/>
      <c r="AA172" s="49"/>
      <c r="AB172" s="49"/>
      <c r="AC172" s="45"/>
      <c r="AD172" s="40"/>
      <c r="AE172" s="207">
        <f t="shared" si="6"/>
        <v>0</v>
      </c>
      <c r="AF172" s="115">
        <f t="shared" si="5"/>
        <v>0</v>
      </c>
    </row>
    <row r="173" spans="1:32" ht="20.100000000000001" customHeight="1">
      <c r="A173" s="114">
        <v>172</v>
      </c>
      <c r="B173" s="40"/>
      <c r="C173" s="40"/>
      <c r="D173" s="40"/>
      <c r="E173" s="40"/>
      <c r="F173" s="40"/>
      <c r="G173" s="40"/>
      <c r="H173" s="40"/>
      <c r="I173" s="40"/>
      <c r="J173" s="43"/>
      <c r="K173" s="40"/>
      <c r="L173" s="40"/>
      <c r="M173" s="54"/>
      <c r="N173" s="38"/>
      <c r="O173" s="40"/>
      <c r="P173" s="49"/>
      <c r="Q173" s="49"/>
      <c r="R173" s="49"/>
      <c r="S173" s="49"/>
      <c r="T173" s="49"/>
      <c r="U173" s="49"/>
      <c r="V173" s="49"/>
      <c r="W173" s="49"/>
      <c r="X173" s="49"/>
      <c r="Y173" s="49"/>
      <c r="Z173" s="49"/>
      <c r="AA173" s="49"/>
      <c r="AB173" s="49"/>
      <c r="AC173" s="45"/>
      <c r="AD173" s="40"/>
      <c r="AE173" s="207">
        <f t="shared" si="6"/>
        <v>0</v>
      </c>
      <c r="AF173" s="115">
        <f t="shared" si="5"/>
        <v>0</v>
      </c>
    </row>
    <row r="174" spans="1:32" ht="20.100000000000001" customHeight="1">
      <c r="A174" s="114">
        <v>173</v>
      </c>
      <c r="B174" s="40"/>
      <c r="C174" s="40"/>
      <c r="D174" s="40"/>
      <c r="E174" s="40"/>
      <c r="F174" s="40"/>
      <c r="G174" s="40"/>
      <c r="H174" s="40"/>
      <c r="I174" s="40"/>
      <c r="J174" s="43"/>
      <c r="K174" s="40"/>
      <c r="L174" s="40"/>
      <c r="M174" s="54"/>
      <c r="N174" s="38"/>
      <c r="O174" s="40"/>
      <c r="P174" s="49"/>
      <c r="Q174" s="49"/>
      <c r="R174" s="49"/>
      <c r="S174" s="49"/>
      <c r="T174" s="49"/>
      <c r="U174" s="49"/>
      <c r="V174" s="49"/>
      <c r="W174" s="49"/>
      <c r="X174" s="49"/>
      <c r="Y174" s="49"/>
      <c r="Z174" s="49"/>
      <c r="AA174" s="49"/>
      <c r="AB174" s="49"/>
      <c r="AC174" s="45"/>
      <c r="AD174" s="40"/>
      <c r="AE174" s="207">
        <f t="shared" si="6"/>
        <v>0</v>
      </c>
      <c r="AF174" s="115">
        <f t="shared" si="5"/>
        <v>0</v>
      </c>
    </row>
    <row r="175" spans="1:32" ht="20.100000000000001" customHeight="1">
      <c r="A175" s="114">
        <v>174</v>
      </c>
      <c r="B175" s="40"/>
      <c r="C175" s="40"/>
      <c r="D175" s="40"/>
      <c r="E175" s="40"/>
      <c r="F175" s="40"/>
      <c r="G175" s="40"/>
      <c r="H175" s="40"/>
      <c r="I175" s="40"/>
      <c r="J175" s="43"/>
      <c r="K175" s="40"/>
      <c r="L175" s="40"/>
      <c r="M175" s="54"/>
      <c r="N175" s="38"/>
      <c r="O175" s="40"/>
      <c r="P175" s="49"/>
      <c r="Q175" s="49"/>
      <c r="R175" s="49"/>
      <c r="S175" s="49"/>
      <c r="T175" s="49"/>
      <c r="U175" s="49"/>
      <c r="V175" s="49"/>
      <c r="W175" s="49"/>
      <c r="X175" s="49"/>
      <c r="Y175" s="49"/>
      <c r="Z175" s="49"/>
      <c r="AA175" s="49"/>
      <c r="AB175" s="49"/>
      <c r="AC175" s="45"/>
      <c r="AD175" s="40"/>
      <c r="AE175" s="207">
        <f t="shared" si="6"/>
        <v>0</v>
      </c>
      <c r="AF175" s="115">
        <f t="shared" si="5"/>
        <v>0</v>
      </c>
    </row>
    <row r="176" spans="1:32" ht="20.100000000000001" customHeight="1">
      <c r="A176" s="114">
        <v>175</v>
      </c>
      <c r="B176" s="40"/>
      <c r="C176" s="40"/>
      <c r="D176" s="40"/>
      <c r="E176" s="40"/>
      <c r="F176" s="40"/>
      <c r="G176" s="40"/>
      <c r="H176" s="40"/>
      <c r="I176" s="40"/>
      <c r="J176" s="43"/>
      <c r="K176" s="40"/>
      <c r="L176" s="40"/>
      <c r="M176" s="54"/>
      <c r="N176" s="38"/>
      <c r="O176" s="40"/>
      <c r="P176" s="49"/>
      <c r="Q176" s="49"/>
      <c r="R176" s="49"/>
      <c r="S176" s="49"/>
      <c r="T176" s="49"/>
      <c r="U176" s="49"/>
      <c r="V176" s="49"/>
      <c r="W176" s="49"/>
      <c r="X176" s="49"/>
      <c r="Y176" s="49"/>
      <c r="Z176" s="49"/>
      <c r="AA176" s="49"/>
      <c r="AB176" s="49"/>
      <c r="AC176" s="45"/>
      <c r="AD176" s="40"/>
      <c r="AE176" s="207">
        <f t="shared" si="6"/>
        <v>0</v>
      </c>
      <c r="AF176" s="115">
        <f t="shared" si="5"/>
        <v>0</v>
      </c>
    </row>
    <row r="177" spans="1:32" ht="20.100000000000001" customHeight="1">
      <c r="A177" s="114">
        <v>176</v>
      </c>
      <c r="B177" s="40"/>
      <c r="C177" s="40"/>
      <c r="D177" s="40"/>
      <c r="E177" s="40"/>
      <c r="F177" s="40"/>
      <c r="G177" s="40"/>
      <c r="H177" s="40"/>
      <c r="I177" s="40"/>
      <c r="J177" s="43"/>
      <c r="K177" s="40"/>
      <c r="L177" s="40"/>
      <c r="M177" s="54"/>
      <c r="N177" s="38"/>
      <c r="O177" s="40"/>
      <c r="P177" s="49"/>
      <c r="Q177" s="49"/>
      <c r="R177" s="49"/>
      <c r="S177" s="49"/>
      <c r="T177" s="49"/>
      <c r="U177" s="49"/>
      <c r="V177" s="49"/>
      <c r="W177" s="49"/>
      <c r="X177" s="49"/>
      <c r="Y177" s="49"/>
      <c r="Z177" s="49"/>
      <c r="AA177" s="49"/>
      <c r="AB177" s="49"/>
      <c r="AC177" s="45"/>
      <c r="AD177" s="40"/>
      <c r="AE177" s="207">
        <f t="shared" si="6"/>
        <v>0</v>
      </c>
      <c r="AF177" s="115">
        <f t="shared" si="5"/>
        <v>0</v>
      </c>
    </row>
    <row r="178" spans="1:32" ht="20.100000000000001" customHeight="1">
      <c r="A178" s="114">
        <v>177</v>
      </c>
      <c r="B178" s="40"/>
      <c r="C178" s="40"/>
      <c r="D178" s="40"/>
      <c r="E178" s="40"/>
      <c r="F178" s="40"/>
      <c r="G178" s="40"/>
      <c r="H178" s="40"/>
      <c r="I178" s="40"/>
      <c r="J178" s="43"/>
      <c r="K178" s="40"/>
      <c r="L178" s="40"/>
      <c r="M178" s="54"/>
      <c r="N178" s="38"/>
      <c r="O178" s="40"/>
      <c r="P178" s="49"/>
      <c r="Q178" s="49"/>
      <c r="R178" s="49"/>
      <c r="S178" s="49"/>
      <c r="T178" s="49"/>
      <c r="U178" s="49"/>
      <c r="V178" s="49"/>
      <c r="W178" s="49"/>
      <c r="X178" s="49"/>
      <c r="Y178" s="49"/>
      <c r="Z178" s="49"/>
      <c r="AA178" s="49"/>
      <c r="AB178" s="49"/>
      <c r="AC178" s="45"/>
      <c r="AD178" s="40"/>
      <c r="AE178" s="207">
        <f t="shared" si="6"/>
        <v>0</v>
      </c>
      <c r="AF178" s="115">
        <f t="shared" si="5"/>
        <v>0</v>
      </c>
    </row>
    <row r="179" spans="1:32" ht="20.100000000000001" customHeight="1">
      <c r="A179" s="114">
        <v>178</v>
      </c>
      <c r="B179" s="40"/>
      <c r="C179" s="40"/>
      <c r="D179" s="40"/>
      <c r="E179" s="40"/>
      <c r="F179" s="40"/>
      <c r="G179" s="40"/>
      <c r="H179" s="40"/>
      <c r="I179" s="40"/>
      <c r="J179" s="43"/>
      <c r="K179" s="40"/>
      <c r="L179" s="40"/>
      <c r="M179" s="54"/>
      <c r="N179" s="38"/>
      <c r="O179" s="40"/>
      <c r="P179" s="49"/>
      <c r="Q179" s="49"/>
      <c r="R179" s="49"/>
      <c r="S179" s="49"/>
      <c r="T179" s="49"/>
      <c r="U179" s="49"/>
      <c r="V179" s="49"/>
      <c r="W179" s="49"/>
      <c r="X179" s="49"/>
      <c r="Y179" s="49"/>
      <c r="Z179" s="49"/>
      <c r="AA179" s="49"/>
      <c r="AB179" s="49"/>
      <c r="AC179" s="45"/>
      <c r="AD179" s="40"/>
      <c r="AE179" s="207">
        <f t="shared" si="6"/>
        <v>0</v>
      </c>
      <c r="AF179" s="115">
        <f t="shared" si="5"/>
        <v>0</v>
      </c>
    </row>
    <row r="180" spans="1:32" ht="20.100000000000001" customHeight="1">
      <c r="A180" s="114">
        <v>179</v>
      </c>
      <c r="B180" s="40"/>
      <c r="C180" s="40"/>
      <c r="D180" s="40"/>
      <c r="E180" s="40"/>
      <c r="F180" s="40"/>
      <c r="G180" s="40"/>
      <c r="H180" s="40"/>
      <c r="I180" s="40"/>
      <c r="J180" s="43"/>
      <c r="K180" s="40"/>
      <c r="L180" s="40"/>
      <c r="M180" s="54"/>
      <c r="N180" s="38"/>
      <c r="O180" s="40"/>
      <c r="P180" s="49"/>
      <c r="Q180" s="49"/>
      <c r="R180" s="49"/>
      <c r="S180" s="49"/>
      <c r="T180" s="49"/>
      <c r="U180" s="49"/>
      <c r="V180" s="49"/>
      <c r="W180" s="49"/>
      <c r="X180" s="49"/>
      <c r="Y180" s="49"/>
      <c r="Z180" s="49"/>
      <c r="AA180" s="49"/>
      <c r="AB180" s="49"/>
      <c r="AC180" s="45"/>
      <c r="AD180" s="40"/>
      <c r="AE180" s="207">
        <f t="shared" si="6"/>
        <v>0</v>
      </c>
      <c r="AF180" s="115">
        <f t="shared" si="5"/>
        <v>0</v>
      </c>
    </row>
    <row r="181" spans="1:32" ht="20.100000000000001" customHeight="1">
      <c r="A181" s="114">
        <v>180</v>
      </c>
      <c r="B181" s="40"/>
      <c r="C181" s="40"/>
      <c r="D181" s="40"/>
      <c r="E181" s="40"/>
      <c r="F181" s="40"/>
      <c r="G181" s="40"/>
      <c r="H181" s="40"/>
      <c r="I181" s="40"/>
      <c r="J181" s="43"/>
      <c r="K181" s="40"/>
      <c r="L181" s="40"/>
      <c r="M181" s="54"/>
      <c r="N181" s="38"/>
      <c r="O181" s="40"/>
      <c r="P181" s="49"/>
      <c r="Q181" s="49"/>
      <c r="R181" s="49"/>
      <c r="S181" s="49"/>
      <c r="T181" s="49"/>
      <c r="U181" s="49"/>
      <c r="V181" s="49"/>
      <c r="W181" s="49"/>
      <c r="X181" s="49"/>
      <c r="Y181" s="49"/>
      <c r="Z181" s="49"/>
      <c r="AA181" s="49"/>
      <c r="AB181" s="49"/>
      <c r="AC181" s="45"/>
      <c r="AD181" s="40"/>
      <c r="AE181" s="207">
        <f t="shared" si="6"/>
        <v>0</v>
      </c>
      <c r="AF181" s="115">
        <f t="shared" si="5"/>
        <v>0</v>
      </c>
    </row>
    <row r="182" spans="1:32" ht="20.100000000000001" customHeight="1">
      <c r="A182" s="114">
        <v>181</v>
      </c>
      <c r="B182" s="40"/>
      <c r="C182" s="40"/>
      <c r="D182" s="40"/>
      <c r="E182" s="40"/>
      <c r="F182" s="40"/>
      <c r="G182" s="40"/>
      <c r="H182" s="40"/>
      <c r="I182" s="40"/>
      <c r="J182" s="43"/>
      <c r="K182" s="40"/>
      <c r="L182" s="40"/>
      <c r="M182" s="54"/>
      <c r="N182" s="38"/>
      <c r="O182" s="40"/>
      <c r="P182" s="49"/>
      <c r="Q182" s="49"/>
      <c r="R182" s="49"/>
      <c r="S182" s="49"/>
      <c r="T182" s="49"/>
      <c r="U182" s="49"/>
      <c r="V182" s="49"/>
      <c r="W182" s="49"/>
      <c r="X182" s="49"/>
      <c r="Y182" s="49"/>
      <c r="Z182" s="49"/>
      <c r="AA182" s="49"/>
      <c r="AB182" s="49"/>
      <c r="AC182" s="45"/>
      <c r="AD182" s="40"/>
      <c r="AE182" s="207">
        <f t="shared" si="6"/>
        <v>0</v>
      </c>
      <c r="AF182" s="115">
        <f t="shared" si="5"/>
        <v>0</v>
      </c>
    </row>
    <row r="183" spans="1:32" ht="20.100000000000001" customHeight="1">
      <c r="A183" s="114">
        <v>182</v>
      </c>
      <c r="B183" s="40"/>
      <c r="C183" s="40"/>
      <c r="D183" s="40"/>
      <c r="E183" s="40"/>
      <c r="F183" s="40"/>
      <c r="G183" s="40"/>
      <c r="H183" s="40"/>
      <c r="I183" s="40"/>
      <c r="J183" s="43"/>
      <c r="K183" s="40"/>
      <c r="L183" s="40"/>
      <c r="M183" s="54"/>
      <c r="N183" s="38"/>
      <c r="O183" s="40"/>
      <c r="P183" s="49"/>
      <c r="Q183" s="49"/>
      <c r="R183" s="49"/>
      <c r="S183" s="49"/>
      <c r="T183" s="49"/>
      <c r="U183" s="49"/>
      <c r="V183" s="49"/>
      <c r="W183" s="49"/>
      <c r="X183" s="49"/>
      <c r="Y183" s="49"/>
      <c r="Z183" s="49"/>
      <c r="AA183" s="49"/>
      <c r="AB183" s="49"/>
      <c r="AC183" s="45"/>
      <c r="AD183" s="40"/>
      <c r="AE183" s="207">
        <f t="shared" si="6"/>
        <v>0</v>
      </c>
      <c r="AF183" s="115">
        <f t="shared" si="5"/>
        <v>0</v>
      </c>
    </row>
    <row r="184" spans="1:32" ht="20.100000000000001" customHeight="1">
      <c r="A184" s="114">
        <v>183</v>
      </c>
      <c r="B184" s="40"/>
      <c r="C184" s="40"/>
      <c r="D184" s="40"/>
      <c r="E184" s="40"/>
      <c r="F184" s="40"/>
      <c r="G184" s="40"/>
      <c r="H184" s="40"/>
      <c r="I184" s="40"/>
      <c r="J184" s="43"/>
      <c r="K184" s="40"/>
      <c r="L184" s="40"/>
      <c r="M184" s="54"/>
      <c r="N184" s="38"/>
      <c r="O184" s="40"/>
      <c r="P184" s="49"/>
      <c r="Q184" s="49"/>
      <c r="R184" s="49"/>
      <c r="S184" s="49"/>
      <c r="T184" s="49"/>
      <c r="U184" s="49"/>
      <c r="V184" s="49"/>
      <c r="W184" s="49"/>
      <c r="X184" s="49"/>
      <c r="Y184" s="49"/>
      <c r="Z184" s="49"/>
      <c r="AA184" s="49"/>
      <c r="AB184" s="49"/>
      <c r="AC184" s="45"/>
      <c r="AD184" s="40"/>
      <c r="AE184" s="207">
        <f t="shared" si="6"/>
        <v>0</v>
      </c>
      <c r="AF184" s="115">
        <f t="shared" si="5"/>
        <v>0</v>
      </c>
    </row>
    <row r="185" spans="1:32" ht="20.100000000000001" customHeight="1">
      <c r="A185" s="114">
        <v>184</v>
      </c>
      <c r="B185" s="40"/>
      <c r="C185" s="40"/>
      <c r="D185" s="40"/>
      <c r="E185" s="40"/>
      <c r="F185" s="40"/>
      <c r="G185" s="40"/>
      <c r="H185" s="40"/>
      <c r="I185" s="40"/>
      <c r="J185" s="43"/>
      <c r="K185" s="40"/>
      <c r="L185" s="40"/>
      <c r="M185" s="54"/>
      <c r="N185" s="38"/>
      <c r="O185" s="40"/>
      <c r="P185" s="49"/>
      <c r="Q185" s="49"/>
      <c r="R185" s="49"/>
      <c r="S185" s="49"/>
      <c r="T185" s="49"/>
      <c r="U185" s="49"/>
      <c r="V185" s="49"/>
      <c r="W185" s="49"/>
      <c r="X185" s="49"/>
      <c r="Y185" s="49"/>
      <c r="Z185" s="49"/>
      <c r="AA185" s="49"/>
      <c r="AB185" s="49"/>
      <c r="AC185" s="45"/>
      <c r="AD185" s="40"/>
      <c r="AE185" s="207">
        <f t="shared" si="6"/>
        <v>0</v>
      </c>
      <c r="AF185" s="115">
        <f t="shared" si="5"/>
        <v>0</v>
      </c>
    </row>
    <row r="186" spans="1:32" ht="20.100000000000001" customHeight="1">
      <c r="A186" s="114">
        <v>185</v>
      </c>
      <c r="B186" s="40"/>
      <c r="C186" s="40"/>
      <c r="D186" s="40"/>
      <c r="E186" s="40"/>
      <c r="F186" s="40"/>
      <c r="G186" s="40"/>
      <c r="H186" s="40"/>
      <c r="I186" s="40"/>
      <c r="J186" s="43"/>
      <c r="K186" s="40"/>
      <c r="L186" s="40"/>
      <c r="M186" s="54"/>
      <c r="N186" s="38"/>
      <c r="O186" s="40"/>
      <c r="P186" s="49"/>
      <c r="Q186" s="49"/>
      <c r="R186" s="49"/>
      <c r="S186" s="49"/>
      <c r="T186" s="49"/>
      <c r="U186" s="49"/>
      <c r="V186" s="49"/>
      <c r="W186" s="49"/>
      <c r="X186" s="49"/>
      <c r="Y186" s="49"/>
      <c r="Z186" s="49"/>
      <c r="AA186" s="49"/>
      <c r="AB186" s="49"/>
      <c r="AC186" s="45"/>
      <c r="AD186" s="40"/>
      <c r="AE186" s="207">
        <f t="shared" si="6"/>
        <v>0</v>
      </c>
      <c r="AF186" s="115">
        <f t="shared" si="5"/>
        <v>0</v>
      </c>
    </row>
    <row r="187" spans="1:32" ht="20.100000000000001" customHeight="1">
      <c r="A187" s="114">
        <v>186</v>
      </c>
      <c r="B187" s="40"/>
      <c r="C187" s="40"/>
      <c r="D187" s="40"/>
      <c r="E187" s="40"/>
      <c r="F187" s="40"/>
      <c r="G187" s="40"/>
      <c r="H187" s="40"/>
      <c r="I187" s="40"/>
      <c r="J187" s="43"/>
      <c r="K187" s="40"/>
      <c r="L187" s="40"/>
      <c r="M187" s="54"/>
      <c r="N187" s="38"/>
      <c r="O187" s="40"/>
      <c r="P187" s="49"/>
      <c r="Q187" s="49"/>
      <c r="R187" s="49"/>
      <c r="S187" s="49"/>
      <c r="T187" s="49"/>
      <c r="U187" s="49"/>
      <c r="V187" s="49"/>
      <c r="W187" s="49"/>
      <c r="X187" s="49"/>
      <c r="Y187" s="49"/>
      <c r="Z187" s="49"/>
      <c r="AA187" s="49"/>
      <c r="AB187" s="49"/>
      <c r="AC187" s="45"/>
      <c r="AD187" s="40"/>
      <c r="AE187" s="207">
        <f t="shared" si="6"/>
        <v>0</v>
      </c>
      <c r="AF187" s="115">
        <f t="shared" si="5"/>
        <v>0</v>
      </c>
    </row>
    <row r="188" spans="1:32" ht="20.100000000000001" customHeight="1">
      <c r="A188" s="114">
        <v>187</v>
      </c>
      <c r="B188" s="40"/>
      <c r="C188" s="40"/>
      <c r="D188" s="40"/>
      <c r="E188" s="40"/>
      <c r="F188" s="40"/>
      <c r="G188" s="40"/>
      <c r="H188" s="40"/>
      <c r="I188" s="40"/>
      <c r="J188" s="43"/>
      <c r="K188" s="40"/>
      <c r="L188" s="40"/>
      <c r="M188" s="54"/>
      <c r="N188" s="38"/>
      <c r="O188" s="40"/>
      <c r="P188" s="49"/>
      <c r="Q188" s="49"/>
      <c r="R188" s="49"/>
      <c r="S188" s="49"/>
      <c r="T188" s="49"/>
      <c r="U188" s="49"/>
      <c r="V188" s="49"/>
      <c r="W188" s="49"/>
      <c r="X188" s="49"/>
      <c r="Y188" s="49"/>
      <c r="Z188" s="49"/>
      <c r="AA188" s="49"/>
      <c r="AB188" s="49"/>
      <c r="AC188" s="45"/>
      <c r="AD188" s="40"/>
      <c r="AE188" s="207">
        <f t="shared" si="6"/>
        <v>0</v>
      </c>
      <c r="AF188" s="115">
        <f t="shared" si="5"/>
        <v>0</v>
      </c>
    </row>
    <row r="189" spans="1:32" ht="20.100000000000001" customHeight="1">
      <c r="A189" s="114">
        <v>188</v>
      </c>
      <c r="B189" s="40"/>
      <c r="C189" s="40"/>
      <c r="D189" s="40"/>
      <c r="E189" s="40"/>
      <c r="F189" s="40"/>
      <c r="G189" s="40"/>
      <c r="H189" s="40"/>
      <c r="I189" s="40"/>
      <c r="J189" s="43"/>
      <c r="K189" s="40"/>
      <c r="L189" s="40"/>
      <c r="M189" s="54"/>
      <c r="N189" s="38"/>
      <c r="O189" s="40"/>
      <c r="P189" s="49"/>
      <c r="Q189" s="49"/>
      <c r="R189" s="49"/>
      <c r="S189" s="49"/>
      <c r="T189" s="49"/>
      <c r="U189" s="49"/>
      <c r="V189" s="49"/>
      <c r="W189" s="49"/>
      <c r="X189" s="49"/>
      <c r="Y189" s="49"/>
      <c r="Z189" s="49"/>
      <c r="AA189" s="49"/>
      <c r="AB189" s="49"/>
      <c r="AC189" s="45"/>
      <c r="AD189" s="40"/>
      <c r="AE189" s="207">
        <f t="shared" si="6"/>
        <v>0</v>
      </c>
      <c r="AF189" s="115">
        <f t="shared" si="5"/>
        <v>0</v>
      </c>
    </row>
    <row r="190" spans="1:32" ht="20.100000000000001" customHeight="1">
      <c r="A190" s="114">
        <v>189</v>
      </c>
      <c r="B190" s="40"/>
      <c r="C190" s="40"/>
      <c r="D190" s="40"/>
      <c r="E190" s="40"/>
      <c r="F190" s="40"/>
      <c r="G190" s="40"/>
      <c r="H190" s="40"/>
      <c r="I190" s="40"/>
      <c r="J190" s="43"/>
      <c r="K190" s="40"/>
      <c r="L190" s="40"/>
      <c r="M190" s="54"/>
      <c r="N190" s="38"/>
      <c r="O190" s="40"/>
      <c r="P190" s="49"/>
      <c r="Q190" s="49"/>
      <c r="R190" s="49"/>
      <c r="S190" s="49"/>
      <c r="T190" s="49"/>
      <c r="U190" s="49"/>
      <c r="V190" s="49"/>
      <c r="W190" s="49"/>
      <c r="X190" s="49"/>
      <c r="Y190" s="49"/>
      <c r="Z190" s="49"/>
      <c r="AA190" s="49"/>
      <c r="AB190" s="49"/>
      <c r="AC190" s="45"/>
      <c r="AD190" s="40"/>
      <c r="AE190" s="207">
        <f t="shared" si="6"/>
        <v>0</v>
      </c>
      <c r="AF190" s="115">
        <f t="shared" si="5"/>
        <v>0</v>
      </c>
    </row>
    <row r="191" spans="1:32" ht="20.100000000000001" customHeight="1">
      <c r="A191" s="114">
        <v>190</v>
      </c>
      <c r="B191" s="40"/>
      <c r="C191" s="40"/>
      <c r="D191" s="40"/>
      <c r="E191" s="40"/>
      <c r="F191" s="40"/>
      <c r="G191" s="40"/>
      <c r="H191" s="40"/>
      <c r="I191" s="40"/>
      <c r="J191" s="43"/>
      <c r="K191" s="40"/>
      <c r="L191" s="40"/>
      <c r="M191" s="54"/>
      <c r="N191" s="38"/>
      <c r="O191" s="40"/>
      <c r="P191" s="49"/>
      <c r="Q191" s="49"/>
      <c r="R191" s="49"/>
      <c r="S191" s="49"/>
      <c r="T191" s="49"/>
      <c r="U191" s="49"/>
      <c r="V191" s="49"/>
      <c r="W191" s="49"/>
      <c r="X191" s="49"/>
      <c r="Y191" s="49"/>
      <c r="Z191" s="49"/>
      <c r="AA191" s="49"/>
      <c r="AB191" s="49"/>
      <c r="AC191" s="45"/>
      <c r="AD191" s="40"/>
      <c r="AE191" s="207">
        <f t="shared" si="6"/>
        <v>0</v>
      </c>
      <c r="AF191" s="115">
        <f t="shared" si="5"/>
        <v>0</v>
      </c>
    </row>
    <row r="192" spans="1:32" ht="20.100000000000001" customHeight="1">
      <c r="A192" s="114">
        <v>191</v>
      </c>
      <c r="B192" s="40"/>
      <c r="C192" s="40"/>
      <c r="D192" s="40"/>
      <c r="E192" s="40"/>
      <c r="F192" s="40"/>
      <c r="G192" s="40"/>
      <c r="H192" s="40"/>
      <c r="I192" s="40"/>
      <c r="J192" s="43"/>
      <c r="K192" s="40"/>
      <c r="L192" s="40"/>
      <c r="M192" s="54"/>
      <c r="N192" s="38"/>
      <c r="O192" s="40"/>
      <c r="P192" s="49"/>
      <c r="Q192" s="49"/>
      <c r="R192" s="49"/>
      <c r="S192" s="49"/>
      <c r="T192" s="49"/>
      <c r="U192" s="49"/>
      <c r="V192" s="49"/>
      <c r="W192" s="49"/>
      <c r="X192" s="49"/>
      <c r="Y192" s="49"/>
      <c r="Z192" s="49"/>
      <c r="AA192" s="49"/>
      <c r="AB192" s="49"/>
      <c r="AC192" s="45"/>
      <c r="AD192" s="40"/>
      <c r="AE192" s="207">
        <f t="shared" si="6"/>
        <v>0</v>
      </c>
      <c r="AF192" s="115">
        <f t="shared" si="5"/>
        <v>0</v>
      </c>
    </row>
    <row r="193" spans="1:32" ht="20.100000000000001" customHeight="1">
      <c r="A193" s="114">
        <v>192</v>
      </c>
      <c r="B193" s="40"/>
      <c r="C193" s="40"/>
      <c r="D193" s="40"/>
      <c r="E193" s="40"/>
      <c r="F193" s="40"/>
      <c r="G193" s="40"/>
      <c r="H193" s="40"/>
      <c r="I193" s="40"/>
      <c r="J193" s="43"/>
      <c r="K193" s="40"/>
      <c r="L193" s="40"/>
      <c r="M193" s="54"/>
      <c r="N193" s="38"/>
      <c r="O193" s="40"/>
      <c r="P193" s="49"/>
      <c r="Q193" s="49"/>
      <c r="R193" s="49"/>
      <c r="S193" s="49"/>
      <c r="T193" s="49"/>
      <c r="U193" s="49"/>
      <c r="V193" s="49"/>
      <c r="W193" s="49"/>
      <c r="X193" s="49"/>
      <c r="Y193" s="49"/>
      <c r="Z193" s="49"/>
      <c r="AA193" s="49"/>
      <c r="AB193" s="49"/>
      <c r="AC193" s="45"/>
      <c r="AD193" s="40"/>
      <c r="AE193" s="207">
        <f t="shared" si="6"/>
        <v>0</v>
      </c>
      <c r="AF193" s="115">
        <f t="shared" si="5"/>
        <v>0</v>
      </c>
    </row>
    <row r="194" spans="1:32" ht="20.100000000000001" customHeight="1">
      <c r="A194" s="114">
        <v>193</v>
      </c>
      <c r="B194" s="40"/>
      <c r="C194" s="40"/>
      <c r="D194" s="40"/>
      <c r="E194" s="40"/>
      <c r="F194" s="40"/>
      <c r="G194" s="40"/>
      <c r="H194" s="40"/>
      <c r="I194" s="40"/>
      <c r="J194" s="43"/>
      <c r="K194" s="40"/>
      <c r="L194" s="40"/>
      <c r="M194" s="54"/>
      <c r="N194" s="38"/>
      <c r="O194" s="40"/>
      <c r="P194" s="49"/>
      <c r="Q194" s="49"/>
      <c r="R194" s="49"/>
      <c r="S194" s="49"/>
      <c r="T194" s="49"/>
      <c r="U194" s="49"/>
      <c r="V194" s="49"/>
      <c r="W194" s="49"/>
      <c r="X194" s="49"/>
      <c r="Y194" s="49"/>
      <c r="Z194" s="49"/>
      <c r="AA194" s="49"/>
      <c r="AB194" s="49"/>
      <c r="AC194" s="45"/>
      <c r="AD194" s="40"/>
      <c r="AE194" s="207">
        <f t="shared" si="6"/>
        <v>0</v>
      </c>
      <c r="AF194" s="115">
        <f t="shared" ref="AF194:AF257" si="7">SUM(AE194+B194)</f>
        <v>0</v>
      </c>
    </row>
    <row r="195" spans="1:32" ht="20.100000000000001" customHeight="1">
      <c r="A195" s="114">
        <v>194</v>
      </c>
      <c r="B195" s="40"/>
      <c r="C195" s="40"/>
      <c r="D195" s="40"/>
      <c r="E195" s="40"/>
      <c r="F195" s="40"/>
      <c r="G195" s="40"/>
      <c r="H195" s="40"/>
      <c r="I195" s="40"/>
      <c r="J195" s="43"/>
      <c r="K195" s="40"/>
      <c r="L195" s="40"/>
      <c r="M195" s="54"/>
      <c r="N195" s="38"/>
      <c r="O195" s="40"/>
      <c r="P195" s="49"/>
      <c r="Q195" s="49"/>
      <c r="R195" s="49"/>
      <c r="S195" s="49"/>
      <c r="T195" s="49"/>
      <c r="U195" s="49"/>
      <c r="V195" s="49"/>
      <c r="W195" s="49"/>
      <c r="X195" s="49"/>
      <c r="Y195" s="49"/>
      <c r="Z195" s="49"/>
      <c r="AA195" s="49"/>
      <c r="AB195" s="49"/>
      <c r="AC195" s="45"/>
      <c r="AD195" s="40"/>
      <c r="AE195" s="207">
        <f t="shared" si="6"/>
        <v>0</v>
      </c>
      <c r="AF195" s="115">
        <f t="shared" si="7"/>
        <v>0</v>
      </c>
    </row>
    <row r="196" spans="1:32" ht="20.100000000000001" customHeight="1">
      <c r="A196" s="114">
        <v>195</v>
      </c>
      <c r="B196" s="40"/>
      <c r="C196" s="40"/>
      <c r="D196" s="40"/>
      <c r="E196" s="40"/>
      <c r="F196" s="40"/>
      <c r="G196" s="40"/>
      <c r="H196" s="40"/>
      <c r="I196" s="40"/>
      <c r="J196" s="43"/>
      <c r="K196" s="40"/>
      <c r="L196" s="40"/>
      <c r="M196" s="54"/>
      <c r="N196" s="38"/>
      <c r="O196" s="40"/>
      <c r="P196" s="49"/>
      <c r="Q196" s="49"/>
      <c r="R196" s="49"/>
      <c r="S196" s="49"/>
      <c r="T196" s="49"/>
      <c r="U196" s="49"/>
      <c r="V196" s="49"/>
      <c r="W196" s="49"/>
      <c r="X196" s="49"/>
      <c r="Y196" s="49"/>
      <c r="Z196" s="49"/>
      <c r="AA196" s="49"/>
      <c r="AB196" s="49"/>
      <c r="AC196" s="45"/>
      <c r="AD196" s="40"/>
      <c r="AE196" s="207">
        <f t="shared" si="6"/>
        <v>0</v>
      </c>
      <c r="AF196" s="115">
        <f t="shared" si="7"/>
        <v>0</v>
      </c>
    </row>
    <row r="197" spans="1:32" ht="20.100000000000001" customHeight="1">
      <c r="A197" s="114">
        <v>196</v>
      </c>
      <c r="B197" s="40"/>
      <c r="C197" s="40"/>
      <c r="D197" s="40"/>
      <c r="E197" s="40"/>
      <c r="F197" s="40"/>
      <c r="G197" s="40"/>
      <c r="H197" s="40"/>
      <c r="I197" s="40"/>
      <c r="J197" s="43"/>
      <c r="K197" s="40"/>
      <c r="L197" s="40"/>
      <c r="M197" s="54"/>
      <c r="N197" s="38"/>
      <c r="O197" s="40"/>
      <c r="P197" s="49"/>
      <c r="Q197" s="49"/>
      <c r="R197" s="49"/>
      <c r="S197" s="49"/>
      <c r="T197" s="49"/>
      <c r="U197" s="49"/>
      <c r="V197" s="49"/>
      <c r="W197" s="49"/>
      <c r="X197" s="49"/>
      <c r="Y197" s="49"/>
      <c r="Z197" s="49"/>
      <c r="AA197" s="49"/>
      <c r="AB197" s="49"/>
      <c r="AC197" s="45"/>
      <c r="AD197" s="40"/>
      <c r="AE197" s="207">
        <f t="shared" si="6"/>
        <v>0</v>
      </c>
      <c r="AF197" s="115">
        <f t="shared" si="7"/>
        <v>0</v>
      </c>
    </row>
    <row r="198" spans="1:32" ht="20.100000000000001" customHeight="1">
      <c r="A198" s="114">
        <v>197</v>
      </c>
      <c r="B198" s="40"/>
      <c r="C198" s="40"/>
      <c r="D198" s="40"/>
      <c r="E198" s="40"/>
      <c r="F198" s="40"/>
      <c r="G198" s="40"/>
      <c r="H198" s="40"/>
      <c r="I198" s="40"/>
      <c r="J198" s="43"/>
      <c r="K198" s="40"/>
      <c r="L198" s="40"/>
      <c r="M198" s="54"/>
      <c r="N198" s="38"/>
      <c r="O198" s="40"/>
      <c r="P198" s="49"/>
      <c r="Q198" s="49"/>
      <c r="R198" s="49"/>
      <c r="S198" s="49"/>
      <c r="T198" s="49"/>
      <c r="U198" s="49"/>
      <c r="V198" s="49"/>
      <c r="W198" s="49"/>
      <c r="X198" s="49"/>
      <c r="Y198" s="49"/>
      <c r="Z198" s="49"/>
      <c r="AA198" s="49"/>
      <c r="AB198" s="49"/>
      <c r="AC198" s="45"/>
      <c r="AD198" s="40"/>
      <c r="AE198" s="207">
        <f t="shared" si="6"/>
        <v>0</v>
      </c>
      <c r="AF198" s="115">
        <f t="shared" si="7"/>
        <v>0</v>
      </c>
    </row>
    <row r="199" spans="1:32" ht="20.100000000000001" customHeight="1">
      <c r="A199" s="114">
        <v>198</v>
      </c>
      <c r="B199" s="40"/>
      <c r="C199" s="40"/>
      <c r="D199" s="40"/>
      <c r="E199" s="40"/>
      <c r="F199" s="40"/>
      <c r="G199" s="40"/>
      <c r="H199" s="40"/>
      <c r="I199" s="40"/>
      <c r="J199" s="43"/>
      <c r="K199" s="40"/>
      <c r="L199" s="40"/>
      <c r="M199" s="54"/>
      <c r="N199" s="38"/>
      <c r="O199" s="40"/>
      <c r="P199" s="49"/>
      <c r="Q199" s="49"/>
      <c r="R199" s="49"/>
      <c r="S199" s="49"/>
      <c r="T199" s="49"/>
      <c r="U199" s="49"/>
      <c r="V199" s="49"/>
      <c r="W199" s="49"/>
      <c r="X199" s="49"/>
      <c r="Y199" s="49"/>
      <c r="Z199" s="49"/>
      <c r="AA199" s="49"/>
      <c r="AB199" s="49"/>
      <c r="AC199" s="45"/>
      <c r="AD199" s="40"/>
      <c r="AE199" s="207">
        <f t="shared" ref="AE199:AE262" si="8">SUM(P199:AB199)</f>
        <v>0</v>
      </c>
      <c r="AF199" s="115">
        <f t="shared" si="7"/>
        <v>0</v>
      </c>
    </row>
    <row r="200" spans="1:32" ht="20.100000000000001" customHeight="1">
      <c r="A200" s="114">
        <v>199</v>
      </c>
      <c r="B200" s="40"/>
      <c r="C200" s="40"/>
      <c r="D200" s="40"/>
      <c r="E200" s="40"/>
      <c r="F200" s="40"/>
      <c r="G200" s="40"/>
      <c r="H200" s="40"/>
      <c r="I200" s="40"/>
      <c r="J200" s="43"/>
      <c r="K200" s="40"/>
      <c r="L200" s="40"/>
      <c r="M200" s="54"/>
      <c r="N200" s="38"/>
      <c r="O200" s="40"/>
      <c r="P200" s="49"/>
      <c r="Q200" s="49"/>
      <c r="R200" s="49"/>
      <c r="S200" s="49"/>
      <c r="T200" s="49"/>
      <c r="U200" s="49"/>
      <c r="V200" s="49"/>
      <c r="W200" s="49"/>
      <c r="X200" s="49"/>
      <c r="Y200" s="49"/>
      <c r="Z200" s="49"/>
      <c r="AA200" s="49"/>
      <c r="AB200" s="49"/>
      <c r="AC200" s="45"/>
      <c r="AD200" s="40"/>
      <c r="AE200" s="207">
        <f t="shared" si="8"/>
        <v>0</v>
      </c>
      <c r="AF200" s="115">
        <f t="shared" si="7"/>
        <v>0</v>
      </c>
    </row>
    <row r="201" spans="1:32" ht="20.100000000000001" customHeight="1">
      <c r="A201" s="114">
        <v>200</v>
      </c>
      <c r="B201" s="40"/>
      <c r="C201" s="40"/>
      <c r="D201" s="40"/>
      <c r="E201" s="40"/>
      <c r="F201" s="40"/>
      <c r="G201" s="40"/>
      <c r="H201" s="40"/>
      <c r="I201" s="40"/>
      <c r="J201" s="43"/>
      <c r="K201" s="40"/>
      <c r="L201" s="40"/>
      <c r="M201" s="54"/>
      <c r="N201" s="38"/>
      <c r="O201" s="40"/>
      <c r="P201" s="49"/>
      <c r="Q201" s="49"/>
      <c r="R201" s="49"/>
      <c r="S201" s="49"/>
      <c r="T201" s="49"/>
      <c r="U201" s="49"/>
      <c r="V201" s="49"/>
      <c r="W201" s="49"/>
      <c r="X201" s="49"/>
      <c r="Y201" s="49"/>
      <c r="Z201" s="49"/>
      <c r="AA201" s="49"/>
      <c r="AB201" s="49"/>
      <c r="AC201" s="45"/>
      <c r="AD201" s="40"/>
      <c r="AE201" s="207">
        <f t="shared" si="8"/>
        <v>0</v>
      </c>
      <c r="AF201" s="115">
        <f t="shared" si="7"/>
        <v>0</v>
      </c>
    </row>
    <row r="202" spans="1:32" ht="20.100000000000001" customHeight="1">
      <c r="A202" s="114">
        <v>201</v>
      </c>
      <c r="B202" s="40"/>
      <c r="C202" s="40"/>
      <c r="D202" s="40"/>
      <c r="E202" s="40"/>
      <c r="F202" s="40"/>
      <c r="G202" s="40"/>
      <c r="H202" s="40"/>
      <c r="I202" s="40"/>
      <c r="J202" s="43"/>
      <c r="K202" s="40"/>
      <c r="L202" s="40"/>
      <c r="M202" s="54"/>
      <c r="N202" s="38"/>
      <c r="O202" s="40"/>
      <c r="P202" s="49"/>
      <c r="Q202" s="49"/>
      <c r="R202" s="49"/>
      <c r="S202" s="49"/>
      <c r="T202" s="49"/>
      <c r="U202" s="49"/>
      <c r="V202" s="49"/>
      <c r="W202" s="49"/>
      <c r="X202" s="49"/>
      <c r="Y202" s="49"/>
      <c r="Z202" s="49"/>
      <c r="AA202" s="49"/>
      <c r="AB202" s="49"/>
      <c r="AC202" s="45"/>
      <c r="AD202" s="40"/>
      <c r="AE202" s="207">
        <f t="shared" si="8"/>
        <v>0</v>
      </c>
      <c r="AF202" s="115">
        <f t="shared" si="7"/>
        <v>0</v>
      </c>
    </row>
    <row r="203" spans="1:32" ht="20.100000000000001" customHeight="1">
      <c r="A203" s="114">
        <v>202</v>
      </c>
      <c r="B203" s="40"/>
      <c r="C203" s="40"/>
      <c r="D203" s="40"/>
      <c r="E203" s="40"/>
      <c r="F203" s="40"/>
      <c r="G203" s="40"/>
      <c r="H203" s="40"/>
      <c r="I203" s="40"/>
      <c r="J203" s="43"/>
      <c r="K203" s="40"/>
      <c r="L203" s="40"/>
      <c r="M203" s="54"/>
      <c r="N203" s="38"/>
      <c r="O203" s="40"/>
      <c r="P203" s="49"/>
      <c r="Q203" s="49"/>
      <c r="R203" s="49"/>
      <c r="S203" s="49"/>
      <c r="T203" s="49"/>
      <c r="U203" s="49"/>
      <c r="V203" s="49"/>
      <c r="W203" s="49"/>
      <c r="X203" s="49"/>
      <c r="Y203" s="49"/>
      <c r="Z203" s="49"/>
      <c r="AA203" s="49"/>
      <c r="AB203" s="49"/>
      <c r="AC203" s="45"/>
      <c r="AD203" s="40"/>
      <c r="AE203" s="207">
        <f t="shared" si="8"/>
        <v>0</v>
      </c>
      <c r="AF203" s="115">
        <f t="shared" si="7"/>
        <v>0</v>
      </c>
    </row>
    <row r="204" spans="1:32" ht="20.100000000000001" customHeight="1">
      <c r="A204" s="114">
        <v>203</v>
      </c>
      <c r="B204" s="40"/>
      <c r="C204" s="40"/>
      <c r="D204" s="40"/>
      <c r="E204" s="40"/>
      <c r="F204" s="40"/>
      <c r="G204" s="40"/>
      <c r="H204" s="40"/>
      <c r="I204" s="40"/>
      <c r="J204" s="43"/>
      <c r="K204" s="40"/>
      <c r="L204" s="40"/>
      <c r="M204" s="54"/>
      <c r="N204" s="38"/>
      <c r="O204" s="40"/>
      <c r="P204" s="49"/>
      <c r="Q204" s="49"/>
      <c r="R204" s="49"/>
      <c r="S204" s="49"/>
      <c r="T204" s="49"/>
      <c r="U204" s="49"/>
      <c r="V204" s="49"/>
      <c r="W204" s="49"/>
      <c r="X204" s="49"/>
      <c r="Y204" s="49"/>
      <c r="Z204" s="49"/>
      <c r="AA204" s="49"/>
      <c r="AB204" s="49"/>
      <c r="AC204" s="45"/>
      <c r="AD204" s="40"/>
      <c r="AE204" s="207">
        <f t="shared" si="8"/>
        <v>0</v>
      </c>
      <c r="AF204" s="115">
        <f t="shared" si="7"/>
        <v>0</v>
      </c>
    </row>
    <row r="205" spans="1:32" ht="20.100000000000001" customHeight="1">
      <c r="A205" s="114">
        <v>204</v>
      </c>
      <c r="B205" s="40"/>
      <c r="C205" s="40"/>
      <c r="D205" s="40"/>
      <c r="E205" s="40"/>
      <c r="F205" s="40"/>
      <c r="G205" s="40"/>
      <c r="H205" s="40"/>
      <c r="I205" s="40"/>
      <c r="J205" s="43"/>
      <c r="K205" s="40"/>
      <c r="L205" s="40"/>
      <c r="M205" s="54"/>
      <c r="N205" s="38"/>
      <c r="O205" s="40"/>
      <c r="P205" s="49"/>
      <c r="Q205" s="49"/>
      <c r="R205" s="49"/>
      <c r="S205" s="49"/>
      <c r="T205" s="49"/>
      <c r="U205" s="49"/>
      <c r="V205" s="49"/>
      <c r="W205" s="49"/>
      <c r="X205" s="49"/>
      <c r="Y205" s="49"/>
      <c r="Z205" s="49"/>
      <c r="AA205" s="49"/>
      <c r="AB205" s="49"/>
      <c r="AC205" s="45"/>
      <c r="AD205" s="40"/>
      <c r="AE205" s="207">
        <f t="shared" si="8"/>
        <v>0</v>
      </c>
      <c r="AF205" s="115">
        <f t="shared" si="7"/>
        <v>0</v>
      </c>
    </row>
    <row r="206" spans="1:32" ht="20.100000000000001" customHeight="1">
      <c r="A206" s="114">
        <v>205</v>
      </c>
      <c r="B206" s="40"/>
      <c r="C206" s="40"/>
      <c r="D206" s="40"/>
      <c r="E206" s="40"/>
      <c r="F206" s="40"/>
      <c r="G206" s="40"/>
      <c r="H206" s="40"/>
      <c r="I206" s="40"/>
      <c r="J206" s="43"/>
      <c r="K206" s="40"/>
      <c r="L206" s="40"/>
      <c r="M206" s="54"/>
      <c r="N206" s="38"/>
      <c r="O206" s="40"/>
      <c r="P206" s="49"/>
      <c r="Q206" s="49"/>
      <c r="R206" s="49"/>
      <c r="S206" s="49"/>
      <c r="T206" s="49"/>
      <c r="U206" s="49"/>
      <c r="V206" s="49"/>
      <c r="W206" s="49"/>
      <c r="X206" s="49"/>
      <c r="Y206" s="49"/>
      <c r="Z206" s="49"/>
      <c r="AA206" s="49"/>
      <c r="AB206" s="49"/>
      <c r="AC206" s="45"/>
      <c r="AD206" s="40"/>
      <c r="AE206" s="207">
        <f t="shared" si="8"/>
        <v>0</v>
      </c>
      <c r="AF206" s="115">
        <f t="shared" si="7"/>
        <v>0</v>
      </c>
    </row>
    <row r="207" spans="1:32" ht="20.100000000000001" customHeight="1">
      <c r="A207" s="114">
        <v>206</v>
      </c>
      <c r="B207" s="40"/>
      <c r="C207" s="40"/>
      <c r="D207" s="40"/>
      <c r="E207" s="40"/>
      <c r="F207" s="40"/>
      <c r="G207" s="40"/>
      <c r="H207" s="40"/>
      <c r="I207" s="40"/>
      <c r="J207" s="43"/>
      <c r="K207" s="40"/>
      <c r="L207" s="40"/>
      <c r="M207" s="54"/>
      <c r="N207" s="38"/>
      <c r="O207" s="40"/>
      <c r="P207" s="49"/>
      <c r="Q207" s="49"/>
      <c r="R207" s="49"/>
      <c r="S207" s="49"/>
      <c r="T207" s="49"/>
      <c r="U207" s="49"/>
      <c r="V207" s="49"/>
      <c r="W207" s="49"/>
      <c r="X207" s="49"/>
      <c r="Y207" s="49"/>
      <c r="Z207" s="49"/>
      <c r="AA207" s="49"/>
      <c r="AB207" s="49"/>
      <c r="AC207" s="45"/>
      <c r="AD207" s="40"/>
      <c r="AE207" s="207">
        <f t="shared" si="8"/>
        <v>0</v>
      </c>
      <c r="AF207" s="115">
        <f t="shared" si="7"/>
        <v>0</v>
      </c>
    </row>
    <row r="208" spans="1:32" ht="20.100000000000001" customHeight="1">
      <c r="A208" s="114">
        <v>207</v>
      </c>
      <c r="B208" s="40"/>
      <c r="C208" s="40"/>
      <c r="D208" s="40"/>
      <c r="E208" s="40"/>
      <c r="F208" s="40"/>
      <c r="G208" s="40"/>
      <c r="H208" s="40"/>
      <c r="I208" s="40"/>
      <c r="J208" s="43"/>
      <c r="K208" s="40"/>
      <c r="L208" s="40"/>
      <c r="M208" s="54"/>
      <c r="N208" s="38"/>
      <c r="O208" s="40"/>
      <c r="P208" s="49"/>
      <c r="Q208" s="49"/>
      <c r="R208" s="49"/>
      <c r="S208" s="49"/>
      <c r="T208" s="49"/>
      <c r="U208" s="49"/>
      <c r="V208" s="49"/>
      <c r="W208" s="49"/>
      <c r="X208" s="49"/>
      <c r="Y208" s="49"/>
      <c r="Z208" s="49"/>
      <c r="AA208" s="49"/>
      <c r="AB208" s="49"/>
      <c r="AC208" s="45"/>
      <c r="AD208" s="40"/>
      <c r="AE208" s="207">
        <f t="shared" si="8"/>
        <v>0</v>
      </c>
      <c r="AF208" s="115">
        <f t="shared" si="7"/>
        <v>0</v>
      </c>
    </row>
    <row r="209" spans="1:32" ht="20.100000000000001" customHeight="1">
      <c r="A209" s="114">
        <v>208</v>
      </c>
      <c r="B209" s="40"/>
      <c r="C209" s="40"/>
      <c r="D209" s="40"/>
      <c r="E209" s="40"/>
      <c r="F209" s="40"/>
      <c r="G209" s="40"/>
      <c r="H209" s="40"/>
      <c r="I209" s="40"/>
      <c r="J209" s="43"/>
      <c r="K209" s="40"/>
      <c r="L209" s="40"/>
      <c r="M209" s="54"/>
      <c r="N209" s="38"/>
      <c r="O209" s="40"/>
      <c r="P209" s="49"/>
      <c r="Q209" s="49"/>
      <c r="R209" s="49"/>
      <c r="S209" s="49"/>
      <c r="T209" s="49"/>
      <c r="U209" s="49"/>
      <c r="V209" s="49"/>
      <c r="W209" s="49"/>
      <c r="X209" s="49"/>
      <c r="Y209" s="49"/>
      <c r="Z209" s="49"/>
      <c r="AA209" s="49"/>
      <c r="AB209" s="49"/>
      <c r="AC209" s="45"/>
      <c r="AD209" s="40"/>
      <c r="AE209" s="207">
        <f t="shared" si="8"/>
        <v>0</v>
      </c>
      <c r="AF209" s="115">
        <f t="shared" si="7"/>
        <v>0</v>
      </c>
    </row>
    <row r="210" spans="1:32" ht="20.100000000000001" customHeight="1">
      <c r="A210" s="114">
        <v>209</v>
      </c>
      <c r="B210" s="40"/>
      <c r="C210" s="40"/>
      <c r="D210" s="40"/>
      <c r="E210" s="40"/>
      <c r="F210" s="40"/>
      <c r="G210" s="40"/>
      <c r="H210" s="40"/>
      <c r="I210" s="40"/>
      <c r="J210" s="43"/>
      <c r="K210" s="40"/>
      <c r="L210" s="40"/>
      <c r="M210" s="54"/>
      <c r="N210" s="38"/>
      <c r="O210" s="40"/>
      <c r="P210" s="49"/>
      <c r="Q210" s="49"/>
      <c r="R210" s="49"/>
      <c r="S210" s="49"/>
      <c r="T210" s="49"/>
      <c r="U210" s="49"/>
      <c r="V210" s="49"/>
      <c r="W210" s="49"/>
      <c r="X210" s="49"/>
      <c r="Y210" s="49"/>
      <c r="Z210" s="49"/>
      <c r="AA210" s="49"/>
      <c r="AB210" s="49"/>
      <c r="AC210" s="45"/>
      <c r="AD210" s="40"/>
      <c r="AE210" s="207">
        <f t="shared" si="8"/>
        <v>0</v>
      </c>
      <c r="AF210" s="115">
        <f t="shared" si="7"/>
        <v>0</v>
      </c>
    </row>
    <row r="211" spans="1:32" ht="20.100000000000001" customHeight="1">
      <c r="A211" s="114">
        <v>210</v>
      </c>
      <c r="B211" s="40"/>
      <c r="C211" s="40"/>
      <c r="D211" s="40"/>
      <c r="E211" s="40"/>
      <c r="F211" s="40"/>
      <c r="G211" s="40"/>
      <c r="H211" s="40"/>
      <c r="I211" s="40"/>
      <c r="J211" s="43"/>
      <c r="K211" s="40"/>
      <c r="L211" s="40"/>
      <c r="M211" s="54"/>
      <c r="N211" s="38"/>
      <c r="O211" s="40"/>
      <c r="P211" s="49"/>
      <c r="Q211" s="49"/>
      <c r="R211" s="49"/>
      <c r="S211" s="49"/>
      <c r="T211" s="49"/>
      <c r="U211" s="49"/>
      <c r="V211" s="49"/>
      <c r="W211" s="49"/>
      <c r="X211" s="49"/>
      <c r="Y211" s="49"/>
      <c r="Z211" s="49"/>
      <c r="AA211" s="49"/>
      <c r="AB211" s="49"/>
      <c r="AC211" s="45"/>
      <c r="AD211" s="40"/>
      <c r="AE211" s="207">
        <f t="shared" si="8"/>
        <v>0</v>
      </c>
      <c r="AF211" s="115">
        <f t="shared" si="7"/>
        <v>0</v>
      </c>
    </row>
    <row r="212" spans="1:32" ht="20.100000000000001" customHeight="1">
      <c r="A212" s="114">
        <v>211</v>
      </c>
      <c r="B212" s="40"/>
      <c r="C212" s="40"/>
      <c r="D212" s="40"/>
      <c r="E212" s="40"/>
      <c r="F212" s="40"/>
      <c r="G212" s="40"/>
      <c r="H212" s="40"/>
      <c r="I212" s="40"/>
      <c r="J212" s="43"/>
      <c r="K212" s="40"/>
      <c r="L212" s="40"/>
      <c r="M212" s="54"/>
      <c r="N212" s="38"/>
      <c r="O212" s="40"/>
      <c r="P212" s="49"/>
      <c r="Q212" s="49"/>
      <c r="R212" s="49"/>
      <c r="S212" s="49"/>
      <c r="T212" s="49"/>
      <c r="U212" s="49"/>
      <c r="V212" s="49"/>
      <c r="W212" s="49"/>
      <c r="X212" s="49"/>
      <c r="Y212" s="49"/>
      <c r="Z212" s="49"/>
      <c r="AA212" s="49"/>
      <c r="AB212" s="49"/>
      <c r="AC212" s="45"/>
      <c r="AD212" s="40"/>
      <c r="AE212" s="207">
        <f t="shared" si="8"/>
        <v>0</v>
      </c>
      <c r="AF212" s="115">
        <f t="shared" si="7"/>
        <v>0</v>
      </c>
    </row>
    <row r="213" spans="1:32" ht="20.100000000000001" customHeight="1">
      <c r="A213" s="114">
        <v>212</v>
      </c>
      <c r="B213" s="40"/>
      <c r="C213" s="40"/>
      <c r="D213" s="40"/>
      <c r="E213" s="40"/>
      <c r="F213" s="40"/>
      <c r="G213" s="40"/>
      <c r="H213" s="40"/>
      <c r="I213" s="40"/>
      <c r="J213" s="43"/>
      <c r="K213" s="40"/>
      <c r="L213" s="40"/>
      <c r="M213" s="54"/>
      <c r="N213" s="38"/>
      <c r="O213" s="40"/>
      <c r="P213" s="49"/>
      <c r="Q213" s="49"/>
      <c r="R213" s="49"/>
      <c r="S213" s="49"/>
      <c r="T213" s="49"/>
      <c r="U213" s="49"/>
      <c r="V213" s="49"/>
      <c r="W213" s="49"/>
      <c r="X213" s="49"/>
      <c r="Y213" s="49"/>
      <c r="Z213" s="49"/>
      <c r="AA213" s="49"/>
      <c r="AB213" s="49"/>
      <c r="AC213" s="45"/>
      <c r="AD213" s="40"/>
      <c r="AE213" s="207">
        <f t="shared" si="8"/>
        <v>0</v>
      </c>
      <c r="AF213" s="115">
        <f t="shared" si="7"/>
        <v>0</v>
      </c>
    </row>
    <row r="214" spans="1:32" ht="20.100000000000001" customHeight="1">
      <c r="A214" s="114">
        <v>213</v>
      </c>
      <c r="B214" s="40"/>
      <c r="C214" s="40"/>
      <c r="D214" s="40"/>
      <c r="E214" s="40"/>
      <c r="F214" s="40"/>
      <c r="G214" s="40"/>
      <c r="H214" s="40"/>
      <c r="I214" s="40"/>
      <c r="J214" s="43"/>
      <c r="K214" s="40"/>
      <c r="L214" s="40"/>
      <c r="M214" s="54"/>
      <c r="N214" s="38"/>
      <c r="O214" s="40"/>
      <c r="P214" s="49"/>
      <c r="Q214" s="49"/>
      <c r="R214" s="49"/>
      <c r="S214" s="49"/>
      <c r="T214" s="49"/>
      <c r="U214" s="49"/>
      <c r="V214" s="49"/>
      <c r="W214" s="49"/>
      <c r="X214" s="49"/>
      <c r="Y214" s="49"/>
      <c r="Z214" s="49"/>
      <c r="AA214" s="49"/>
      <c r="AB214" s="49"/>
      <c r="AC214" s="45"/>
      <c r="AD214" s="40"/>
      <c r="AE214" s="207">
        <f t="shared" si="8"/>
        <v>0</v>
      </c>
      <c r="AF214" s="115">
        <f t="shared" si="7"/>
        <v>0</v>
      </c>
    </row>
    <row r="215" spans="1:32" ht="20.100000000000001" customHeight="1">
      <c r="A215" s="114">
        <v>214</v>
      </c>
      <c r="B215" s="40"/>
      <c r="C215" s="40"/>
      <c r="D215" s="40"/>
      <c r="E215" s="40"/>
      <c r="F215" s="40"/>
      <c r="G215" s="40"/>
      <c r="H215" s="40"/>
      <c r="I215" s="40"/>
      <c r="J215" s="43"/>
      <c r="K215" s="40"/>
      <c r="L215" s="40"/>
      <c r="M215" s="54"/>
      <c r="N215" s="38"/>
      <c r="O215" s="40"/>
      <c r="P215" s="49"/>
      <c r="Q215" s="49"/>
      <c r="R215" s="49"/>
      <c r="S215" s="49"/>
      <c r="T215" s="49"/>
      <c r="U215" s="49"/>
      <c r="V215" s="49"/>
      <c r="W215" s="49"/>
      <c r="X215" s="49"/>
      <c r="Y215" s="49"/>
      <c r="Z215" s="49"/>
      <c r="AA215" s="49"/>
      <c r="AB215" s="49"/>
      <c r="AC215" s="45"/>
      <c r="AD215" s="40"/>
      <c r="AE215" s="207">
        <f t="shared" si="8"/>
        <v>0</v>
      </c>
      <c r="AF215" s="115">
        <f t="shared" si="7"/>
        <v>0</v>
      </c>
    </row>
    <row r="216" spans="1:32" ht="20.100000000000001" customHeight="1">
      <c r="A216" s="114">
        <v>215</v>
      </c>
      <c r="B216" s="40"/>
      <c r="C216" s="40"/>
      <c r="D216" s="40"/>
      <c r="E216" s="40"/>
      <c r="F216" s="40"/>
      <c r="G216" s="40"/>
      <c r="H216" s="40"/>
      <c r="I216" s="40"/>
      <c r="J216" s="43"/>
      <c r="K216" s="40"/>
      <c r="L216" s="40"/>
      <c r="M216" s="54"/>
      <c r="N216" s="38"/>
      <c r="O216" s="40"/>
      <c r="P216" s="49"/>
      <c r="Q216" s="49"/>
      <c r="R216" s="49"/>
      <c r="S216" s="49"/>
      <c r="T216" s="49"/>
      <c r="U216" s="49"/>
      <c r="V216" s="49"/>
      <c r="W216" s="49"/>
      <c r="X216" s="49"/>
      <c r="Y216" s="49"/>
      <c r="Z216" s="49"/>
      <c r="AA216" s="49"/>
      <c r="AB216" s="49"/>
      <c r="AC216" s="45"/>
      <c r="AD216" s="40"/>
      <c r="AE216" s="207">
        <f t="shared" si="8"/>
        <v>0</v>
      </c>
      <c r="AF216" s="115">
        <f t="shared" si="7"/>
        <v>0</v>
      </c>
    </row>
    <row r="217" spans="1:32" ht="20.100000000000001" customHeight="1">
      <c r="A217" s="114">
        <v>216</v>
      </c>
      <c r="B217" s="40"/>
      <c r="C217" s="40"/>
      <c r="D217" s="40"/>
      <c r="E217" s="40"/>
      <c r="F217" s="40"/>
      <c r="G217" s="40"/>
      <c r="H217" s="40"/>
      <c r="I217" s="40"/>
      <c r="J217" s="43"/>
      <c r="K217" s="40"/>
      <c r="L217" s="40"/>
      <c r="M217" s="54"/>
      <c r="N217" s="38"/>
      <c r="O217" s="40"/>
      <c r="P217" s="49"/>
      <c r="Q217" s="49"/>
      <c r="R217" s="49"/>
      <c r="S217" s="49"/>
      <c r="T217" s="49"/>
      <c r="U217" s="49"/>
      <c r="V217" s="49"/>
      <c r="W217" s="49"/>
      <c r="X217" s="49"/>
      <c r="Y217" s="49"/>
      <c r="Z217" s="49"/>
      <c r="AA217" s="49"/>
      <c r="AB217" s="49"/>
      <c r="AC217" s="45"/>
      <c r="AD217" s="40"/>
      <c r="AE217" s="207">
        <f t="shared" si="8"/>
        <v>0</v>
      </c>
      <c r="AF217" s="115">
        <f t="shared" si="7"/>
        <v>0</v>
      </c>
    </row>
    <row r="218" spans="1:32" ht="20.100000000000001" customHeight="1">
      <c r="A218" s="114">
        <v>217</v>
      </c>
      <c r="B218" s="40"/>
      <c r="C218" s="40"/>
      <c r="D218" s="40"/>
      <c r="E218" s="40"/>
      <c r="F218" s="40"/>
      <c r="G218" s="40"/>
      <c r="H218" s="40"/>
      <c r="I218" s="40"/>
      <c r="J218" s="43"/>
      <c r="K218" s="40"/>
      <c r="L218" s="40"/>
      <c r="M218" s="54"/>
      <c r="N218" s="38"/>
      <c r="O218" s="40"/>
      <c r="P218" s="49"/>
      <c r="Q218" s="49"/>
      <c r="R218" s="49"/>
      <c r="S218" s="49"/>
      <c r="T218" s="49"/>
      <c r="U218" s="49"/>
      <c r="V218" s="49"/>
      <c r="W218" s="49"/>
      <c r="X218" s="49"/>
      <c r="Y218" s="49"/>
      <c r="Z218" s="49"/>
      <c r="AA218" s="49"/>
      <c r="AB218" s="49"/>
      <c r="AC218" s="45"/>
      <c r="AD218" s="40"/>
      <c r="AE218" s="207">
        <f t="shared" si="8"/>
        <v>0</v>
      </c>
      <c r="AF218" s="115">
        <f t="shared" si="7"/>
        <v>0</v>
      </c>
    </row>
    <row r="219" spans="1:32" ht="20.100000000000001" customHeight="1">
      <c r="A219" s="114">
        <v>218</v>
      </c>
      <c r="B219" s="40"/>
      <c r="C219" s="40"/>
      <c r="D219" s="40"/>
      <c r="E219" s="40"/>
      <c r="F219" s="40"/>
      <c r="G219" s="40"/>
      <c r="H219" s="40"/>
      <c r="I219" s="40"/>
      <c r="J219" s="43"/>
      <c r="K219" s="40"/>
      <c r="L219" s="40"/>
      <c r="M219" s="54"/>
      <c r="N219" s="38"/>
      <c r="O219" s="40"/>
      <c r="P219" s="49"/>
      <c r="Q219" s="49"/>
      <c r="R219" s="49"/>
      <c r="S219" s="49"/>
      <c r="T219" s="49"/>
      <c r="U219" s="49"/>
      <c r="V219" s="49"/>
      <c r="W219" s="49"/>
      <c r="X219" s="49"/>
      <c r="Y219" s="49"/>
      <c r="Z219" s="49"/>
      <c r="AA219" s="49"/>
      <c r="AB219" s="49"/>
      <c r="AC219" s="45"/>
      <c r="AD219" s="40"/>
      <c r="AE219" s="207">
        <f t="shared" si="8"/>
        <v>0</v>
      </c>
      <c r="AF219" s="115">
        <f t="shared" si="7"/>
        <v>0</v>
      </c>
    </row>
    <row r="220" spans="1:32" ht="20.100000000000001" customHeight="1">
      <c r="A220" s="114">
        <v>219</v>
      </c>
      <c r="B220" s="40"/>
      <c r="C220" s="40"/>
      <c r="D220" s="40"/>
      <c r="E220" s="40"/>
      <c r="F220" s="40"/>
      <c r="G220" s="40"/>
      <c r="H220" s="40"/>
      <c r="I220" s="40"/>
      <c r="J220" s="43"/>
      <c r="K220" s="40"/>
      <c r="L220" s="40"/>
      <c r="M220" s="54"/>
      <c r="N220" s="38"/>
      <c r="O220" s="40"/>
      <c r="P220" s="49"/>
      <c r="Q220" s="49"/>
      <c r="R220" s="49"/>
      <c r="S220" s="49"/>
      <c r="T220" s="49"/>
      <c r="U220" s="49"/>
      <c r="V220" s="49"/>
      <c r="W220" s="49"/>
      <c r="X220" s="49"/>
      <c r="Y220" s="49"/>
      <c r="Z220" s="49"/>
      <c r="AA220" s="49"/>
      <c r="AB220" s="49"/>
      <c r="AC220" s="45"/>
      <c r="AD220" s="40"/>
      <c r="AE220" s="207">
        <f t="shared" si="8"/>
        <v>0</v>
      </c>
      <c r="AF220" s="115">
        <f t="shared" si="7"/>
        <v>0</v>
      </c>
    </row>
    <row r="221" spans="1:32" ht="20.100000000000001" customHeight="1">
      <c r="A221" s="114">
        <v>220</v>
      </c>
      <c r="B221" s="40"/>
      <c r="C221" s="40"/>
      <c r="D221" s="40"/>
      <c r="E221" s="40"/>
      <c r="F221" s="40"/>
      <c r="G221" s="40"/>
      <c r="H221" s="40"/>
      <c r="I221" s="40"/>
      <c r="J221" s="43"/>
      <c r="K221" s="40"/>
      <c r="L221" s="40"/>
      <c r="M221" s="54"/>
      <c r="N221" s="38"/>
      <c r="O221" s="40"/>
      <c r="P221" s="49"/>
      <c r="Q221" s="49"/>
      <c r="R221" s="49"/>
      <c r="S221" s="49"/>
      <c r="T221" s="49"/>
      <c r="U221" s="49"/>
      <c r="V221" s="49"/>
      <c r="W221" s="49"/>
      <c r="X221" s="49"/>
      <c r="Y221" s="49"/>
      <c r="Z221" s="49"/>
      <c r="AA221" s="49"/>
      <c r="AB221" s="49"/>
      <c r="AC221" s="45"/>
      <c r="AD221" s="40"/>
      <c r="AE221" s="207">
        <f t="shared" si="8"/>
        <v>0</v>
      </c>
      <c r="AF221" s="115">
        <f t="shared" si="7"/>
        <v>0</v>
      </c>
    </row>
    <row r="222" spans="1:32" ht="20.100000000000001" customHeight="1">
      <c r="A222" s="114">
        <v>221</v>
      </c>
      <c r="B222" s="40"/>
      <c r="C222" s="40"/>
      <c r="D222" s="40"/>
      <c r="E222" s="40"/>
      <c r="F222" s="40"/>
      <c r="G222" s="40"/>
      <c r="H222" s="40"/>
      <c r="I222" s="40"/>
      <c r="J222" s="43"/>
      <c r="K222" s="40"/>
      <c r="L222" s="40"/>
      <c r="M222" s="54"/>
      <c r="N222" s="38"/>
      <c r="O222" s="40"/>
      <c r="P222" s="49"/>
      <c r="Q222" s="49"/>
      <c r="R222" s="49"/>
      <c r="S222" s="49"/>
      <c r="T222" s="49"/>
      <c r="U222" s="49"/>
      <c r="V222" s="49"/>
      <c r="W222" s="49"/>
      <c r="X222" s="49"/>
      <c r="Y222" s="49"/>
      <c r="Z222" s="49"/>
      <c r="AA222" s="49"/>
      <c r="AB222" s="49"/>
      <c r="AC222" s="45"/>
      <c r="AD222" s="40"/>
      <c r="AE222" s="207">
        <f t="shared" si="8"/>
        <v>0</v>
      </c>
      <c r="AF222" s="115">
        <f t="shared" si="7"/>
        <v>0</v>
      </c>
    </row>
    <row r="223" spans="1:32" ht="20.100000000000001" customHeight="1">
      <c r="A223" s="114">
        <v>222</v>
      </c>
      <c r="B223" s="40"/>
      <c r="C223" s="40"/>
      <c r="D223" s="40"/>
      <c r="E223" s="40"/>
      <c r="F223" s="40"/>
      <c r="G223" s="40"/>
      <c r="H223" s="40"/>
      <c r="I223" s="40"/>
      <c r="J223" s="43"/>
      <c r="K223" s="40"/>
      <c r="L223" s="40"/>
      <c r="M223" s="54"/>
      <c r="N223" s="38"/>
      <c r="O223" s="40"/>
      <c r="P223" s="49"/>
      <c r="Q223" s="49"/>
      <c r="R223" s="49"/>
      <c r="S223" s="49"/>
      <c r="T223" s="49"/>
      <c r="U223" s="49"/>
      <c r="V223" s="49"/>
      <c r="W223" s="49"/>
      <c r="X223" s="49"/>
      <c r="Y223" s="49"/>
      <c r="Z223" s="49"/>
      <c r="AA223" s="49"/>
      <c r="AB223" s="49"/>
      <c r="AC223" s="45"/>
      <c r="AD223" s="40"/>
      <c r="AE223" s="207">
        <f t="shared" si="8"/>
        <v>0</v>
      </c>
      <c r="AF223" s="115">
        <f t="shared" si="7"/>
        <v>0</v>
      </c>
    </row>
    <row r="224" spans="1:32" ht="20.100000000000001" customHeight="1">
      <c r="A224" s="114">
        <v>223</v>
      </c>
      <c r="B224" s="40"/>
      <c r="C224" s="40"/>
      <c r="D224" s="40"/>
      <c r="E224" s="40"/>
      <c r="F224" s="40"/>
      <c r="G224" s="40"/>
      <c r="H224" s="40"/>
      <c r="I224" s="40"/>
      <c r="J224" s="43"/>
      <c r="K224" s="40"/>
      <c r="L224" s="40"/>
      <c r="M224" s="54"/>
      <c r="N224" s="38"/>
      <c r="O224" s="40"/>
      <c r="P224" s="49"/>
      <c r="Q224" s="49"/>
      <c r="R224" s="49"/>
      <c r="S224" s="49"/>
      <c r="T224" s="49"/>
      <c r="U224" s="49"/>
      <c r="V224" s="49"/>
      <c r="W224" s="49"/>
      <c r="X224" s="49"/>
      <c r="Y224" s="49"/>
      <c r="Z224" s="49"/>
      <c r="AA224" s="49"/>
      <c r="AB224" s="49"/>
      <c r="AC224" s="45"/>
      <c r="AD224" s="40"/>
      <c r="AE224" s="207">
        <f t="shared" si="8"/>
        <v>0</v>
      </c>
      <c r="AF224" s="115">
        <f t="shared" si="7"/>
        <v>0</v>
      </c>
    </row>
    <row r="225" spans="1:32" ht="20.100000000000001" customHeight="1">
      <c r="A225" s="114">
        <v>224</v>
      </c>
      <c r="B225" s="40"/>
      <c r="C225" s="40"/>
      <c r="D225" s="40"/>
      <c r="E225" s="40"/>
      <c r="F225" s="40"/>
      <c r="G225" s="40"/>
      <c r="H225" s="40"/>
      <c r="I225" s="40"/>
      <c r="J225" s="43"/>
      <c r="K225" s="40"/>
      <c r="L225" s="40"/>
      <c r="M225" s="54"/>
      <c r="N225" s="38"/>
      <c r="O225" s="40"/>
      <c r="P225" s="49"/>
      <c r="Q225" s="49"/>
      <c r="R225" s="49"/>
      <c r="S225" s="49"/>
      <c r="T225" s="49"/>
      <c r="U225" s="49"/>
      <c r="V225" s="49"/>
      <c r="W225" s="49"/>
      <c r="X225" s="49"/>
      <c r="Y225" s="49"/>
      <c r="Z225" s="49"/>
      <c r="AA225" s="49"/>
      <c r="AB225" s="49"/>
      <c r="AC225" s="45"/>
      <c r="AD225" s="40"/>
      <c r="AE225" s="207">
        <f t="shared" si="8"/>
        <v>0</v>
      </c>
      <c r="AF225" s="115">
        <f t="shared" si="7"/>
        <v>0</v>
      </c>
    </row>
    <row r="226" spans="1:32" ht="20.100000000000001" customHeight="1">
      <c r="A226" s="114">
        <v>225</v>
      </c>
      <c r="B226" s="40"/>
      <c r="C226" s="40"/>
      <c r="D226" s="40"/>
      <c r="E226" s="40"/>
      <c r="F226" s="40"/>
      <c r="G226" s="40"/>
      <c r="H226" s="40"/>
      <c r="I226" s="40"/>
      <c r="J226" s="43"/>
      <c r="K226" s="40"/>
      <c r="L226" s="40"/>
      <c r="M226" s="54"/>
      <c r="N226" s="38"/>
      <c r="O226" s="40"/>
      <c r="P226" s="49"/>
      <c r="Q226" s="49"/>
      <c r="R226" s="49"/>
      <c r="S226" s="49"/>
      <c r="T226" s="49"/>
      <c r="U226" s="49"/>
      <c r="V226" s="49"/>
      <c r="W226" s="49"/>
      <c r="X226" s="49"/>
      <c r="Y226" s="49"/>
      <c r="Z226" s="49"/>
      <c r="AA226" s="49"/>
      <c r="AB226" s="49"/>
      <c r="AC226" s="45"/>
      <c r="AD226" s="40"/>
      <c r="AE226" s="207">
        <f t="shared" si="8"/>
        <v>0</v>
      </c>
      <c r="AF226" s="115">
        <f t="shared" si="7"/>
        <v>0</v>
      </c>
    </row>
    <row r="227" spans="1:32" ht="20.100000000000001" customHeight="1">
      <c r="A227" s="114">
        <v>226</v>
      </c>
      <c r="B227" s="40"/>
      <c r="C227" s="40"/>
      <c r="D227" s="40"/>
      <c r="E227" s="40"/>
      <c r="F227" s="40"/>
      <c r="G227" s="40"/>
      <c r="H227" s="40"/>
      <c r="I227" s="40"/>
      <c r="J227" s="43"/>
      <c r="K227" s="40"/>
      <c r="L227" s="40"/>
      <c r="M227" s="54"/>
      <c r="N227" s="38"/>
      <c r="O227" s="40"/>
      <c r="P227" s="49"/>
      <c r="Q227" s="49"/>
      <c r="R227" s="49"/>
      <c r="S227" s="49"/>
      <c r="T227" s="49"/>
      <c r="U227" s="49"/>
      <c r="V227" s="49"/>
      <c r="W227" s="49"/>
      <c r="X227" s="49"/>
      <c r="Y227" s="49"/>
      <c r="Z227" s="49"/>
      <c r="AA227" s="49"/>
      <c r="AB227" s="49"/>
      <c r="AC227" s="45"/>
      <c r="AD227" s="40"/>
      <c r="AE227" s="207">
        <f t="shared" si="8"/>
        <v>0</v>
      </c>
      <c r="AF227" s="115">
        <f t="shared" si="7"/>
        <v>0</v>
      </c>
    </row>
    <row r="228" spans="1:32" ht="20.100000000000001" customHeight="1">
      <c r="A228" s="114">
        <v>227</v>
      </c>
      <c r="B228" s="40"/>
      <c r="C228" s="40"/>
      <c r="D228" s="40"/>
      <c r="E228" s="40"/>
      <c r="F228" s="40"/>
      <c r="G228" s="40"/>
      <c r="H228" s="40"/>
      <c r="I228" s="40"/>
      <c r="J228" s="43"/>
      <c r="K228" s="40"/>
      <c r="L228" s="40"/>
      <c r="M228" s="54"/>
      <c r="N228" s="38"/>
      <c r="O228" s="40"/>
      <c r="P228" s="49"/>
      <c r="Q228" s="49"/>
      <c r="R228" s="49"/>
      <c r="S228" s="49"/>
      <c r="T228" s="49"/>
      <c r="U228" s="49"/>
      <c r="V228" s="49"/>
      <c r="W228" s="49"/>
      <c r="X228" s="49"/>
      <c r="Y228" s="49"/>
      <c r="Z228" s="49"/>
      <c r="AA228" s="49"/>
      <c r="AB228" s="49"/>
      <c r="AC228" s="45"/>
      <c r="AD228" s="40"/>
      <c r="AE228" s="207">
        <f t="shared" si="8"/>
        <v>0</v>
      </c>
      <c r="AF228" s="115">
        <f t="shared" si="7"/>
        <v>0</v>
      </c>
    </row>
    <row r="229" spans="1:32" ht="20.100000000000001" customHeight="1">
      <c r="A229" s="114">
        <v>228</v>
      </c>
      <c r="B229" s="40"/>
      <c r="C229" s="40"/>
      <c r="D229" s="40"/>
      <c r="E229" s="40"/>
      <c r="F229" s="40"/>
      <c r="G229" s="40"/>
      <c r="H229" s="40"/>
      <c r="I229" s="40"/>
      <c r="J229" s="43"/>
      <c r="K229" s="40"/>
      <c r="L229" s="40"/>
      <c r="M229" s="54"/>
      <c r="N229" s="38"/>
      <c r="O229" s="40"/>
      <c r="P229" s="49"/>
      <c r="Q229" s="49"/>
      <c r="R229" s="49"/>
      <c r="S229" s="49"/>
      <c r="T229" s="49"/>
      <c r="U229" s="49"/>
      <c r="V229" s="49"/>
      <c r="W229" s="49"/>
      <c r="X229" s="49"/>
      <c r="Y229" s="49"/>
      <c r="Z229" s="49"/>
      <c r="AA229" s="49"/>
      <c r="AB229" s="49"/>
      <c r="AC229" s="45"/>
      <c r="AD229" s="40"/>
      <c r="AE229" s="207">
        <f t="shared" si="8"/>
        <v>0</v>
      </c>
      <c r="AF229" s="115">
        <f t="shared" si="7"/>
        <v>0</v>
      </c>
    </row>
    <row r="230" spans="1:32" ht="20.100000000000001" customHeight="1">
      <c r="A230" s="114">
        <v>229</v>
      </c>
      <c r="B230" s="40"/>
      <c r="C230" s="40"/>
      <c r="D230" s="40"/>
      <c r="E230" s="40"/>
      <c r="F230" s="40"/>
      <c r="G230" s="40"/>
      <c r="H230" s="40"/>
      <c r="I230" s="40"/>
      <c r="J230" s="43"/>
      <c r="K230" s="40"/>
      <c r="L230" s="40"/>
      <c r="M230" s="54"/>
      <c r="N230" s="38"/>
      <c r="O230" s="40"/>
      <c r="P230" s="49"/>
      <c r="Q230" s="49"/>
      <c r="R230" s="49"/>
      <c r="S230" s="49"/>
      <c r="T230" s="49"/>
      <c r="U230" s="49"/>
      <c r="V230" s="49"/>
      <c r="W230" s="49"/>
      <c r="X230" s="49"/>
      <c r="Y230" s="49"/>
      <c r="Z230" s="49"/>
      <c r="AA230" s="49"/>
      <c r="AB230" s="49"/>
      <c r="AC230" s="45"/>
      <c r="AD230" s="40"/>
      <c r="AE230" s="207">
        <f t="shared" si="8"/>
        <v>0</v>
      </c>
      <c r="AF230" s="115">
        <f t="shared" si="7"/>
        <v>0</v>
      </c>
    </row>
    <row r="231" spans="1:32" ht="20.100000000000001" customHeight="1">
      <c r="A231" s="114">
        <v>230</v>
      </c>
      <c r="B231" s="40"/>
      <c r="C231" s="40"/>
      <c r="D231" s="40"/>
      <c r="E231" s="40"/>
      <c r="F231" s="40"/>
      <c r="G231" s="40"/>
      <c r="H231" s="40"/>
      <c r="I231" s="40"/>
      <c r="J231" s="43"/>
      <c r="K231" s="40"/>
      <c r="L231" s="40"/>
      <c r="M231" s="54"/>
      <c r="N231" s="38"/>
      <c r="O231" s="40"/>
      <c r="P231" s="49"/>
      <c r="Q231" s="49"/>
      <c r="R231" s="49"/>
      <c r="S231" s="49"/>
      <c r="T231" s="49"/>
      <c r="U231" s="49"/>
      <c r="V231" s="49"/>
      <c r="W231" s="49"/>
      <c r="X231" s="49"/>
      <c r="Y231" s="49"/>
      <c r="Z231" s="49"/>
      <c r="AA231" s="49"/>
      <c r="AB231" s="49"/>
      <c r="AC231" s="45"/>
      <c r="AD231" s="40"/>
      <c r="AE231" s="207">
        <f t="shared" si="8"/>
        <v>0</v>
      </c>
      <c r="AF231" s="115">
        <f t="shared" si="7"/>
        <v>0</v>
      </c>
    </row>
    <row r="232" spans="1:32" ht="20.100000000000001" customHeight="1">
      <c r="A232" s="114">
        <v>231</v>
      </c>
      <c r="B232" s="40"/>
      <c r="C232" s="40"/>
      <c r="D232" s="40"/>
      <c r="E232" s="40"/>
      <c r="F232" s="40"/>
      <c r="G232" s="40"/>
      <c r="H232" s="40"/>
      <c r="I232" s="40"/>
      <c r="J232" s="43"/>
      <c r="K232" s="40"/>
      <c r="L232" s="40"/>
      <c r="M232" s="54"/>
      <c r="N232" s="38"/>
      <c r="O232" s="40"/>
      <c r="P232" s="49"/>
      <c r="Q232" s="49"/>
      <c r="R232" s="49"/>
      <c r="S232" s="49"/>
      <c r="T232" s="49"/>
      <c r="U232" s="49"/>
      <c r="V232" s="49"/>
      <c r="W232" s="49"/>
      <c r="X232" s="49"/>
      <c r="Y232" s="49"/>
      <c r="Z232" s="49"/>
      <c r="AA232" s="49"/>
      <c r="AB232" s="49"/>
      <c r="AC232" s="45"/>
      <c r="AD232" s="40"/>
      <c r="AE232" s="207">
        <f t="shared" si="8"/>
        <v>0</v>
      </c>
      <c r="AF232" s="115">
        <f t="shared" si="7"/>
        <v>0</v>
      </c>
    </row>
    <row r="233" spans="1:32" ht="20.100000000000001" customHeight="1">
      <c r="A233" s="114">
        <v>232</v>
      </c>
      <c r="B233" s="40"/>
      <c r="C233" s="40"/>
      <c r="D233" s="40"/>
      <c r="E233" s="40"/>
      <c r="F233" s="40"/>
      <c r="G233" s="40"/>
      <c r="H233" s="40"/>
      <c r="I233" s="40"/>
      <c r="J233" s="43"/>
      <c r="K233" s="40"/>
      <c r="L233" s="40"/>
      <c r="M233" s="54"/>
      <c r="N233" s="38"/>
      <c r="O233" s="40"/>
      <c r="P233" s="49"/>
      <c r="Q233" s="49"/>
      <c r="R233" s="49"/>
      <c r="S233" s="49"/>
      <c r="T233" s="49"/>
      <c r="U233" s="49"/>
      <c r="V233" s="49"/>
      <c r="W233" s="49"/>
      <c r="X233" s="49"/>
      <c r="Y233" s="49"/>
      <c r="Z233" s="49"/>
      <c r="AA233" s="49"/>
      <c r="AB233" s="49"/>
      <c r="AC233" s="45"/>
      <c r="AD233" s="40"/>
      <c r="AE233" s="207">
        <f t="shared" si="8"/>
        <v>0</v>
      </c>
      <c r="AF233" s="115">
        <f t="shared" si="7"/>
        <v>0</v>
      </c>
    </row>
    <row r="234" spans="1:32" ht="20.100000000000001" customHeight="1">
      <c r="A234" s="114">
        <v>233</v>
      </c>
      <c r="B234" s="40"/>
      <c r="C234" s="40"/>
      <c r="D234" s="40"/>
      <c r="E234" s="40"/>
      <c r="F234" s="40"/>
      <c r="G234" s="40"/>
      <c r="H234" s="40"/>
      <c r="I234" s="40"/>
      <c r="J234" s="43"/>
      <c r="K234" s="40"/>
      <c r="L234" s="40"/>
      <c r="M234" s="54"/>
      <c r="N234" s="38"/>
      <c r="O234" s="40"/>
      <c r="P234" s="49"/>
      <c r="Q234" s="49"/>
      <c r="R234" s="49"/>
      <c r="S234" s="49"/>
      <c r="T234" s="49"/>
      <c r="U234" s="49"/>
      <c r="V234" s="49"/>
      <c r="W234" s="49"/>
      <c r="X234" s="49"/>
      <c r="Y234" s="49"/>
      <c r="Z234" s="49"/>
      <c r="AA234" s="49"/>
      <c r="AB234" s="49"/>
      <c r="AC234" s="45"/>
      <c r="AD234" s="40"/>
      <c r="AE234" s="207">
        <f t="shared" si="8"/>
        <v>0</v>
      </c>
      <c r="AF234" s="115">
        <f t="shared" si="7"/>
        <v>0</v>
      </c>
    </row>
    <row r="235" spans="1:32" ht="20.100000000000001" customHeight="1">
      <c r="A235" s="114">
        <v>234</v>
      </c>
      <c r="B235" s="40"/>
      <c r="C235" s="40"/>
      <c r="D235" s="40"/>
      <c r="E235" s="40"/>
      <c r="F235" s="40"/>
      <c r="G235" s="40"/>
      <c r="H235" s="40"/>
      <c r="I235" s="40"/>
      <c r="J235" s="43"/>
      <c r="K235" s="40"/>
      <c r="L235" s="40"/>
      <c r="M235" s="54"/>
      <c r="N235" s="38"/>
      <c r="O235" s="40"/>
      <c r="P235" s="49"/>
      <c r="Q235" s="49"/>
      <c r="R235" s="49"/>
      <c r="S235" s="49"/>
      <c r="T235" s="49"/>
      <c r="U235" s="49"/>
      <c r="V235" s="49"/>
      <c r="W235" s="49"/>
      <c r="X235" s="49"/>
      <c r="Y235" s="49"/>
      <c r="Z235" s="49"/>
      <c r="AA235" s="49"/>
      <c r="AB235" s="49"/>
      <c r="AC235" s="45"/>
      <c r="AD235" s="40"/>
      <c r="AE235" s="207">
        <f t="shared" si="8"/>
        <v>0</v>
      </c>
      <c r="AF235" s="115">
        <f t="shared" si="7"/>
        <v>0</v>
      </c>
    </row>
    <row r="236" spans="1:32" ht="20.100000000000001" customHeight="1">
      <c r="A236" s="114">
        <v>235</v>
      </c>
      <c r="B236" s="40"/>
      <c r="C236" s="40"/>
      <c r="D236" s="40"/>
      <c r="E236" s="40"/>
      <c r="F236" s="40"/>
      <c r="G236" s="40"/>
      <c r="H236" s="40"/>
      <c r="I236" s="40"/>
      <c r="J236" s="43"/>
      <c r="K236" s="40"/>
      <c r="L236" s="40"/>
      <c r="M236" s="54"/>
      <c r="N236" s="38"/>
      <c r="O236" s="40"/>
      <c r="P236" s="49"/>
      <c r="Q236" s="49"/>
      <c r="R236" s="49"/>
      <c r="S236" s="49"/>
      <c r="T236" s="49"/>
      <c r="U236" s="49"/>
      <c r="V236" s="49"/>
      <c r="W236" s="49"/>
      <c r="X236" s="49"/>
      <c r="Y236" s="49"/>
      <c r="Z236" s="49"/>
      <c r="AA236" s="49"/>
      <c r="AB236" s="49"/>
      <c r="AC236" s="45"/>
      <c r="AD236" s="40"/>
      <c r="AE236" s="207">
        <f t="shared" si="8"/>
        <v>0</v>
      </c>
      <c r="AF236" s="115">
        <f t="shared" si="7"/>
        <v>0</v>
      </c>
    </row>
    <row r="237" spans="1:32" ht="20.100000000000001" customHeight="1">
      <c r="A237" s="114">
        <v>236</v>
      </c>
      <c r="B237" s="40"/>
      <c r="C237" s="40"/>
      <c r="D237" s="40"/>
      <c r="E237" s="40"/>
      <c r="F237" s="40"/>
      <c r="G237" s="40"/>
      <c r="H237" s="40"/>
      <c r="I237" s="40"/>
      <c r="J237" s="43"/>
      <c r="K237" s="40"/>
      <c r="L237" s="40"/>
      <c r="M237" s="54"/>
      <c r="N237" s="38"/>
      <c r="O237" s="40"/>
      <c r="P237" s="49"/>
      <c r="Q237" s="49"/>
      <c r="R237" s="49"/>
      <c r="S237" s="49"/>
      <c r="T237" s="49"/>
      <c r="U237" s="49"/>
      <c r="V237" s="49"/>
      <c r="W237" s="49"/>
      <c r="X237" s="49"/>
      <c r="Y237" s="49"/>
      <c r="Z237" s="49"/>
      <c r="AA237" s="49"/>
      <c r="AB237" s="49"/>
      <c r="AC237" s="45"/>
      <c r="AD237" s="40"/>
      <c r="AE237" s="207">
        <f t="shared" si="8"/>
        <v>0</v>
      </c>
      <c r="AF237" s="115">
        <f t="shared" si="7"/>
        <v>0</v>
      </c>
    </row>
    <row r="238" spans="1:32" ht="20.100000000000001" customHeight="1">
      <c r="A238" s="114">
        <v>237</v>
      </c>
      <c r="B238" s="40"/>
      <c r="C238" s="40"/>
      <c r="D238" s="40"/>
      <c r="E238" s="40"/>
      <c r="F238" s="40"/>
      <c r="G238" s="40"/>
      <c r="H238" s="40"/>
      <c r="I238" s="40"/>
      <c r="J238" s="43"/>
      <c r="K238" s="40"/>
      <c r="L238" s="40"/>
      <c r="M238" s="54"/>
      <c r="N238" s="38"/>
      <c r="O238" s="40"/>
      <c r="P238" s="49"/>
      <c r="Q238" s="49"/>
      <c r="R238" s="49"/>
      <c r="S238" s="49"/>
      <c r="T238" s="49"/>
      <c r="U238" s="49"/>
      <c r="V238" s="49"/>
      <c r="W238" s="49"/>
      <c r="X238" s="49"/>
      <c r="Y238" s="49"/>
      <c r="Z238" s="49"/>
      <c r="AA238" s="49"/>
      <c r="AB238" s="49"/>
      <c r="AC238" s="45"/>
      <c r="AD238" s="40"/>
      <c r="AE238" s="207">
        <f t="shared" si="8"/>
        <v>0</v>
      </c>
      <c r="AF238" s="115">
        <f t="shared" si="7"/>
        <v>0</v>
      </c>
    </row>
    <row r="239" spans="1:32" ht="20.100000000000001" customHeight="1">
      <c r="A239" s="114">
        <v>238</v>
      </c>
      <c r="B239" s="40"/>
      <c r="C239" s="40"/>
      <c r="D239" s="40"/>
      <c r="E239" s="40"/>
      <c r="F239" s="40"/>
      <c r="G239" s="40"/>
      <c r="H239" s="40"/>
      <c r="I239" s="40"/>
      <c r="J239" s="43"/>
      <c r="K239" s="40"/>
      <c r="L239" s="40"/>
      <c r="M239" s="54"/>
      <c r="N239" s="38"/>
      <c r="O239" s="40"/>
      <c r="P239" s="49"/>
      <c r="Q239" s="49"/>
      <c r="R239" s="49"/>
      <c r="S239" s="49"/>
      <c r="T239" s="49"/>
      <c r="U239" s="49"/>
      <c r="V239" s="49"/>
      <c r="W239" s="49"/>
      <c r="X239" s="49"/>
      <c r="Y239" s="49"/>
      <c r="Z239" s="49"/>
      <c r="AA239" s="49"/>
      <c r="AB239" s="49"/>
      <c r="AC239" s="45"/>
      <c r="AD239" s="40"/>
      <c r="AE239" s="207">
        <f t="shared" si="8"/>
        <v>0</v>
      </c>
      <c r="AF239" s="115">
        <f t="shared" si="7"/>
        <v>0</v>
      </c>
    </row>
    <row r="240" spans="1:32" ht="20.100000000000001" customHeight="1">
      <c r="A240" s="114">
        <v>239</v>
      </c>
      <c r="B240" s="40"/>
      <c r="C240" s="40"/>
      <c r="D240" s="40"/>
      <c r="E240" s="40"/>
      <c r="F240" s="40"/>
      <c r="G240" s="40"/>
      <c r="H240" s="40"/>
      <c r="I240" s="40"/>
      <c r="J240" s="43"/>
      <c r="K240" s="40"/>
      <c r="L240" s="40"/>
      <c r="M240" s="54"/>
      <c r="N240" s="38"/>
      <c r="O240" s="40"/>
      <c r="P240" s="49"/>
      <c r="Q240" s="49"/>
      <c r="R240" s="49"/>
      <c r="S240" s="49"/>
      <c r="T240" s="49"/>
      <c r="U240" s="49"/>
      <c r="V240" s="49"/>
      <c r="W240" s="49"/>
      <c r="X240" s="49"/>
      <c r="Y240" s="49"/>
      <c r="Z240" s="49"/>
      <c r="AA240" s="49"/>
      <c r="AB240" s="49"/>
      <c r="AC240" s="45"/>
      <c r="AD240" s="40"/>
      <c r="AE240" s="207">
        <f t="shared" si="8"/>
        <v>0</v>
      </c>
      <c r="AF240" s="115">
        <f t="shared" si="7"/>
        <v>0</v>
      </c>
    </row>
    <row r="241" spans="1:32" ht="20.100000000000001" customHeight="1">
      <c r="A241" s="114">
        <v>240</v>
      </c>
      <c r="B241" s="40"/>
      <c r="C241" s="40"/>
      <c r="D241" s="40"/>
      <c r="E241" s="40"/>
      <c r="F241" s="40"/>
      <c r="G241" s="40"/>
      <c r="H241" s="40"/>
      <c r="I241" s="40"/>
      <c r="J241" s="43"/>
      <c r="K241" s="40"/>
      <c r="L241" s="40"/>
      <c r="M241" s="54"/>
      <c r="N241" s="38"/>
      <c r="O241" s="40"/>
      <c r="P241" s="49"/>
      <c r="Q241" s="49"/>
      <c r="R241" s="49"/>
      <c r="S241" s="49"/>
      <c r="T241" s="49"/>
      <c r="U241" s="49"/>
      <c r="V241" s="49"/>
      <c r="W241" s="49"/>
      <c r="X241" s="49"/>
      <c r="Y241" s="49"/>
      <c r="Z241" s="49"/>
      <c r="AA241" s="49"/>
      <c r="AB241" s="49"/>
      <c r="AC241" s="45"/>
      <c r="AD241" s="40"/>
      <c r="AE241" s="207">
        <f t="shared" si="8"/>
        <v>0</v>
      </c>
      <c r="AF241" s="115">
        <f t="shared" si="7"/>
        <v>0</v>
      </c>
    </row>
    <row r="242" spans="1:32" ht="20.100000000000001" customHeight="1">
      <c r="A242" s="114">
        <v>241</v>
      </c>
      <c r="B242" s="40"/>
      <c r="C242" s="40"/>
      <c r="D242" s="40"/>
      <c r="E242" s="40"/>
      <c r="F242" s="40"/>
      <c r="G242" s="40"/>
      <c r="H242" s="40"/>
      <c r="I242" s="40"/>
      <c r="J242" s="43"/>
      <c r="K242" s="40"/>
      <c r="L242" s="40"/>
      <c r="M242" s="54"/>
      <c r="N242" s="38"/>
      <c r="O242" s="40"/>
      <c r="P242" s="49"/>
      <c r="Q242" s="49"/>
      <c r="R242" s="49"/>
      <c r="S242" s="49"/>
      <c r="T242" s="49"/>
      <c r="U242" s="49"/>
      <c r="V242" s="49"/>
      <c r="W242" s="49"/>
      <c r="X242" s="49"/>
      <c r="Y242" s="49"/>
      <c r="Z242" s="49"/>
      <c r="AA242" s="49"/>
      <c r="AB242" s="49"/>
      <c r="AC242" s="45"/>
      <c r="AD242" s="40"/>
      <c r="AE242" s="207">
        <f t="shared" si="8"/>
        <v>0</v>
      </c>
      <c r="AF242" s="115">
        <f t="shared" si="7"/>
        <v>0</v>
      </c>
    </row>
    <row r="243" spans="1:32" ht="20.100000000000001" customHeight="1">
      <c r="A243" s="114">
        <v>242</v>
      </c>
      <c r="B243" s="40"/>
      <c r="C243" s="40"/>
      <c r="D243" s="40"/>
      <c r="E243" s="40"/>
      <c r="F243" s="40"/>
      <c r="G243" s="40"/>
      <c r="H243" s="40"/>
      <c r="I243" s="40"/>
      <c r="J243" s="43"/>
      <c r="K243" s="40"/>
      <c r="L243" s="40"/>
      <c r="M243" s="54"/>
      <c r="N243" s="38"/>
      <c r="O243" s="40"/>
      <c r="P243" s="49"/>
      <c r="Q243" s="49"/>
      <c r="R243" s="49"/>
      <c r="S243" s="49"/>
      <c r="T243" s="49"/>
      <c r="U243" s="49"/>
      <c r="V243" s="49"/>
      <c r="W243" s="49"/>
      <c r="X243" s="49"/>
      <c r="Y243" s="49"/>
      <c r="Z243" s="49"/>
      <c r="AA243" s="49"/>
      <c r="AB243" s="49"/>
      <c r="AC243" s="45"/>
      <c r="AD243" s="40"/>
      <c r="AE243" s="207">
        <f t="shared" si="8"/>
        <v>0</v>
      </c>
      <c r="AF243" s="115">
        <f t="shared" si="7"/>
        <v>0</v>
      </c>
    </row>
    <row r="244" spans="1:32" ht="20.100000000000001" customHeight="1">
      <c r="A244" s="114">
        <v>243</v>
      </c>
      <c r="B244" s="40"/>
      <c r="C244" s="40"/>
      <c r="D244" s="40"/>
      <c r="E244" s="40"/>
      <c r="F244" s="40"/>
      <c r="G244" s="40"/>
      <c r="H244" s="40"/>
      <c r="I244" s="40"/>
      <c r="J244" s="43"/>
      <c r="K244" s="40"/>
      <c r="L244" s="40"/>
      <c r="M244" s="54"/>
      <c r="N244" s="38"/>
      <c r="O244" s="40"/>
      <c r="P244" s="49"/>
      <c r="Q244" s="49"/>
      <c r="R244" s="49"/>
      <c r="S244" s="49"/>
      <c r="T244" s="49"/>
      <c r="U244" s="49"/>
      <c r="V244" s="49"/>
      <c r="W244" s="49"/>
      <c r="X244" s="49"/>
      <c r="Y244" s="49"/>
      <c r="Z244" s="49"/>
      <c r="AA244" s="49"/>
      <c r="AB244" s="49"/>
      <c r="AC244" s="45"/>
      <c r="AD244" s="40"/>
      <c r="AE244" s="207">
        <f t="shared" si="8"/>
        <v>0</v>
      </c>
      <c r="AF244" s="115">
        <f t="shared" si="7"/>
        <v>0</v>
      </c>
    </row>
    <row r="245" spans="1:32" ht="20.100000000000001" customHeight="1">
      <c r="A245" s="114">
        <v>244</v>
      </c>
      <c r="B245" s="40"/>
      <c r="C245" s="40"/>
      <c r="D245" s="40"/>
      <c r="E245" s="40"/>
      <c r="F245" s="40"/>
      <c r="G245" s="40"/>
      <c r="H245" s="40"/>
      <c r="I245" s="40"/>
      <c r="J245" s="43"/>
      <c r="K245" s="40"/>
      <c r="L245" s="40"/>
      <c r="M245" s="54"/>
      <c r="N245" s="38"/>
      <c r="O245" s="40"/>
      <c r="P245" s="49"/>
      <c r="Q245" s="49"/>
      <c r="R245" s="49"/>
      <c r="S245" s="49"/>
      <c r="T245" s="49"/>
      <c r="U245" s="49"/>
      <c r="V245" s="49"/>
      <c r="W245" s="49"/>
      <c r="X245" s="49"/>
      <c r="Y245" s="49"/>
      <c r="Z245" s="49"/>
      <c r="AA245" s="49"/>
      <c r="AB245" s="49"/>
      <c r="AC245" s="45"/>
      <c r="AD245" s="40"/>
      <c r="AE245" s="207">
        <f t="shared" si="8"/>
        <v>0</v>
      </c>
      <c r="AF245" s="115">
        <f t="shared" si="7"/>
        <v>0</v>
      </c>
    </row>
    <row r="246" spans="1:32" ht="20.100000000000001" customHeight="1">
      <c r="A246" s="114">
        <v>245</v>
      </c>
      <c r="B246" s="40"/>
      <c r="C246" s="40"/>
      <c r="D246" s="40"/>
      <c r="E246" s="40"/>
      <c r="F246" s="40"/>
      <c r="G246" s="40"/>
      <c r="H246" s="40"/>
      <c r="I246" s="40"/>
      <c r="J246" s="43"/>
      <c r="K246" s="40"/>
      <c r="L246" s="40"/>
      <c r="M246" s="54"/>
      <c r="N246" s="38"/>
      <c r="O246" s="40"/>
      <c r="P246" s="49"/>
      <c r="Q246" s="49"/>
      <c r="R246" s="49"/>
      <c r="S246" s="49"/>
      <c r="T246" s="49"/>
      <c r="U246" s="49"/>
      <c r="V246" s="49"/>
      <c r="W246" s="49"/>
      <c r="X246" s="49"/>
      <c r="Y246" s="49"/>
      <c r="Z246" s="49"/>
      <c r="AA246" s="49"/>
      <c r="AB246" s="49"/>
      <c r="AC246" s="45"/>
      <c r="AD246" s="40"/>
      <c r="AE246" s="207">
        <f t="shared" si="8"/>
        <v>0</v>
      </c>
      <c r="AF246" s="115">
        <f t="shared" si="7"/>
        <v>0</v>
      </c>
    </row>
    <row r="247" spans="1:32" ht="20.100000000000001" customHeight="1">
      <c r="A247" s="114">
        <v>246</v>
      </c>
      <c r="B247" s="40"/>
      <c r="C247" s="40"/>
      <c r="D247" s="40"/>
      <c r="E247" s="40"/>
      <c r="F247" s="40"/>
      <c r="G247" s="40"/>
      <c r="H247" s="40"/>
      <c r="I247" s="40"/>
      <c r="J247" s="43"/>
      <c r="K247" s="40"/>
      <c r="L247" s="40"/>
      <c r="M247" s="54"/>
      <c r="N247" s="38"/>
      <c r="O247" s="40"/>
      <c r="P247" s="49"/>
      <c r="Q247" s="49"/>
      <c r="R247" s="49"/>
      <c r="S247" s="49"/>
      <c r="T247" s="49"/>
      <c r="U247" s="49"/>
      <c r="V247" s="49"/>
      <c r="W247" s="49"/>
      <c r="X247" s="49"/>
      <c r="Y247" s="49"/>
      <c r="Z247" s="49"/>
      <c r="AA247" s="49"/>
      <c r="AB247" s="49"/>
      <c r="AC247" s="45"/>
      <c r="AD247" s="40"/>
      <c r="AE247" s="207">
        <f t="shared" si="8"/>
        <v>0</v>
      </c>
      <c r="AF247" s="115">
        <f t="shared" si="7"/>
        <v>0</v>
      </c>
    </row>
    <row r="248" spans="1:32" ht="20.100000000000001" customHeight="1">
      <c r="A248" s="114">
        <v>247</v>
      </c>
      <c r="B248" s="40"/>
      <c r="C248" s="40"/>
      <c r="D248" s="40"/>
      <c r="E248" s="40"/>
      <c r="F248" s="40"/>
      <c r="G248" s="40"/>
      <c r="H248" s="40"/>
      <c r="I248" s="40"/>
      <c r="J248" s="43"/>
      <c r="K248" s="40"/>
      <c r="L248" s="40"/>
      <c r="M248" s="54"/>
      <c r="N248" s="38"/>
      <c r="O248" s="40"/>
      <c r="P248" s="49"/>
      <c r="Q248" s="49"/>
      <c r="R248" s="49"/>
      <c r="S248" s="49"/>
      <c r="T248" s="49"/>
      <c r="U248" s="49"/>
      <c r="V248" s="49"/>
      <c r="W248" s="49"/>
      <c r="X248" s="49"/>
      <c r="Y248" s="49"/>
      <c r="Z248" s="49"/>
      <c r="AA248" s="49"/>
      <c r="AB248" s="49"/>
      <c r="AC248" s="45"/>
      <c r="AD248" s="40"/>
      <c r="AE248" s="207">
        <f t="shared" si="8"/>
        <v>0</v>
      </c>
      <c r="AF248" s="115">
        <f t="shared" si="7"/>
        <v>0</v>
      </c>
    </row>
    <row r="249" spans="1:32" ht="20.100000000000001" customHeight="1">
      <c r="A249" s="114">
        <v>248</v>
      </c>
      <c r="B249" s="40"/>
      <c r="C249" s="40"/>
      <c r="D249" s="40"/>
      <c r="E249" s="40"/>
      <c r="F249" s="40"/>
      <c r="G249" s="40"/>
      <c r="H249" s="40"/>
      <c r="I249" s="40"/>
      <c r="J249" s="43"/>
      <c r="K249" s="40"/>
      <c r="L249" s="40"/>
      <c r="M249" s="54"/>
      <c r="N249" s="38"/>
      <c r="O249" s="40"/>
      <c r="P249" s="49"/>
      <c r="Q249" s="49"/>
      <c r="R249" s="49"/>
      <c r="S249" s="49"/>
      <c r="T249" s="49"/>
      <c r="U249" s="49"/>
      <c r="V249" s="49"/>
      <c r="W249" s="49"/>
      <c r="X249" s="49"/>
      <c r="Y249" s="49"/>
      <c r="Z249" s="49"/>
      <c r="AA249" s="49"/>
      <c r="AB249" s="49"/>
      <c r="AC249" s="45"/>
      <c r="AD249" s="40"/>
      <c r="AE249" s="207">
        <f t="shared" si="8"/>
        <v>0</v>
      </c>
      <c r="AF249" s="115">
        <f t="shared" si="7"/>
        <v>0</v>
      </c>
    </row>
    <row r="250" spans="1:32" ht="20.100000000000001" customHeight="1">
      <c r="A250" s="114">
        <v>249</v>
      </c>
      <c r="B250" s="40"/>
      <c r="C250" s="40"/>
      <c r="D250" s="40"/>
      <c r="E250" s="40"/>
      <c r="F250" s="40"/>
      <c r="G250" s="40"/>
      <c r="H250" s="40"/>
      <c r="I250" s="40"/>
      <c r="J250" s="43"/>
      <c r="K250" s="40"/>
      <c r="L250" s="40"/>
      <c r="M250" s="54"/>
      <c r="N250" s="38"/>
      <c r="O250" s="40"/>
      <c r="P250" s="49"/>
      <c r="Q250" s="49"/>
      <c r="R250" s="49"/>
      <c r="S250" s="49"/>
      <c r="T250" s="49"/>
      <c r="U250" s="49"/>
      <c r="V250" s="49"/>
      <c r="W250" s="49"/>
      <c r="X250" s="49"/>
      <c r="Y250" s="49"/>
      <c r="Z250" s="49"/>
      <c r="AA250" s="49"/>
      <c r="AB250" s="49"/>
      <c r="AC250" s="45"/>
      <c r="AD250" s="40"/>
      <c r="AE250" s="207">
        <f t="shared" si="8"/>
        <v>0</v>
      </c>
      <c r="AF250" s="115">
        <f t="shared" si="7"/>
        <v>0</v>
      </c>
    </row>
    <row r="251" spans="1:32" ht="20.100000000000001" customHeight="1">
      <c r="A251" s="114">
        <v>250</v>
      </c>
      <c r="B251" s="40"/>
      <c r="C251" s="40"/>
      <c r="D251" s="40"/>
      <c r="E251" s="40"/>
      <c r="F251" s="40"/>
      <c r="G251" s="40"/>
      <c r="H251" s="40"/>
      <c r="I251" s="40"/>
      <c r="J251" s="43"/>
      <c r="K251" s="40"/>
      <c r="L251" s="40"/>
      <c r="M251" s="54"/>
      <c r="N251" s="38"/>
      <c r="O251" s="40"/>
      <c r="P251" s="49"/>
      <c r="Q251" s="49"/>
      <c r="R251" s="49"/>
      <c r="S251" s="49"/>
      <c r="T251" s="49"/>
      <c r="U251" s="49"/>
      <c r="V251" s="49"/>
      <c r="W251" s="49"/>
      <c r="X251" s="49"/>
      <c r="Y251" s="49"/>
      <c r="Z251" s="49"/>
      <c r="AA251" s="49"/>
      <c r="AB251" s="49"/>
      <c r="AC251" s="45"/>
      <c r="AD251" s="40"/>
      <c r="AE251" s="207">
        <f t="shared" si="8"/>
        <v>0</v>
      </c>
      <c r="AF251" s="115">
        <f t="shared" si="7"/>
        <v>0</v>
      </c>
    </row>
    <row r="252" spans="1:32" ht="20.100000000000001" customHeight="1">
      <c r="A252" s="114">
        <v>251</v>
      </c>
      <c r="B252" s="40"/>
      <c r="C252" s="40"/>
      <c r="D252" s="40"/>
      <c r="E252" s="40"/>
      <c r="F252" s="40"/>
      <c r="G252" s="40"/>
      <c r="H252" s="40"/>
      <c r="I252" s="40"/>
      <c r="J252" s="43"/>
      <c r="K252" s="40"/>
      <c r="L252" s="40"/>
      <c r="M252" s="54"/>
      <c r="N252" s="38"/>
      <c r="O252" s="40"/>
      <c r="P252" s="49"/>
      <c r="Q252" s="49"/>
      <c r="R252" s="49"/>
      <c r="S252" s="49"/>
      <c r="T252" s="49"/>
      <c r="U252" s="49"/>
      <c r="V252" s="49"/>
      <c r="W252" s="49"/>
      <c r="X252" s="49"/>
      <c r="Y252" s="49"/>
      <c r="Z252" s="49"/>
      <c r="AA252" s="49"/>
      <c r="AB252" s="49"/>
      <c r="AC252" s="45"/>
      <c r="AD252" s="40"/>
      <c r="AE252" s="207">
        <f t="shared" si="8"/>
        <v>0</v>
      </c>
      <c r="AF252" s="115">
        <f t="shared" si="7"/>
        <v>0</v>
      </c>
    </row>
    <row r="253" spans="1:32" ht="20.100000000000001" customHeight="1">
      <c r="A253" s="114">
        <v>252</v>
      </c>
      <c r="B253" s="40"/>
      <c r="C253" s="40"/>
      <c r="D253" s="40"/>
      <c r="E253" s="40"/>
      <c r="F253" s="40"/>
      <c r="G253" s="40"/>
      <c r="H253" s="40"/>
      <c r="I253" s="40"/>
      <c r="J253" s="43"/>
      <c r="K253" s="40"/>
      <c r="L253" s="40"/>
      <c r="M253" s="54"/>
      <c r="N253" s="38"/>
      <c r="O253" s="40"/>
      <c r="P253" s="49"/>
      <c r="Q253" s="49"/>
      <c r="R253" s="49"/>
      <c r="S253" s="49"/>
      <c r="T253" s="49"/>
      <c r="U253" s="49"/>
      <c r="V253" s="49"/>
      <c r="W253" s="49"/>
      <c r="X253" s="49"/>
      <c r="Y253" s="49"/>
      <c r="Z253" s="49"/>
      <c r="AA253" s="49"/>
      <c r="AB253" s="49"/>
      <c r="AC253" s="45"/>
      <c r="AD253" s="40"/>
      <c r="AE253" s="207">
        <f t="shared" si="8"/>
        <v>0</v>
      </c>
      <c r="AF253" s="115">
        <f t="shared" si="7"/>
        <v>0</v>
      </c>
    </row>
    <row r="254" spans="1:32" ht="20.100000000000001" customHeight="1">
      <c r="A254" s="114">
        <v>253</v>
      </c>
      <c r="B254" s="40"/>
      <c r="C254" s="40"/>
      <c r="D254" s="40"/>
      <c r="E254" s="40"/>
      <c r="F254" s="40"/>
      <c r="G254" s="40"/>
      <c r="H254" s="40"/>
      <c r="I254" s="40"/>
      <c r="J254" s="43"/>
      <c r="K254" s="40"/>
      <c r="L254" s="40"/>
      <c r="M254" s="54"/>
      <c r="N254" s="38"/>
      <c r="O254" s="40"/>
      <c r="P254" s="49"/>
      <c r="Q254" s="49"/>
      <c r="R254" s="49"/>
      <c r="S254" s="49"/>
      <c r="T254" s="49"/>
      <c r="U254" s="49"/>
      <c r="V254" s="49"/>
      <c r="W254" s="49"/>
      <c r="X254" s="49"/>
      <c r="Y254" s="49"/>
      <c r="Z254" s="49"/>
      <c r="AA254" s="49"/>
      <c r="AB254" s="49"/>
      <c r="AC254" s="45"/>
      <c r="AD254" s="40"/>
      <c r="AE254" s="207">
        <f t="shared" si="8"/>
        <v>0</v>
      </c>
      <c r="AF254" s="115">
        <f t="shared" si="7"/>
        <v>0</v>
      </c>
    </row>
    <row r="255" spans="1:32" ht="20.100000000000001" customHeight="1">
      <c r="A255" s="114">
        <v>254</v>
      </c>
      <c r="B255" s="40"/>
      <c r="C255" s="40"/>
      <c r="D255" s="40"/>
      <c r="E255" s="40"/>
      <c r="F255" s="40"/>
      <c r="G255" s="40"/>
      <c r="H255" s="40"/>
      <c r="I255" s="40"/>
      <c r="J255" s="43"/>
      <c r="K255" s="40"/>
      <c r="L255" s="40"/>
      <c r="M255" s="54"/>
      <c r="N255" s="38"/>
      <c r="O255" s="40"/>
      <c r="P255" s="49"/>
      <c r="Q255" s="49"/>
      <c r="R255" s="49"/>
      <c r="S255" s="49"/>
      <c r="T255" s="49"/>
      <c r="U255" s="49"/>
      <c r="V255" s="49"/>
      <c r="W255" s="49"/>
      <c r="X255" s="49"/>
      <c r="Y255" s="49"/>
      <c r="Z255" s="49"/>
      <c r="AA255" s="49"/>
      <c r="AB255" s="49"/>
      <c r="AC255" s="45"/>
      <c r="AD255" s="40"/>
      <c r="AE255" s="207">
        <f t="shared" si="8"/>
        <v>0</v>
      </c>
      <c r="AF255" s="115">
        <f t="shared" si="7"/>
        <v>0</v>
      </c>
    </row>
    <row r="256" spans="1:32" ht="20.100000000000001" customHeight="1">
      <c r="A256" s="114">
        <v>255</v>
      </c>
      <c r="B256" s="40"/>
      <c r="C256" s="40"/>
      <c r="D256" s="40"/>
      <c r="E256" s="40"/>
      <c r="F256" s="40"/>
      <c r="G256" s="40"/>
      <c r="H256" s="40"/>
      <c r="I256" s="40"/>
      <c r="J256" s="43"/>
      <c r="K256" s="40"/>
      <c r="L256" s="40"/>
      <c r="M256" s="54"/>
      <c r="N256" s="38"/>
      <c r="O256" s="40"/>
      <c r="P256" s="49"/>
      <c r="Q256" s="49"/>
      <c r="R256" s="49"/>
      <c r="S256" s="49"/>
      <c r="T256" s="49"/>
      <c r="U256" s="49"/>
      <c r="V256" s="49"/>
      <c r="W256" s="49"/>
      <c r="X256" s="49"/>
      <c r="Y256" s="49"/>
      <c r="Z256" s="49"/>
      <c r="AA256" s="49"/>
      <c r="AB256" s="49"/>
      <c r="AC256" s="45"/>
      <c r="AD256" s="40"/>
      <c r="AE256" s="207">
        <f t="shared" si="8"/>
        <v>0</v>
      </c>
      <c r="AF256" s="115">
        <f t="shared" si="7"/>
        <v>0</v>
      </c>
    </row>
    <row r="257" spans="1:32" ht="20.100000000000001" customHeight="1">
      <c r="A257" s="114">
        <v>256</v>
      </c>
      <c r="B257" s="40"/>
      <c r="C257" s="40"/>
      <c r="D257" s="40"/>
      <c r="E257" s="40"/>
      <c r="F257" s="40"/>
      <c r="G257" s="40"/>
      <c r="H257" s="40"/>
      <c r="I257" s="40"/>
      <c r="J257" s="43"/>
      <c r="K257" s="40"/>
      <c r="L257" s="40"/>
      <c r="M257" s="54"/>
      <c r="N257" s="38"/>
      <c r="O257" s="40"/>
      <c r="P257" s="49"/>
      <c r="Q257" s="49"/>
      <c r="R257" s="49"/>
      <c r="S257" s="49"/>
      <c r="T257" s="49"/>
      <c r="U257" s="49"/>
      <c r="V257" s="49"/>
      <c r="W257" s="49"/>
      <c r="X257" s="49"/>
      <c r="Y257" s="49"/>
      <c r="Z257" s="49"/>
      <c r="AA257" s="49"/>
      <c r="AB257" s="49"/>
      <c r="AC257" s="45"/>
      <c r="AD257" s="40"/>
      <c r="AE257" s="207">
        <f t="shared" si="8"/>
        <v>0</v>
      </c>
      <c r="AF257" s="115">
        <f t="shared" si="7"/>
        <v>0</v>
      </c>
    </row>
    <row r="258" spans="1:32" ht="20.100000000000001" customHeight="1">
      <c r="A258" s="114">
        <v>257</v>
      </c>
      <c r="B258" s="40"/>
      <c r="C258" s="40"/>
      <c r="D258" s="40"/>
      <c r="E258" s="40"/>
      <c r="F258" s="40"/>
      <c r="G258" s="40"/>
      <c r="H258" s="40"/>
      <c r="I258" s="40"/>
      <c r="J258" s="43"/>
      <c r="K258" s="40"/>
      <c r="L258" s="40"/>
      <c r="M258" s="54"/>
      <c r="N258" s="38"/>
      <c r="O258" s="40"/>
      <c r="P258" s="49"/>
      <c r="Q258" s="49"/>
      <c r="R258" s="49"/>
      <c r="S258" s="49"/>
      <c r="T258" s="49"/>
      <c r="U258" s="49"/>
      <c r="V258" s="49"/>
      <c r="W258" s="49"/>
      <c r="X258" s="49"/>
      <c r="Y258" s="49"/>
      <c r="Z258" s="49"/>
      <c r="AA258" s="49"/>
      <c r="AB258" s="49"/>
      <c r="AC258" s="45"/>
      <c r="AD258" s="40"/>
      <c r="AE258" s="207">
        <f t="shared" si="8"/>
        <v>0</v>
      </c>
      <c r="AF258" s="115">
        <f t="shared" ref="AF258:AF321" si="9">SUM(AE258+B258)</f>
        <v>0</v>
      </c>
    </row>
    <row r="259" spans="1:32" ht="20.100000000000001" customHeight="1">
      <c r="A259" s="114">
        <v>258</v>
      </c>
      <c r="B259" s="40"/>
      <c r="C259" s="40"/>
      <c r="D259" s="40"/>
      <c r="E259" s="40"/>
      <c r="F259" s="40"/>
      <c r="G259" s="40"/>
      <c r="H259" s="40"/>
      <c r="I259" s="40"/>
      <c r="J259" s="43"/>
      <c r="K259" s="40"/>
      <c r="L259" s="40"/>
      <c r="M259" s="54"/>
      <c r="N259" s="38"/>
      <c r="O259" s="40"/>
      <c r="P259" s="49"/>
      <c r="Q259" s="49"/>
      <c r="R259" s="49"/>
      <c r="S259" s="49"/>
      <c r="T259" s="49"/>
      <c r="U259" s="49"/>
      <c r="V259" s="49"/>
      <c r="W259" s="49"/>
      <c r="X259" s="49"/>
      <c r="Y259" s="49"/>
      <c r="Z259" s="49"/>
      <c r="AA259" s="49"/>
      <c r="AB259" s="49"/>
      <c r="AC259" s="45"/>
      <c r="AD259" s="40"/>
      <c r="AE259" s="207">
        <f t="shared" si="8"/>
        <v>0</v>
      </c>
      <c r="AF259" s="115">
        <f t="shared" si="9"/>
        <v>0</v>
      </c>
    </row>
    <row r="260" spans="1:32" ht="20.100000000000001" customHeight="1">
      <c r="A260" s="114">
        <v>259</v>
      </c>
      <c r="B260" s="40"/>
      <c r="C260" s="40"/>
      <c r="D260" s="40"/>
      <c r="E260" s="40"/>
      <c r="F260" s="40"/>
      <c r="G260" s="40"/>
      <c r="H260" s="40"/>
      <c r="I260" s="40"/>
      <c r="J260" s="43"/>
      <c r="K260" s="40"/>
      <c r="L260" s="40"/>
      <c r="M260" s="54"/>
      <c r="N260" s="38"/>
      <c r="O260" s="40"/>
      <c r="P260" s="49"/>
      <c r="Q260" s="49"/>
      <c r="R260" s="49"/>
      <c r="S260" s="49"/>
      <c r="T260" s="49"/>
      <c r="U260" s="49"/>
      <c r="V260" s="49"/>
      <c r="W260" s="49"/>
      <c r="X260" s="49"/>
      <c r="Y260" s="49"/>
      <c r="Z260" s="49"/>
      <c r="AA260" s="49"/>
      <c r="AB260" s="49"/>
      <c r="AC260" s="45"/>
      <c r="AD260" s="40"/>
      <c r="AE260" s="207">
        <f t="shared" si="8"/>
        <v>0</v>
      </c>
      <c r="AF260" s="115">
        <f t="shared" si="9"/>
        <v>0</v>
      </c>
    </row>
    <row r="261" spans="1:32" ht="20.100000000000001" customHeight="1">
      <c r="A261" s="114">
        <v>260</v>
      </c>
      <c r="B261" s="40"/>
      <c r="C261" s="40"/>
      <c r="D261" s="40"/>
      <c r="E261" s="40"/>
      <c r="F261" s="40"/>
      <c r="G261" s="40"/>
      <c r="H261" s="40"/>
      <c r="I261" s="40"/>
      <c r="J261" s="43"/>
      <c r="K261" s="40"/>
      <c r="L261" s="40"/>
      <c r="M261" s="54"/>
      <c r="N261" s="38"/>
      <c r="O261" s="40"/>
      <c r="P261" s="49"/>
      <c r="Q261" s="49"/>
      <c r="R261" s="49"/>
      <c r="S261" s="49"/>
      <c r="T261" s="49"/>
      <c r="U261" s="49"/>
      <c r="V261" s="49"/>
      <c r="W261" s="49"/>
      <c r="X261" s="49"/>
      <c r="Y261" s="49"/>
      <c r="Z261" s="49"/>
      <c r="AA261" s="49"/>
      <c r="AB261" s="49"/>
      <c r="AC261" s="45"/>
      <c r="AD261" s="40"/>
      <c r="AE261" s="207">
        <f t="shared" si="8"/>
        <v>0</v>
      </c>
      <c r="AF261" s="115">
        <f t="shared" si="9"/>
        <v>0</v>
      </c>
    </row>
    <row r="262" spans="1:32" ht="20.100000000000001" customHeight="1">
      <c r="A262" s="114">
        <v>261</v>
      </c>
      <c r="B262" s="40"/>
      <c r="C262" s="40"/>
      <c r="D262" s="40"/>
      <c r="E262" s="40"/>
      <c r="F262" s="40"/>
      <c r="G262" s="40"/>
      <c r="H262" s="40"/>
      <c r="I262" s="40"/>
      <c r="J262" s="43"/>
      <c r="K262" s="40"/>
      <c r="L262" s="40"/>
      <c r="M262" s="54"/>
      <c r="N262" s="38"/>
      <c r="O262" s="40"/>
      <c r="P262" s="49"/>
      <c r="Q262" s="49"/>
      <c r="R262" s="49"/>
      <c r="S262" s="49"/>
      <c r="T262" s="49"/>
      <c r="U262" s="49"/>
      <c r="V262" s="49"/>
      <c r="W262" s="49"/>
      <c r="X262" s="49"/>
      <c r="Y262" s="49"/>
      <c r="Z262" s="49"/>
      <c r="AA262" s="49"/>
      <c r="AB262" s="49"/>
      <c r="AC262" s="45"/>
      <c r="AD262" s="40"/>
      <c r="AE262" s="207">
        <f t="shared" si="8"/>
        <v>0</v>
      </c>
      <c r="AF262" s="115">
        <f t="shared" si="9"/>
        <v>0</v>
      </c>
    </row>
    <row r="263" spans="1:32" ht="20.100000000000001" customHeight="1">
      <c r="A263" s="114">
        <v>262</v>
      </c>
      <c r="B263" s="40"/>
      <c r="C263" s="40"/>
      <c r="D263" s="40"/>
      <c r="E263" s="40"/>
      <c r="F263" s="40"/>
      <c r="G263" s="40"/>
      <c r="H263" s="40"/>
      <c r="I263" s="40"/>
      <c r="J263" s="43"/>
      <c r="K263" s="40"/>
      <c r="L263" s="40"/>
      <c r="M263" s="54"/>
      <c r="N263" s="38"/>
      <c r="O263" s="40"/>
      <c r="P263" s="49"/>
      <c r="Q263" s="49"/>
      <c r="R263" s="49"/>
      <c r="S263" s="49"/>
      <c r="T263" s="49"/>
      <c r="U263" s="49"/>
      <c r="V263" s="49"/>
      <c r="W263" s="49"/>
      <c r="X263" s="49"/>
      <c r="Y263" s="49"/>
      <c r="Z263" s="49"/>
      <c r="AA263" s="49"/>
      <c r="AB263" s="49"/>
      <c r="AC263" s="45"/>
      <c r="AD263" s="40"/>
      <c r="AE263" s="207">
        <f t="shared" ref="AE263:AE326" si="10">SUM(P263:AB263)</f>
        <v>0</v>
      </c>
      <c r="AF263" s="115">
        <f t="shared" si="9"/>
        <v>0</v>
      </c>
    </row>
    <row r="264" spans="1:32" ht="20.100000000000001" customHeight="1">
      <c r="A264" s="114">
        <v>263</v>
      </c>
      <c r="B264" s="40"/>
      <c r="C264" s="40"/>
      <c r="D264" s="40"/>
      <c r="E264" s="40"/>
      <c r="F264" s="40"/>
      <c r="G264" s="40"/>
      <c r="H264" s="40"/>
      <c r="I264" s="40"/>
      <c r="J264" s="43"/>
      <c r="K264" s="40"/>
      <c r="L264" s="40"/>
      <c r="M264" s="54"/>
      <c r="N264" s="38"/>
      <c r="O264" s="40"/>
      <c r="P264" s="49"/>
      <c r="Q264" s="49"/>
      <c r="R264" s="49"/>
      <c r="S264" s="49"/>
      <c r="T264" s="49"/>
      <c r="U264" s="49"/>
      <c r="V264" s="49"/>
      <c r="W264" s="49"/>
      <c r="X264" s="49"/>
      <c r="Y264" s="49"/>
      <c r="Z264" s="49"/>
      <c r="AA264" s="49"/>
      <c r="AB264" s="49"/>
      <c r="AC264" s="45"/>
      <c r="AD264" s="40"/>
      <c r="AE264" s="207">
        <f t="shared" si="10"/>
        <v>0</v>
      </c>
      <c r="AF264" s="115">
        <f t="shared" si="9"/>
        <v>0</v>
      </c>
    </row>
    <row r="265" spans="1:32" ht="20.100000000000001" customHeight="1">
      <c r="A265" s="114">
        <v>264</v>
      </c>
      <c r="B265" s="40"/>
      <c r="C265" s="40"/>
      <c r="D265" s="40"/>
      <c r="E265" s="40"/>
      <c r="F265" s="40"/>
      <c r="G265" s="40"/>
      <c r="H265" s="40"/>
      <c r="I265" s="40"/>
      <c r="J265" s="43"/>
      <c r="K265" s="40"/>
      <c r="L265" s="40"/>
      <c r="M265" s="54"/>
      <c r="N265" s="38"/>
      <c r="O265" s="40"/>
      <c r="P265" s="49"/>
      <c r="Q265" s="49"/>
      <c r="R265" s="49"/>
      <c r="S265" s="49"/>
      <c r="T265" s="49"/>
      <c r="U265" s="49"/>
      <c r="V265" s="49"/>
      <c r="W265" s="49"/>
      <c r="X265" s="49"/>
      <c r="Y265" s="49"/>
      <c r="Z265" s="49"/>
      <c r="AA265" s="49"/>
      <c r="AB265" s="49"/>
      <c r="AC265" s="45"/>
      <c r="AD265" s="40"/>
      <c r="AE265" s="207">
        <f t="shared" si="10"/>
        <v>0</v>
      </c>
      <c r="AF265" s="115">
        <f t="shared" si="9"/>
        <v>0</v>
      </c>
    </row>
    <row r="266" spans="1:32" ht="20.100000000000001" customHeight="1">
      <c r="A266" s="114">
        <v>265</v>
      </c>
      <c r="B266" s="40"/>
      <c r="C266" s="40"/>
      <c r="D266" s="40"/>
      <c r="E266" s="40"/>
      <c r="F266" s="40"/>
      <c r="G266" s="40"/>
      <c r="H266" s="40"/>
      <c r="I266" s="40"/>
      <c r="J266" s="43"/>
      <c r="K266" s="40"/>
      <c r="L266" s="40"/>
      <c r="M266" s="54"/>
      <c r="N266" s="38"/>
      <c r="O266" s="40"/>
      <c r="P266" s="49"/>
      <c r="Q266" s="49"/>
      <c r="R266" s="49"/>
      <c r="S266" s="49"/>
      <c r="T266" s="49"/>
      <c r="U266" s="49"/>
      <c r="V266" s="49"/>
      <c r="W266" s="49"/>
      <c r="X266" s="49"/>
      <c r="Y266" s="49"/>
      <c r="Z266" s="49"/>
      <c r="AA266" s="49"/>
      <c r="AB266" s="49"/>
      <c r="AC266" s="45"/>
      <c r="AD266" s="40"/>
      <c r="AE266" s="207">
        <f t="shared" si="10"/>
        <v>0</v>
      </c>
      <c r="AF266" s="115">
        <f t="shared" si="9"/>
        <v>0</v>
      </c>
    </row>
    <row r="267" spans="1:32" ht="20.100000000000001" customHeight="1">
      <c r="A267" s="114">
        <v>266</v>
      </c>
      <c r="B267" s="40"/>
      <c r="C267" s="40"/>
      <c r="D267" s="40"/>
      <c r="E267" s="40"/>
      <c r="F267" s="40"/>
      <c r="G267" s="40"/>
      <c r="H267" s="40"/>
      <c r="I267" s="40"/>
      <c r="J267" s="43"/>
      <c r="K267" s="40"/>
      <c r="L267" s="40"/>
      <c r="M267" s="54"/>
      <c r="N267" s="38"/>
      <c r="O267" s="40"/>
      <c r="P267" s="49"/>
      <c r="Q267" s="49"/>
      <c r="R267" s="49"/>
      <c r="S267" s="49"/>
      <c r="T267" s="49"/>
      <c r="U267" s="49"/>
      <c r="V267" s="49"/>
      <c r="W267" s="49"/>
      <c r="X267" s="49"/>
      <c r="Y267" s="49"/>
      <c r="Z267" s="49"/>
      <c r="AA267" s="49"/>
      <c r="AB267" s="49"/>
      <c r="AC267" s="45"/>
      <c r="AD267" s="40"/>
      <c r="AE267" s="207">
        <f t="shared" si="10"/>
        <v>0</v>
      </c>
      <c r="AF267" s="115">
        <f t="shared" si="9"/>
        <v>0</v>
      </c>
    </row>
    <row r="268" spans="1:32" ht="20.100000000000001" customHeight="1">
      <c r="A268" s="114">
        <v>267</v>
      </c>
      <c r="B268" s="40"/>
      <c r="C268" s="40"/>
      <c r="D268" s="40"/>
      <c r="E268" s="40"/>
      <c r="F268" s="40"/>
      <c r="G268" s="40"/>
      <c r="H268" s="40"/>
      <c r="I268" s="40"/>
      <c r="J268" s="43"/>
      <c r="K268" s="40"/>
      <c r="L268" s="40"/>
      <c r="M268" s="54"/>
      <c r="N268" s="38"/>
      <c r="O268" s="40"/>
      <c r="P268" s="49"/>
      <c r="Q268" s="49"/>
      <c r="R268" s="49"/>
      <c r="S268" s="49"/>
      <c r="T268" s="49"/>
      <c r="U268" s="49"/>
      <c r="V268" s="49"/>
      <c r="W268" s="49"/>
      <c r="X268" s="49"/>
      <c r="Y268" s="49"/>
      <c r="Z268" s="49"/>
      <c r="AA268" s="49"/>
      <c r="AB268" s="49"/>
      <c r="AC268" s="45"/>
      <c r="AD268" s="40"/>
      <c r="AE268" s="207">
        <f t="shared" si="10"/>
        <v>0</v>
      </c>
      <c r="AF268" s="115">
        <f t="shared" si="9"/>
        <v>0</v>
      </c>
    </row>
    <row r="269" spans="1:32" ht="20.100000000000001" customHeight="1">
      <c r="A269" s="114">
        <v>268</v>
      </c>
      <c r="B269" s="40"/>
      <c r="C269" s="40"/>
      <c r="D269" s="40"/>
      <c r="E269" s="40"/>
      <c r="F269" s="40"/>
      <c r="G269" s="40"/>
      <c r="H269" s="40"/>
      <c r="I269" s="40"/>
      <c r="J269" s="43"/>
      <c r="K269" s="40"/>
      <c r="L269" s="40"/>
      <c r="M269" s="54"/>
      <c r="N269" s="38"/>
      <c r="O269" s="40"/>
      <c r="P269" s="49"/>
      <c r="Q269" s="49"/>
      <c r="R269" s="49"/>
      <c r="S269" s="49"/>
      <c r="T269" s="49"/>
      <c r="U269" s="49"/>
      <c r="V269" s="49"/>
      <c r="W269" s="49"/>
      <c r="X269" s="49"/>
      <c r="Y269" s="49"/>
      <c r="Z269" s="49"/>
      <c r="AA269" s="49"/>
      <c r="AB269" s="49"/>
      <c r="AC269" s="45"/>
      <c r="AD269" s="40"/>
      <c r="AE269" s="207">
        <f t="shared" si="10"/>
        <v>0</v>
      </c>
      <c r="AF269" s="115">
        <f t="shared" si="9"/>
        <v>0</v>
      </c>
    </row>
    <row r="270" spans="1:32" ht="20.100000000000001" customHeight="1">
      <c r="A270" s="114">
        <v>269</v>
      </c>
      <c r="B270" s="40"/>
      <c r="C270" s="40"/>
      <c r="D270" s="40"/>
      <c r="E270" s="40"/>
      <c r="F270" s="40"/>
      <c r="G270" s="40"/>
      <c r="H270" s="40"/>
      <c r="I270" s="40"/>
      <c r="J270" s="43"/>
      <c r="K270" s="40"/>
      <c r="L270" s="40"/>
      <c r="M270" s="54"/>
      <c r="N270" s="38"/>
      <c r="O270" s="40"/>
      <c r="P270" s="49"/>
      <c r="Q270" s="49"/>
      <c r="R270" s="49"/>
      <c r="S270" s="49"/>
      <c r="T270" s="49"/>
      <c r="U270" s="49"/>
      <c r="V270" s="49"/>
      <c r="W270" s="49"/>
      <c r="X270" s="49"/>
      <c r="Y270" s="49"/>
      <c r="Z270" s="49"/>
      <c r="AA270" s="49"/>
      <c r="AB270" s="49"/>
      <c r="AC270" s="45"/>
      <c r="AD270" s="40"/>
      <c r="AE270" s="207">
        <f t="shared" si="10"/>
        <v>0</v>
      </c>
      <c r="AF270" s="115">
        <f t="shared" si="9"/>
        <v>0</v>
      </c>
    </row>
    <row r="271" spans="1:32" ht="20.100000000000001" customHeight="1">
      <c r="A271" s="114">
        <v>270</v>
      </c>
      <c r="B271" s="40"/>
      <c r="C271" s="40"/>
      <c r="D271" s="40"/>
      <c r="E271" s="40"/>
      <c r="F271" s="40"/>
      <c r="G271" s="40"/>
      <c r="H271" s="40"/>
      <c r="I271" s="40"/>
      <c r="J271" s="43"/>
      <c r="K271" s="40"/>
      <c r="L271" s="40"/>
      <c r="M271" s="54"/>
      <c r="N271" s="38"/>
      <c r="O271" s="40"/>
      <c r="P271" s="49"/>
      <c r="Q271" s="49"/>
      <c r="R271" s="49"/>
      <c r="S271" s="49"/>
      <c r="T271" s="49"/>
      <c r="U271" s="49"/>
      <c r="V271" s="49"/>
      <c r="W271" s="49"/>
      <c r="X271" s="49"/>
      <c r="Y271" s="49"/>
      <c r="Z271" s="49"/>
      <c r="AA271" s="49"/>
      <c r="AB271" s="49"/>
      <c r="AC271" s="45"/>
      <c r="AD271" s="40"/>
      <c r="AE271" s="207">
        <f t="shared" si="10"/>
        <v>0</v>
      </c>
      <c r="AF271" s="115">
        <f t="shared" si="9"/>
        <v>0</v>
      </c>
    </row>
    <row r="272" spans="1:32" ht="20.100000000000001" customHeight="1">
      <c r="A272" s="114">
        <v>271</v>
      </c>
      <c r="B272" s="40"/>
      <c r="C272" s="40"/>
      <c r="D272" s="40"/>
      <c r="E272" s="40"/>
      <c r="F272" s="40"/>
      <c r="G272" s="40"/>
      <c r="H272" s="40"/>
      <c r="I272" s="40"/>
      <c r="J272" s="43"/>
      <c r="K272" s="40"/>
      <c r="L272" s="40"/>
      <c r="M272" s="54"/>
      <c r="N272" s="38"/>
      <c r="O272" s="40"/>
      <c r="P272" s="49"/>
      <c r="Q272" s="49"/>
      <c r="R272" s="49"/>
      <c r="S272" s="49"/>
      <c r="T272" s="49"/>
      <c r="U272" s="49"/>
      <c r="V272" s="49"/>
      <c r="W272" s="49"/>
      <c r="X272" s="49"/>
      <c r="Y272" s="49"/>
      <c r="Z272" s="49"/>
      <c r="AA272" s="49"/>
      <c r="AB272" s="49"/>
      <c r="AC272" s="45"/>
      <c r="AD272" s="40"/>
      <c r="AE272" s="207">
        <f t="shared" si="10"/>
        <v>0</v>
      </c>
      <c r="AF272" s="115">
        <f t="shared" si="9"/>
        <v>0</v>
      </c>
    </row>
    <row r="273" spans="1:32" ht="20.100000000000001" customHeight="1">
      <c r="A273" s="114">
        <v>272</v>
      </c>
      <c r="B273" s="40"/>
      <c r="C273" s="40"/>
      <c r="D273" s="40"/>
      <c r="E273" s="40"/>
      <c r="F273" s="40"/>
      <c r="G273" s="40"/>
      <c r="H273" s="40"/>
      <c r="I273" s="40"/>
      <c r="J273" s="43"/>
      <c r="K273" s="40"/>
      <c r="L273" s="40"/>
      <c r="M273" s="54"/>
      <c r="N273" s="38"/>
      <c r="O273" s="40"/>
      <c r="P273" s="49"/>
      <c r="Q273" s="49"/>
      <c r="R273" s="49"/>
      <c r="S273" s="49"/>
      <c r="T273" s="49"/>
      <c r="U273" s="49"/>
      <c r="V273" s="49"/>
      <c r="W273" s="49"/>
      <c r="X273" s="49"/>
      <c r="Y273" s="49"/>
      <c r="Z273" s="49"/>
      <c r="AA273" s="49"/>
      <c r="AB273" s="49"/>
      <c r="AC273" s="45"/>
      <c r="AD273" s="40"/>
      <c r="AE273" s="207">
        <f t="shared" si="10"/>
        <v>0</v>
      </c>
      <c r="AF273" s="115">
        <f t="shared" si="9"/>
        <v>0</v>
      </c>
    </row>
    <row r="274" spans="1:32" ht="20.100000000000001" customHeight="1">
      <c r="A274" s="114">
        <v>273</v>
      </c>
      <c r="B274" s="40"/>
      <c r="C274" s="40"/>
      <c r="D274" s="40"/>
      <c r="E274" s="40"/>
      <c r="F274" s="40"/>
      <c r="G274" s="40"/>
      <c r="H274" s="40"/>
      <c r="I274" s="40"/>
      <c r="J274" s="43"/>
      <c r="K274" s="40"/>
      <c r="L274" s="40"/>
      <c r="M274" s="54"/>
      <c r="N274" s="38"/>
      <c r="O274" s="40"/>
      <c r="P274" s="49"/>
      <c r="Q274" s="49"/>
      <c r="R274" s="49"/>
      <c r="S274" s="49"/>
      <c r="T274" s="49"/>
      <c r="U274" s="49"/>
      <c r="V274" s="49"/>
      <c r="W274" s="49"/>
      <c r="X274" s="49"/>
      <c r="Y274" s="49"/>
      <c r="Z274" s="49"/>
      <c r="AA274" s="49"/>
      <c r="AB274" s="49"/>
      <c r="AC274" s="45"/>
      <c r="AD274" s="40"/>
      <c r="AE274" s="207">
        <f t="shared" si="10"/>
        <v>0</v>
      </c>
      <c r="AF274" s="115">
        <f t="shared" si="9"/>
        <v>0</v>
      </c>
    </row>
    <row r="275" spans="1:32" ht="20.100000000000001" customHeight="1">
      <c r="A275" s="114">
        <v>274</v>
      </c>
      <c r="B275" s="40"/>
      <c r="C275" s="40"/>
      <c r="D275" s="40"/>
      <c r="E275" s="40"/>
      <c r="F275" s="40"/>
      <c r="G275" s="40"/>
      <c r="H275" s="40"/>
      <c r="I275" s="40"/>
      <c r="J275" s="43"/>
      <c r="K275" s="40"/>
      <c r="L275" s="40"/>
      <c r="M275" s="54"/>
      <c r="N275" s="38"/>
      <c r="O275" s="40"/>
      <c r="P275" s="49"/>
      <c r="Q275" s="49"/>
      <c r="R275" s="49"/>
      <c r="S275" s="49"/>
      <c r="T275" s="49"/>
      <c r="U275" s="49"/>
      <c r="V275" s="49"/>
      <c r="W275" s="49"/>
      <c r="X275" s="49"/>
      <c r="Y275" s="49"/>
      <c r="Z275" s="49"/>
      <c r="AA275" s="49"/>
      <c r="AB275" s="49"/>
      <c r="AC275" s="45"/>
      <c r="AD275" s="40"/>
      <c r="AE275" s="207">
        <f t="shared" si="10"/>
        <v>0</v>
      </c>
      <c r="AF275" s="115">
        <f t="shared" si="9"/>
        <v>0</v>
      </c>
    </row>
    <row r="276" spans="1:32" ht="20.100000000000001" customHeight="1">
      <c r="A276" s="114">
        <v>275</v>
      </c>
      <c r="B276" s="40"/>
      <c r="C276" s="40"/>
      <c r="D276" s="40"/>
      <c r="E276" s="40"/>
      <c r="F276" s="40"/>
      <c r="G276" s="40"/>
      <c r="H276" s="40"/>
      <c r="I276" s="40"/>
      <c r="J276" s="43"/>
      <c r="K276" s="40"/>
      <c r="L276" s="40"/>
      <c r="M276" s="54"/>
      <c r="N276" s="38"/>
      <c r="O276" s="40"/>
      <c r="P276" s="49"/>
      <c r="Q276" s="49"/>
      <c r="R276" s="49"/>
      <c r="S276" s="49"/>
      <c r="T276" s="49"/>
      <c r="U276" s="49"/>
      <c r="V276" s="49"/>
      <c r="W276" s="49"/>
      <c r="X276" s="49"/>
      <c r="Y276" s="49"/>
      <c r="Z276" s="49"/>
      <c r="AA276" s="49"/>
      <c r="AB276" s="49"/>
      <c r="AC276" s="45"/>
      <c r="AD276" s="40"/>
      <c r="AE276" s="207">
        <f t="shared" si="10"/>
        <v>0</v>
      </c>
      <c r="AF276" s="115">
        <f t="shared" si="9"/>
        <v>0</v>
      </c>
    </row>
    <row r="277" spans="1:32" ht="20.100000000000001" customHeight="1">
      <c r="A277" s="114">
        <v>276</v>
      </c>
      <c r="B277" s="40"/>
      <c r="C277" s="40"/>
      <c r="D277" s="40"/>
      <c r="E277" s="40"/>
      <c r="F277" s="40"/>
      <c r="G277" s="40"/>
      <c r="H277" s="40"/>
      <c r="I277" s="40"/>
      <c r="J277" s="43"/>
      <c r="K277" s="40"/>
      <c r="L277" s="40"/>
      <c r="M277" s="54"/>
      <c r="N277" s="38"/>
      <c r="O277" s="40"/>
      <c r="P277" s="49"/>
      <c r="Q277" s="49"/>
      <c r="R277" s="49"/>
      <c r="S277" s="49"/>
      <c r="T277" s="49"/>
      <c r="U277" s="49"/>
      <c r="V277" s="49"/>
      <c r="W277" s="49"/>
      <c r="X277" s="49"/>
      <c r="Y277" s="49"/>
      <c r="Z277" s="49"/>
      <c r="AA277" s="49"/>
      <c r="AB277" s="49"/>
      <c r="AC277" s="45"/>
      <c r="AD277" s="40"/>
      <c r="AE277" s="207">
        <f t="shared" si="10"/>
        <v>0</v>
      </c>
      <c r="AF277" s="115">
        <f t="shared" si="9"/>
        <v>0</v>
      </c>
    </row>
    <row r="278" spans="1:32" ht="20.100000000000001" customHeight="1">
      <c r="A278" s="114">
        <v>277</v>
      </c>
      <c r="B278" s="40"/>
      <c r="C278" s="40"/>
      <c r="D278" s="40"/>
      <c r="E278" s="40"/>
      <c r="F278" s="40"/>
      <c r="G278" s="40"/>
      <c r="H278" s="40"/>
      <c r="I278" s="40"/>
      <c r="J278" s="43"/>
      <c r="K278" s="40"/>
      <c r="L278" s="40"/>
      <c r="M278" s="54"/>
      <c r="N278" s="38"/>
      <c r="O278" s="40"/>
      <c r="P278" s="49"/>
      <c r="Q278" s="49"/>
      <c r="R278" s="49"/>
      <c r="S278" s="49"/>
      <c r="T278" s="49"/>
      <c r="U278" s="49"/>
      <c r="V278" s="49"/>
      <c r="W278" s="49"/>
      <c r="X278" s="49"/>
      <c r="Y278" s="49"/>
      <c r="Z278" s="49"/>
      <c r="AA278" s="49"/>
      <c r="AB278" s="49"/>
      <c r="AC278" s="45"/>
      <c r="AD278" s="40"/>
      <c r="AE278" s="207">
        <f t="shared" si="10"/>
        <v>0</v>
      </c>
      <c r="AF278" s="115">
        <f t="shared" si="9"/>
        <v>0</v>
      </c>
    </row>
    <row r="279" spans="1:32" ht="20.100000000000001" customHeight="1">
      <c r="A279" s="114">
        <v>278</v>
      </c>
      <c r="B279" s="40"/>
      <c r="C279" s="40"/>
      <c r="D279" s="40"/>
      <c r="E279" s="40"/>
      <c r="F279" s="40"/>
      <c r="G279" s="40"/>
      <c r="H279" s="40"/>
      <c r="I279" s="40"/>
      <c r="J279" s="43"/>
      <c r="K279" s="40"/>
      <c r="L279" s="40"/>
      <c r="M279" s="54"/>
      <c r="N279" s="38"/>
      <c r="O279" s="40"/>
      <c r="P279" s="49"/>
      <c r="Q279" s="49"/>
      <c r="R279" s="49"/>
      <c r="S279" s="49"/>
      <c r="T279" s="49"/>
      <c r="U279" s="49"/>
      <c r="V279" s="49"/>
      <c r="W279" s="49"/>
      <c r="X279" s="49"/>
      <c r="Y279" s="49"/>
      <c r="Z279" s="49"/>
      <c r="AA279" s="49"/>
      <c r="AB279" s="49"/>
      <c r="AC279" s="45"/>
      <c r="AD279" s="40"/>
      <c r="AE279" s="207">
        <f t="shared" si="10"/>
        <v>0</v>
      </c>
      <c r="AF279" s="115">
        <f t="shared" si="9"/>
        <v>0</v>
      </c>
    </row>
    <row r="280" spans="1:32" ht="20.100000000000001" customHeight="1">
      <c r="A280" s="114">
        <v>279</v>
      </c>
      <c r="B280" s="40"/>
      <c r="C280" s="40"/>
      <c r="D280" s="40"/>
      <c r="E280" s="40"/>
      <c r="F280" s="40"/>
      <c r="G280" s="40"/>
      <c r="H280" s="40"/>
      <c r="I280" s="40"/>
      <c r="J280" s="43"/>
      <c r="K280" s="40"/>
      <c r="L280" s="40"/>
      <c r="M280" s="54"/>
      <c r="N280" s="38"/>
      <c r="O280" s="40"/>
      <c r="P280" s="49"/>
      <c r="Q280" s="49"/>
      <c r="R280" s="49"/>
      <c r="S280" s="49"/>
      <c r="T280" s="49"/>
      <c r="U280" s="49"/>
      <c r="V280" s="49"/>
      <c r="W280" s="49"/>
      <c r="X280" s="49"/>
      <c r="Y280" s="49"/>
      <c r="Z280" s="49"/>
      <c r="AA280" s="49"/>
      <c r="AB280" s="49"/>
      <c r="AC280" s="45"/>
      <c r="AD280" s="40"/>
      <c r="AE280" s="207">
        <f t="shared" si="10"/>
        <v>0</v>
      </c>
      <c r="AF280" s="115">
        <f t="shared" si="9"/>
        <v>0</v>
      </c>
    </row>
    <row r="281" spans="1:32" ht="20.100000000000001" customHeight="1">
      <c r="A281" s="114">
        <v>280</v>
      </c>
      <c r="B281" s="40"/>
      <c r="C281" s="40"/>
      <c r="D281" s="40"/>
      <c r="E281" s="40"/>
      <c r="F281" s="40"/>
      <c r="G281" s="40"/>
      <c r="H281" s="40"/>
      <c r="I281" s="40"/>
      <c r="J281" s="43"/>
      <c r="K281" s="40"/>
      <c r="L281" s="40"/>
      <c r="M281" s="54"/>
      <c r="N281" s="38"/>
      <c r="O281" s="40"/>
      <c r="P281" s="49"/>
      <c r="Q281" s="49"/>
      <c r="R281" s="49"/>
      <c r="S281" s="49"/>
      <c r="T281" s="49"/>
      <c r="U281" s="49"/>
      <c r="V281" s="49"/>
      <c r="W281" s="49"/>
      <c r="X281" s="49"/>
      <c r="Y281" s="49"/>
      <c r="Z281" s="49"/>
      <c r="AA281" s="49"/>
      <c r="AB281" s="49"/>
      <c r="AC281" s="45"/>
      <c r="AD281" s="40"/>
      <c r="AE281" s="207">
        <f t="shared" si="10"/>
        <v>0</v>
      </c>
      <c r="AF281" s="115">
        <f t="shared" si="9"/>
        <v>0</v>
      </c>
    </row>
    <row r="282" spans="1:32" ht="20.100000000000001" customHeight="1">
      <c r="A282" s="114">
        <v>281</v>
      </c>
      <c r="B282" s="40"/>
      <c r="C282" s="40"/>
      <c r="D282" s="40"/>
      <c r="E282" s="40"/>
      <c r="F282" s="40"/>
      <c r="G282" s="40"/>
      <c r="H282" s="40"/>
      <c r="I282" s="40"/>
      <c r="J282" s="43"/>
      <c r="K282" s="40"/>
      <c r="L282" s="40"/>
      <c r="M282" s="54"/>
      <c r="N282" s="38"/>
      <c r="O282" s="40"/>
      <c r="P282" s="49"/>
      <c r="Q282" s="49"/>
      <c r="R282" s="49"/>
      <c r="S282" s="49"/>
      <c r="T282" s="49"/>
      <c r="U282" s="49"/>
      <c r="V282" s="49"/>
      <c r="W282" s="49"/>
      <c r="X282" s="49"/>
      <c r="Y282" s="49"/>
      <c r="Z282" s="49"/>
      <c r="AA282" s="49"/>
      <c r="AB282" s="49"/>
      <c r="AC282" s="45"/>
      <c r="AD282" s="40"/>
      <c r="AE282" s="207">
        <f t="shared" si="10"/>
        <v>0</v>
      </c>
      <c r="AF282" s="115">
        <f t="shared" si="9"/>
        <v>0</v>
      </c>
    </row>
    <row r="283" spans="1:32" ht="20.100000000000001" customHeight="1">
      <c r="A283" s="114">
        <v>282</v>
      </c>
      <c r="B283" s="40"/>
      <c r="C283" s="40"/>
      <c r="D283" s="40"/>
      <c r="E283" s="40"/>
      <c r="F283" s="40"/>
      <c r="G283" s="40"/>
      <c r="H283" s="40"/>
      <c r="I283" s="40"/>
      <c r="J283" s="43"/>
      <c r="K283" s="40"/>
      <c r="L283" s="40"/>
      <c r="M283" s="54"/>
      <c r="N283" s="38"/>
      <c r="O283" s="40"/>
      <c r="P283" s="49"/>
      <c r="Q283" s="49"/>
      <c r="R283" s="49"/>
      <c r="S283" s="49"/>
      <c r="T283" s="49"/>
      <c r="U283" s="49"/>
      <c r="V283" s="49"/>
      <c r="W283" s="49"/>
      <c r="X283" s="49"/>
      <c r="Y283" s="49"/>
      <c r="Z283" s="49"/>
      <c r="AA283" s="49"/>
      <c r="AB283" s="49"/>
      <c r="AC283" s="45"/>
      <c r="AD283" s="40"/>
      <c r="AE283" s="207">
        <f t="shared" si="10"/>
        <v>0</v>
      </c>
      <c r="AF283" s="115">
        <f t="shared" si="9"/>
        <v>0</v>
      </c>
    </row>
    <row r="284" spans="1:32" ht="20.100000000000001" customHeight="1">
      <c r="A284" s="114">
        <v>283</v>
      </c>
      <c r="B284" s="40"/>
      <c r="C284" s="40"/>
      <c r="D284" s="40"/>
      <c r="E284" s="40"/>
      <c r="F284" s="40"/>
      <c r="G284" s="40"/>
      <c r="H284" s="40"/>
      <c r="I284" s="40"/>
      <c r="J284" s="43"/>
      <c r="K284" s="40"/>
      <c r="L284" s="40"/>
      <c r="M284" s="54"/>
      <c r="N284" s="38"/>
      <c r="O284" s="40"/>
      <c r="P284" s="49"/>
      <c r="Q284" s="49"/>
      <c r="R284" s="49"/>
      <c r="S284" s="49"/>
      <c r="T284" s="49"/>
      <c r="U284" s="49"/>
      <c r="V284" s="49"/>
      <c r="W284" s="49"/>
      <c r="X284" s="49"/>
      <c r="Y284" s="49"/>
      <c r="Z284" s="49"/>
      <c r="AA284" s="49"/>
      <c r="AB284" s="49"/>
      <c r="AC284" s="45"/>
      <c r="AD284" s="40"/>
      <c r="AE284" s="207">
        <f t="shared" si="10"/>
        <v>0</v>
      </c>
      <c r="AF284" s="115">
        <f t="shared" si="9"/>
        <v>0</v>
      </c>
    </row>
    <row r="285" spans="1:32" ht="20.100000000000001" customHeight="1">
      <c r="A285" s="114">
        <v>284</v>
      </c>
      <c r="B285" s="40"/>
      <c r="C285" s="40"/>
      <c r="D285" s="40"/>
      <c r="E285" s="40"/>
      <c r="F285" s="40"/>
      <c r="G285" s="40"/>
      <c r="H285" s="40"/>
      <c r="I285" s="40"/>
      <c r="J285" s="43"/>
      <c r="K285" s="40"/>
      <c r="L285" s="40"/>
      <c r="M285" s="54"/>
      <c r="N285" s="38"/>
      <c r="O285" s="40"/>
      <c r="P285" s="49"/>
      <c r="Q285" s="49"/>
      <c r="R285" s="49"/>
      <c r="S285" s="49"/>
      <c r="T285" s="49"/>
      <c r="U285" s="49"/>
      <c r="V285" s="49"/>
      <c r="W285" s="49"/>
      <c r="X285" s="49"/>
      <c r="Y285" s="49"/>
      <c r="Z285" s="49"/>
      <c r="AA285" s="49"/>
      <c r="AB285" s="49"/>
      <c r="AC285" s="45"/>
      <c r="AD285" s="40"/>
      <c r="AE285" s="207">
        <f t="shared" si="10"/>
        <v>0</v>
      </c>
      <c r="AF285" s="115">
        <f t="shared" si="9"/>
        <v>0</v>
      </c>
    </row>
    <row r="286" spans="1:32" ht="20.100000000000001" customHeight="1">
      <c r="A286" s="114">
        <v>285</v>
      </c>
      <c r="B286" s="40"/>
      <c r="C286" s="40"/>
      <c r="D286" s="40"/>
      <c r="E286" s="40"/>
      <c r="F286" s="40"/>
      <c r="G286" s="40"/>
      <c r="H286" s="40"/>
      <c r="I286" s="40"/>
      <c r="J286" s="43"/>
      <c r="K286" s="40"/>
      <c r="L286" s="40"/>
      <c r="M286" s="54"/>
      <c r="N286" s="38"/>
      <c r="O286" s="40"/>
      <c r="P286" s="49"/>
      <c r="Q286" s="49"/>
      <c r="R286" s="49"/>
      <c r="S286" s="49"/>
      <c r="T286" s="49"/>
      <c r="U286" s="49"/>
      <c r="V286" s="49"/>
      <c r="W286" s="49"/>
      <c r="X286" s="49"/>
      <c r="Y286" s="49"/>
      <c r="Z286" s="49"/>
      <c r="AA286" s="49"/>
      <c r="AB286" s="49"/>
      <c r="AC286" s="45"/>
      <c r="AD286" s="40"/>
      <c r="AE286" s="207">
        <f t="shared" si="10"/>
        <v>0</v>
      </c>
      <c r="AF286" s="115">
        <f t="shared" si="9"/>
        <v>0</v>
      </c>
    </row>
    <row r="287" spans="1:32" ht="20.100000000000001" customHeight="1">
      <c r="A287" s="114">
        <v>286</v>
      </c>
      <c r="B287" s="40"/>
      <c r="C287" s="40"/>
      <c r="D287" s="40"/>
      <c r="E287" s="40"/>
      <c r="F287" s="40"/>
      <c r="G287" s="40"/>
      <c r="H287" s="40"/>
      <c r="I287" s="40"/>
      <c r="J287" s="43"/>
      <c r="K287" s="40"/>
      <c r="L287" s="40"/>
      <c r="M287" s="54"/>
      <c r="N287" s="38"/>
      <c r="O287" s="40"/>
      <c r="P287" s="49"/>
      <c r="Q287" s="49"/>
      <c r="R287" s="49"/>
      <c r="S287" s="49"/>
      <c r="T287" s="49"/>
      <c r="U287" s="49"/>
      <c r="V287" s="49"/>
      <c r="W287" s="49"/>
      <c r="X287" s="49"/>
      <c r="Y287" s="49"/>
      <c r="Z287" s="49"/>
      <c r="AA287" s="49"/>
      <c r="AB287" s="49"/>
      <c r="AC287" s="45"/>
      <c r="AD287" s="40"/>
      <c r="AE287" s="207">
        <f t="shared" si="10"/>
        <v>0</v>
      </c>
      <c r="AF287" s="115">
        <f t="shared" si="9"/>
        <v>0</v>
      </c>
    </row>
    <row r="288" spans="1:32" ht="20.100000000000001" customHeight="1">
      <c r="A288" s="114">
        <v>287</v>
      </c>
      <c r="B288" s="40"/>
      <c r="C288" s="40"/>
      <c r="D288" s="40"/>
      <c r="E288" s="40"/>
      <c r="F288" s="40"/>
      <c r="G288" s="40"/>
      <c r="H288" s="40"/>
      <c r="I288" s="40"/>
      <c r="J288" s="43"/>
      <c r="K288" s="40"/>
      <c r="L288" s="40"/>
      <c r="M288" s="54"/>
      <c r="N288" s="38"/>
      <c r="O288" s="40"/>
      <c r="P288" s="49"/>
      <c r="Q288" s="49"/>
      <c r="R288" s="49"/>
      <c r="S288" s="49"/>
      <c r="T288" s="49"/>
      <c r="U288" s="49"/>
      <c r="V288" s="49"/>
      <c r="W288" s="49"/>
      <c r="X288" s="49"/>
      <c r="Y288" s="49"/>
      <c r="Z288" s="49"/>
      <c r="AA288" s="49"/>
      <c r="AB288" s="49"/>
      <c r="AC288" s="45"/>
      <c r="AD288" s="40"/>
      <c r="AE288" s="207">
        <f t="shared" si="10"/>
        <v>0</v>
      </c>
      <c r="AF288" s="115">
        <f t="shared" si="9"/>
        <v>0</v>
      </c>
    </row>
    <row r="289" spans="1:32" ht="20.100000000000001" customHeight="1">
      <c r="A289" s="114">
        <v>288</v>
      </c>
      <c r="B289" s="40"/>
      <c r="C289" s="40"/>
      <c r="D289" s="40"/>
      <c r="E289" s="40"/>
      <c r="F289" s="40"/>
      <c r="G289" s="40"/>
      <c r="H289" s="40"/>
      <c r="I289" s="40"/>
      <c r="J289" s="43"/>
      <c r="K289" s="40"/>
      <c r="L289" s="40"/>
      <c r="M289" s="54"/>
      <c r="N289" s="38"/>
      <c r="O289" s="40"/>
      <c r="P289" s="49"/>
      <c r="Q289" s="49"/>
      <c r="R289" s="49"/>
      <c r="S289" s="49"/>
      <c r="T289" s="49"/>
      <c r="U289" s="49"/>
      <c r="V289" s="49"/>
      <c r="W289" s="49"/>
      <c r="X289" s="49"/>
      <c r="Y289" s="49"/>
      <c r="Z289" s="49"/>
      <c r="AA289" s="49"/>
      <c r="AB289" s="49"/>
      <c r="AC289" s="45"/>
      <c r="AD289" s="40"/>
      <c r="AE289" s="207">
        <f t="shared" si="10"/>
        <v>0</v>
      </c>
      <c r="AF289" s="115">
        <f t="shared" si="9"/>
        <v>0</v>
      </c>
    </row>
    <row r="290" spans="1:32" ht="20.100000000000001" customHeight="1">
      <c r="A290" s="114">
        <v>289</v>
      </c>
      <c r="B290" s="40"/>
      <c r="C290" s="40"/>
      <c r="D290" s="40"/>
      <c r="E290" s="40"/>
      <c r="F290" s="40"/>
      <c r="G290" s="40"/>
      <c r="H290" s="40"/>
      <c r="I290" s="40"/>
      <c r="J290" s="43"/>
      <c r="K290" s="40"/>
      <c r="L290" s="40"/>
      <c r="M290" s="54"/>
      <c r="N290" s="38"/>
      <c r="O290" s="40"/>
      <c r="P290" s="49"/>
      <c r="Q290" s="49"/>
      <c r="R290" s="49"/>
      <c r="S290" s="49"/>
      <c r="T290" s="49"/>
      <c r="U290" s="49"/>
      <c r="V290" s="49"/>
      <c r="W290" s="49"/>
      <c r="X290" s="49"/>
      <c r="Y290" s="49"/>
      <c r="Z290" s="49"/>
      <c r="AA290" s="49"/>
      <c r="AB290" s="49"/>
      <c r="AC290" s="45"/>
      <c r="AD290" s="40"/>
      <c r="AE290" s="207">
        <f t="shared" si="10"/>
        <v>0</v>
      </c>
      <c r="AF290" s="115">
        <f t="shared" si="9"/>
        <v>0</v>
      </c>
    </row>
    <row r="291" spans="1:32" ht="20.100000000000001" customHeight="1">
      <c r="A291" s="114">
        <v>290</v>
      </c>
      <c r="B291" s="40"/>
      <c r="C291" s="40"/>
      <c r="D291" s="40"/>
      <c r="E291" s="40"/>
      <c r="F291" s="40"/>
      <c r="G291" s="40"/>
      <c r="H291" s="40"/>
      <c r="I291" s="40"/>
      <c r="J291" s="43"/>
      <c r="K291" s="40"/>
      <c r="L291" s="40"/>
      <c r="M291" s="54"/>
      <c r="N291" s="38"/>
      <c r="O291" s="40"/>
      <c r="P291" s="49"/>
      <c r="Q291" s="49"/>
      <c r="R291" s="49"/>
      <c r="S291" s="49"/>
      <c r="T291" s="49"/>
      <c r="U291" s="49"/>
      <c r="V291" s="49"/>
      <c r="W291" s="49"/>
      <c r="X291" s="49"/>
      <c r="Y291" s="49"/>
      <c r="Z291" s="49"/>
      <c r="AA291" s="49"/>
      <c r="AB291" s="49"/>
      <c r="AC291" s="45"/>
      <c r="AD291" s="40"/>
      <c r="AE291" s="207">
        <f t="shared" si="10"/>
        <v>0</v>
      </c>
      <c r="AF291" s="115">
        <f t="shared" si="9"/>
        <v>0</v>
      </c>
    </row>
    <row r="292" spans="1:32" ht="20.100000000000001" customHeight="1">
      <c r="A292" s="114">
        <v>291</v>
      </c>
      <c r="B292" s="40"/>
      <c r="C292" s="40"/>
      <c r="D292" s="40"/>
      <c r="E292" s="40"/>
      <c r="F292" s="40"/>
      <c r="G292" s="40"/>
      <c r="H292" s="40"/>
      <c r="I292" s="40"/>
      <c r="J292" s="43"/>
      <c r="K292" s="40"/>
      <c r="L292" s="40"/>
      <c r="M292" s="54"/>
      <c r="N292" s="38"/>
      <c r="O292" s="40"/>
      <c r="P292" s="49"/>
      <c r="Q292" s="49"/>
      <c r="R292" s="49"/>
      <c r="S292" s="49"/>
      <c r="T292" s="49"/>
      <c r="U292" s="49"/>
      <c r="V292" s="49"/>
      <c r="W292" s="49"/>
      <c r="X292" s="49"/>
      <c r="Y292" s="49"/>
      <c r="Z292" s="49"/>
      <c r="AA292" s="49"/>
      <c r="AB292" s="49"/>
      <c r="AC292" s="45"/>
      <c r="AD292" s="40"/>
      <c r="AE292" s="207">
        <f t="shared" si="10"/>
        <v>0</v>
      </c>
      <c r="AF292" s="115">
        <f t="shared" si="9"/>
        <v>0</v>
      </c>
    </row>
    <row r="293" spans="1:32" ht="20.100000000000001" customHeight="1">
      <c r="A293" s="114">
        <v>292</v>
      </c>
      <c r="B293" s="40"/>
      <c r="C293" s="40"/>
      <c r="D293" s="40"/>
      <c r="E293" s="40"/>
      <c r="F293" s="40"/>
      <c r="G293" s="40"/>
      <c r="H293" s="40"/>
      <c r="I293" s="40"/>
      <c r="J293" s="43"/>
      <c r="K293" s="40"/>
      <c r="L293" s="40"/>
      <c r="M293" s="54"/>
      <c r="N293" s="38"/>
      <c r="O293" s="40"/>
      <c r="P293" s="49"/>
      <c r="Q293" s="49"/>
      <c r="R293" s="49"/>
      <c r="S293" s="49"/>
      <c r="T293" s="49"/>
      <c r="U293" s="49"/>
      <c r="V293" s="49"/>
      <c r="W293" s="49"/>
      <c r="X293" s="49"/>
      <c r="Y293" s="49"/>
      <c r="Z293" s="49"/>
      <c r="AA293" s="49"/>
      <c r="AB293" s="49"/>
      <c r="AC293" s="45"/>
      <c r="AD293" s="40"/>
      <c r="AE293" s="207">
        <f t="shared" si="10"/>
        <v>0</v>
      </c>
      <c r="AF293" s="115">
        <f t="shared" si="9"/>
        <v>0</v>
      </c>
    </row>
    <row r="294" spans="1:32" ht="20.100000000000001" customHeight="1">
      <c r="A294" s="114">
        <v>293</v>
      </c>
      <c r="B294" s="40"/>
      <c r="C294" s="40"/>
      <c r="D294" s="40"/>
      <c r="E294" s="40"/>
      <c r="F294" s="40"/>
      <c r="G294" s="40"/>
      <c r="H294" s="40"/>
      <c r="I294" s="40"/>
      <c r="J294" s="43"/>
      <c r="K294" s="40"/>
      <c r="L294" s="40"/>
      <c r="M294" s="54"/>
      <c r="N294" s="38"/>
      <c r="O294" s="40"/>
      <c r="P294" s="49"/>
      <c r="Q294" s="49"/>
      <c r="R294" s="49"/>
      <c r="S294" s="49"/>
      <c r="T294" s="49"/>
      <c r="U294" s="49"/>
      <c r="V294" s="49"/>
      <c r="W294" s="49"/>
      <c r="X294" s="49"/>
      <c r="Y294" s="49"/>
      <c r="Z294" s="49"/>
      <c r="AA294" s="49"/>
      <c r="AB294" s="49"/>
      <c r="AC294" s="45"/>
      <c r="AD294" s="40"/>
      <c r="AE294" s="207">
        <f t="shared" si="10"/>
        <v>0</v>
      </c>
      <c r="AF294" s="115">
        <f t="shared" si="9"/>
        <v>0</v>
      </c>
    </row>
    <row r="295" spans="1:32" ht="20.100000000000001" customHeight="1">
      <c r="A295" s="114">
        <v>294</v>
      </c>
      <c r="B295" s="40"/>
      <c r="C295" s="40"/>
      <c r="D295" s="40"/>
      <c r="E295" s="40"/>
      <c r="F295" s="40"/>
      <c r="G295" s="40"/>
      <c r="H295" s="40"/>
      <c r="I295" s="40"/>
      <c r="J295" s="43"/>
      <c r="K295" s="40"/>
      <c r="L295" s="40"/>
      <c r="M295" s="54"/>
      <c r="N295" s="38"/>
      <c r="O295" s="40"/>
      <c r="P295" s="49"/>
      <c r="Q295" s="49"/>
      <c r="R295" s="49"/>
      <c r="S295" s="49"/>
      <c r="T295" s="49"/>
      <c r="U295" s="49"/>
      <c r="V295" s="49"/>
      <c r="W295" s="49"/>
      <c r="X295" s="49"/>
      <c r="Y295" s="49"/>
      <c r="Z295" s="49"/>
      <c r="AA295" s="49"/>
      <c r="AB295" s="49"/>
      <c r="AC295" s="45"/>
      <c r="AD295" s="40"/>
      <c r="AE295" s="207">
        <f t="shared" si="10"/>
        <v>0</v>
      </c>
      <c r="AF295" s="115">
        <f t="shared" si="9"/>
        <v>0</v>
      </c>
    </row>
    <row r="296" spans="1:32" ht="20.100000000000001" customHeight="1">
      <c r="A296" s="114">
        <v>295</v>
      </c>
      <c r="B296" s="40"/>
      <c r="C296" s="40"/>
      <c r="D296" s="40"/>
      <c r="E296" s="40"/>
      <c r="F296" s="40"/>
      <c r="G296" s="40"/>
      <c r="H296" s="40"/>
      <c r="I296" s="40"/>
      <c r="J296" s="43"/>
      <c r="K296" s="40"/>
      <c r="L296" s="40"/>
      <c r="M296" s="54"/>
      <c r="N296" s="38"/>
      <c r="O296" s="40"/>
      <c r="P296" s="49"/>
      <c r="Q296" s="49"/>
      <c r="R296" s="49"/>
      <c r="S296" s="49"/>
      <c r="T296" s="49"/>
      <c r="U296" s="49"/>
      <c r="V296" s="49"/>
      <c r="W296" s="49"/>
      <c r="X296" s="49"/>
      <c r="Y296" s="49"/>
      <c r="Z296" s="49"/>
      <c r="AA296" s="49"/>
      <c r="AB296" s="49"/>
      <c r="AC296" s="45"/>
      <c r="AD296" s="40"/>
      <c r="AE296" s="207">
        <f t="shared" si="10"/>
        <v>0</v>
      </c>
      <c r="AF296" s="115">
        <f t="shared" si="9"/>
        <v>0</v>
      </c>
    </row>
    <row r="297" spans="1:32" ht="20.100000000000001" customHeight="1">
      <c r="A297" s="114">
        <v>296</v>
      </c>
      <c r="B297" s="40"/>
      <c r="C297" s="40"/>
      <c r="D297" s="40"/>
      <c r="E297" s="40"/>
      <c r="F297" s="40"/>
      <c r="G297" s="40"/>
      <c r="H297" s="40"/>
      <c r="I297" s="40"/>
      <c r="J297" s="43"/>
      <c r="K297" s="40"/>
      <c r="L297" s="40"/>
      <c r="M297" s="54"/>
      <c r="N297" s="38"/>
      <c r="O297" s="40"/>
      <c r="P297" s="49"/>
      <c r="Q297" s="49"/>
      <c r="R297" s="49"/>
      <c r="S297" s="49"/>
      <c r="T297" s="49"/>
      <c r="U297" s="49"/>
      <c r="V297" s="49"/>
      <c r="W297" s="49"/>
      <c r="X297" s="49"/>
      <c r="Y297" s="49"/>
      <c r="Z297" s="49"/>
      <c r="AA297" s="49"/>
      <c r="AB297" s="49"/>
      <c r="AC297" s="45"/>
      <c r="AD297" s="40"/>
      <c r="AE297" s="207">
        <f t="shared" si="10"/>
        <v>0</v>
      </c>
      <c r="AF297" s="115">
        <f t="shared" si="9"/>
        <v>0</v>
      </c>
    </row>
    <row r="298" spans="1:32" ht="20.100000000000001" customHeight="1">
      <c r="A298" s="114">
        <v>297</v>
      </c>
      <c r="B298" s="40"/>
      <c r="C298" s="40"/>
      <c r="D298" s="40"/>
      <c r="E298" s="40"/>
      <c r="F298" s="40"/>
      <c r="G298" s="40"/>
      <c r="H298" s="40"/>
      <c r="I298" s="40"/>
      <c r="J298" s="43"/>
      <c r="K298" s="40"/>
      <c r="L298" s="40"/>
      <c r="M298" s="54"/>
      <c r="N298" s="38"/>
      <c r="O298" s="40"/>
      <c r="P298" s="49"/>
      <c r="Q298" s="49"/>
      <c r="R298" s="49"/>
      <c r="S298" s="49"/>
      <c r="T298" s="49"/>
      <c r="U298" s="49"/>
      <c r="V298" s="49"/>
      <c r="W298" s="49"/>
      <c r="X298" s="49"/>
      <c r="Y298" s="49"/>
      <c r="Z298" s="49"/>
      <c r="AA298" s="49"/>
      <c r="AB298" s="49"/>
      <c r="AC298" s="45"/>
      <c r="AD298" s="40"/>
      <c r="AE298" s="207">
        <f t="shared" si="10"/>
        <v>0</v>
      </c>
      <c r="AF298" s="115">
        <f t="shared" si="9"/>
        <v>0</v>
      </c>
    </row>
    <row r="299" spans="1:32" ht="20.100000000000001" customHeight="1">
      <c r="A299" s="114">
        <v>298</v>
      </c>
      <c r="B299" s="40"/>
      <c r="C299" s="40"/>
      <c r="D299" s="40"/>
      <c r="E299" s="40"/>
      <c r="F299" s="40"/>
      <c r="G299" s="40"/>
      <c r="H299" s="40"/>
      <c r="I299" s="40"/>
      <c r="J299" s="43"/>
      <c r="K299" s="40"/>
      <c r="L299" s="40"/>
      <c r="M299" s="54"/>
      <c r="N299" s="38"/>
      <c r="O299" s="40"/>
      <c r="P299" s="49"/>
      <c r="Q299" s="49"/>
      <c r="R299" s="49"/>
      <c r="S299" s="49"/>
      <c r="T299" s="49"/>
      <c r="U299" s="49"/>
      <c r="V299" s="49"/>
      <c r="W299" s="49"/>
      <c r="X299" s="49"/>
      <c r="Y299" s="49"/>
      <c r="Z299" s="49"/>
      <c r="AA299" s="49"/>
      <c r="AB299" s="49"/>
      <c r="AC299" s="45"/>
      <c r="AD299" s="40"/>
      <c r="AE299" s="207">
        <f t="shared" si="10"/>
        <v>0</v>
      </c>
      <c r="AF299" s="115">
        <f t="shared" si="9"/>
        <v>0</v>
      </c>
    </row>
    <row r="300" spans="1:32" ht="20.100000000000001" customHeight="1">
      <c r="A300" s="114">
        <v>299</v>
      </c>
      <c r="B300" s="40"/>
      <c r="C300" s="40"/>
      <c r="D300" s="40"/>
      <c r="E300" s="40"/>
      <c r="F300" s="40"/>
      <c r="G300" s="40"/>
      <c r="H300" s="40"/>
      <c r="I300" s="40"/>
      <c r="J300" s="43"/>
      <c r="K300" s="40"/>
      <c r="L300" s="40"/>
      <c r="M300" s="54"/>
      <c r="N300" s="38"/>
      <c r="O300" s="40"/>
      <c r="P300" s="49"/>
      <c r="Q300" s="49"/>
      <c r="R300" s="49"/>
      <c r="S300" s="49"/>
      <c r="T300" s="49"/>
      <c r="U300" s="49"/>
      <c r="V300" s="49"/>
      <c r="W300" s="49"/>
      <c r="X300" s="49"/>
      <c r="Y300" s="49"/>
      <c r="Z300" s="49"/>
      <c r="AA300" s="49"/>
      <c r="AB300" s="49"/>
      <c r="AC300" s="45"/>
      <c r="AD300" s="40"/>
      <c r="AE300" s="207">
        <f t="shared" si="10"/>
        <v>0</v>
      </c>
      <c r="AF300" s="115">
        <f t="shared" si="9"/>
        <v>0</v>
      </c>
    </row>
    <row r="301" spans="1:32" ht="20.100000000000001" customHeight="1">
      <c r="A301" s="114">
        <v>300</v>
      </c>
      <c r="B301" s="40"/>
      <c r="C301" s="40"/>
      <c r="D301" s="40"/>
      <c r="E301" s="40"/>
      <c r="F301" s="40"/>
      <c r="G301" s="40"/>
      <c r="H301" s="40"/>
      <c r="I301" s="40"/>
      <c r="J301" s="43"/>
      <c r="K301" s="40"/>
      <c r="L301" s="40"/>
      <c r="M301" s="54"/>
      <c r="N301" s="38"/>
      <c r="O301" s="40"/>
      <c r="P301" s="49"/>
      <c r="Q301" s="49"/>
      <c r="R301" s="49"/>
      <c r="S301" s="49"/>
      <c r="T301" s="49"/>
      <c r="U301" s="49"/>
      <c r="V301" s="49"/>
      <c r="W301" s="49"/>
      <c r="X301" s="49"/>
      <c r="Y301" s="49"/>
      <c r="Z301" s="49"/>
      <c r="AA301" s="49"/>
      <c r="AB301" s="49"/>
      <c r="AC301" s="45"/>
      <c r="AD301" s="40"/>
      <c r="AE301" s="207">
        <f t="shared" si="10"/>
        <v>0</v>
      </c>
      <c r="AF301" s="115">
        <f t="shared" si="9"/>
        <v>0</v>
      </c>
    </row>
    <row r="302" spans="1:32" ht="20.100000000000001" customHeight="1">
      <c r="A302" s="114">
        <v>301</v>
      </c>
      <c r="B302" s="40"/>
      <c r="C302" s="40"/>
      <c r="D302" s="40"/>
      <c r="E302" s="40"/>
      <c r="F302" s="40"/>
      <c r="G302" s="40"/>
      <c r="H302" s="40"/>
      <c r="I302" s="40"/>
      <c r="J302" s="43"/>
      <c r="K302" s="40"/>
      <c r="L302" s="40"/>
      <c r="M302" s="54"/>
      <c r="N302" s="38"/>
      <c r="O302" s="40"/>
      <c r="P302" s="49"/>
      <c r="Q302" s="49"/>
      <c r="R302" s="49"/>
      <c r="S302" s="49"/>
      <c r="T302" s="49"/>
      <c r="U302" s="49"/>
      <c r="V302" s="49"/>
      <c r="W302" s="49"/>
      <c r="X302" s="49"/>
      <c r="Y302" s="49"/>
      <c r="Z302" s="49"/>
      <c r="AA302" s="49"/>
      <c r="AB302" s="49"/>
      <c r="AC302" s="45"/>
      <c r="AD302" s="40"/>
      <c r="AE302" s="207">
        <f t="shared" si="10"/>
        <v>0</v>
      </c>
      <c r="AF302" s="115">
        <f t="shared" si="9"/>
        <v>0</v>
      </c>
    </row>
    <row r="303" spans="1:32" ht="20.100000000000001" customHeight="1">
      <c r="A303" s="114">
        <v>302</v>
      </c>
      <c r="B303" s="40"/>
      <c r="C303" s="40"/>
      <c r="D303" s="40"/>
      <c r="E303" s="40"/>
      <c r="F303" s="40"/>
      <c r="G303" s="40"/>
      <c r="H303" s="40"/>
      <c r="I303" s="40"/>
      <c r="J303" s="43"/>
      <c r="K303" s="40"/>
      <c r="L303" s="40"/>
      <c r="M303" s="54"/>
      <c r="N303" s="38"/>
      <c r="O303" s="40"/>
      <c r="P303" s="49"/>
      <c r="Q303" s="49"/>
      <c r="R303" s="49"/>
      <c r="S303" s="49"/>
      <c r="T303" s="49"/>
      <c r="U303" s="49"/>
      <c r="V303" s="49"/>
      <c r="W303" s="49"/>
      <c r="X303" s="49"/>
      <c r="Y303" s="49"/>
      <c r="Z303" s="49"/>
      <c r="AA303" s="49"/>
      <c r="AB303" s="49"/>
      <c r="AC303" s="45"/>
      <c r="AD303" s="40"/>
      <c r="AE303" s="207">
        <f t="shared" si="10"/>
        <v>0</v>
      </c>
      <c r="AF303" s="115">
        <f t="shared" si="9"/>
        <v>0</v>
      </c>
    </row>
    <row r="304" spans="1:32" ht="20.100000000000001" customHeight="1">
      <c r="A304" s="114">
        <v>303</v>
      </c>
      <c r="B304" s="40"/>
      <c r="C304" s="40"/>
      <c r="D304" s="40"/>
      <c r="E304" s="40"/>
      <c r="F304" s="40"/>
      <c r="G304" s="40"/>
      <c r="H304" s="40"/>
      <c r="I304" s="40"/>
      <c r="J304" s="43"/>
      <c r="K304" s="40"/>
      <c r="L304" s="40"/>
      <c r="M304" s="54"/>
      <c r="N304" s="38"/>
      <c r="O304" s="40"/>
      <c r="P304" s="49"/>
      <c r="Q304" s="49"/>
      <c r="R304" s="49"/>
      <c r="S304" s="49"/>
      <c r="T304" s="49"/>
      <c r="U304" s="49"/>
      <c r="V304" s="49"/>
      <c r="W304" s="49"/>
      <c r="X304" s="49"/>
      <c r="Y304" s="49"/>
      <c r="Z304" s="49"/>
      <c r="AA304" s="49"/>
      <c r="AB304" s="49"/>
      <c r="AC304" s="45"/>
      <c r="AD304" s="40"/>
      <c r="AE304" s="207">
        <f t="shared" si="10"/>
        <v>0</v>
      </c>
      <c r="AF304" s="115">
        <f t="shared" si="9"/>
        <v>0</v>
      </c>
    </row>
    <row r="305" spans="1:32" ht="20.100000000000001" customHeight="1">
      <c r="A305" s="114">
        <v>304</v>
      </c>
      <c r="B305" s="40"/>
      <c r="C305" s="40"/>
      <c r="D305" s="40"/>
      <c r="E305" s="40"/>
      <c r="F305" s="40"/>
      <c r="G305" s="40"/>
      <c r="H305" s="40"/>
      <c r="I305" s="40"/>
      <c r="J305" s="43"/>
      <c r="K305" s="40"/>
      <c r="L305" s="40"/>
      <c r="M305" s="54"/>
      <c r="N305" s="38"/>
      <c r="O305" s="40"/>
      <c r="P305" s="49"/>
      <c r="Q305" s="49"/>
      <c r="R305" s="49"/>
      <c r="S305" s="49"/>
      <c r="T305" s="49"/>
      <c r="U305" s="49"/>
      <c r="V305" s="49"/>
      <c r="W305" s="49"/>
      <c r="X305" s="49"/>
      <c r="Y305" s="49"/>
      <c r="Z305" s="49"/>
      <c r="AA305" s="49"/>
      <c r="AB305" s="49"/>
      <c r="AC305" s="45"/>
      <c r="AD305" s="40"/>
      <c r="AE305" s="207">
        <f t="shared" si="10"/>
        <v>0</v>
      </c>
      <c r="AF305" s="115">
        <f t="shared" si="9"/>
        <v>0</v>
      </c>
    </row>
    <row r="306" spans="1:32" ht="20.100000000000001" customHeight="1">
      <c r="A306" s="114">
        <v>305</v>
      </c>
      <c r="B306" s="40"/>
      <c r="C306" s="40"/>
      <c r="D306" s="40"/>
      <c r="E306" s="40"/>
      <c r="F306" s="40"/>
      <c r="G306" s="40"/>
      <c r="H306" s="40"/>
      <c r="I306" s="40"/>
      <c r="J306" s="43"/>
      <c r="K306" s="40"/>
      <c r="L306" s="40"/>
      <c r="M306" s="54"/>
      <c r="N306" s="38"/>
      <c r="O306" s="40"/>
      <c r="P306" s="49"/>
      <c r="Q306" s="49"/>
      <c r="R306" s="49"/>
      <c r="S306" s="49"/>
      <c r="T306" s="49"/>
      <c r="U306" s="49"/>
      <c r="V306" s="49"/>
      <c r="W306" s="49"/>
      <c r="X306" s="49"/>
      <c r="Y306" s="49"/>
      <c r="Z306" s="49"/>
      <c r="AA306" s="49"/>
      <c r="AB306" s="49"/>
      <c r="AC306" s="45"/>
      <c r="AD306" s="40"/>
      <c r="AE306" s="207">
        <f t="shared" si="10"/>
        <v>0</v>
      </c>
      <c r="AF306" s="115">
        <f t="shared" si="9"/>
        <v>0</v>
      </c>
    </row>
    <row r="307" spans="1:32" ht="20.100000000000001" customHeight="1">
      <c r="A307" s="114">
        <v>306</v>
      </c>
      <c r="B307" s="40"/>
      <c r="C307" s="40"/>
      <c r="D307" s="40"/>
      <c r="E307" s="40"/>
      <c r="F307" s="40"/>
      <c r="G307" s="40"/>
      <c r="H307" s="40"/>
      <c r="I307" s="40"/>
      <c r="J307" s="43"/>
      <c r="K307" s="40"/>
      <c r="L307" s="40"/>
      <c r="M307" s="54"/>
      <c r="N307" s="38"/>
      <c r="O307" s="40"/>
      <c r="P307" s="49"/>
      <c r="Q307" s="49"/>
      <c r="R307" s="49"/>
      <c r="S307" s="49"/>
      <c r="T307" s="49"/>
      <c r="U307" s="49"/>
      <c r="V307" s="49"/>
      <c r="W307" s="49"/>
      <c r="X307" s="49"/>
      <c r="Y307" s="49"/>
      <c r="Z307" s="49"/>
      <c r="AA307" s="49"/>
      <c r="AB307" s="49"/>
      <c r="AC307" s="45"/>
      <c r="AD307" s="40"/>
      <c r="AE307" s="207">
        <f t="shared" si="10"/>
        <v>0</v>
      </c>
      <c r="AF307" s="115">
        <f t="shared" si="9"/>
        <v>0</v>
      </c>
    </row>
    <row r="308" spans="1:32" ht="20.100000000000001" customHeight="1">
      <c r="A308" s="114">
        <v>307</v>
      </c>
      <c r="B308" s="40"/>
      <c r="C308" s="40"/>
      <c r="D308" s="40"/>
      <c r="E308" s="40"/>
      <c r="F308" s="40"/>
      <c r="G308" s="40"/>
      <c r="H308" s="40"/>
      <c r="I308" s="40"/>
      <c r="J308" s="43"/>
      <c r="K308" s="40"/>
      <c r="L308" s="40"/>
      <c r="M308" s="54"/>
      <c r="N308" s="38"/>
      <c r="O308" s="40"/>
      <c r="P308" s="49"/>
      <c r="Q308" s="49"/>
      <c r="R308" s="49"/>
      <c r="S308" s="49"/>
      <c r="T308" s="49"/>
      <c r="U308" s="49"/>
      <c r="V308" s="49"/>
      <c r="W308" s="49"/>
      <c r="X308" s="49"/>
      <c r="Y308" s="49"/>
      <c r="Z308" s="49"/>
      <c r="AA308" s="49"/>
      <c r="AB308" s="49"/>
      <c r="AC308" s="45"/>
      <c r="AD308" s="40"/>
      <c r="AE308" s="207">
        <f t="shared" si="10"/>
        <v>0</v>
      </c>
      <c r="AF308" s="115">
        <f t="shared" si="9"/>
        <v>0</v>
      </c>
    </row>
    <row r="309" spans="1:32" ht="20.100000000000001" customHeight="1">
      <c r="A309" s="114">
        <v>308</v>
      </c>
      <c r="B309" s="40"/>
      <c r="C309" s="40"/>
      <c r="D309" s="40"/>
      <c r="E309" s="40"/>
      <c r="F309" s="40"/>
      <c r="G309" s="40"/>
      <c r="H309" s="40"/>
      <c r="I309" s="40"/>
      <c r="J309" s="43"/>
      <c r="K309" s="40"/>
      <c r="L309" s="40"/>
      <c r="M309" s="54"/>
      <c r="N309" s="38"/>
      <c r="O309" s="40"/>
      <c r="P309" s="49"/>
      <c r="Q309" s="49"/>
      <c r="R309" s="49"/>
      <c r="S309" s="49"/>
      <c r="T309" s="49"/>
      <c r="U309" s="49"/>
      <c r="V309" s="49"/>
      <c r="W309" s="49"/>
      <c r="X309" s="49"/>
      <c r="Y309" s="49"/>
      <c r="Z309" s="49"/>
      <c r="AA309" s="49"/>
      <c r="AB309" s="49"/>
      <c r="AC309" s="45"/>
      <c r="AD309" s="40"/>
      <c r="AE309" s="207">
        <f t="shared" si="10"/>
        <v>0</v>
      </c>
      <c r="AF309" s="115">
        <f t="shared" si="9"/>
        <v>0</v>
      </c>
    </row>
    <row r="310" spans="1:32" ht="20.100000000000001" customHeight="1">
      <c r="A310" s="114">
        <v>309</v>
      </c>
      <c r="B310" s="40"/>
      <c r="C310" s="40"/>
      <c r="D310" s="40"/>
      <c r="E310" s="40"/>
      <c r="F310" s="40"/>
      <c r="G310" s="40"/>
      <c r="H310" s="40"/>
      <c r="I310" s="40"/>
      <c r="J310" s="43"/>
      <c r="K310" s="40"/>
      <c r="L310" s="40"/>
      <c r="M310" s="54"/>
      <c r="N310" s="38"/>
      <c r="O310" s="40"/>
      <c r="P310" s="49"/>
      <c r="Q310" s="49"/>
      <c r="R310" s="49"/>
      <c r="S310" s="49"/>
      <c r="T310" s="49"/>
      <c r="U310" s="49"/>
      <c r="V310" s="49"/>
      <c r="W310" s="49"/>
      <c r="X310" s="49"/>
      <c r="Y310" s="49"/>
      <c r="Z310" s="49"/>
      <c r="AA310" s="49"/>
      <c r="AB310" s="49"/>
      <c r="AC310" s="45"/>
      <c r="AD310" s="40"/>
      <c r="AE310" s="207">
        <f t="shared" si="10"/>
        <v>0</v>
      </c>
      <c r="AF310" s="115">
        <f t="shared" si="9"/>
        <v>0</v>
      </c>
    </row>
    <row r="311" spans="1:32" ht="20.100000000000001" customHeight="1">
      <c r="A311" s="114">
        <v>310</v>
      </c>
      <c r="B311" s="40"/>
      <c r="C311" s="40"/>
      <c r="D311" s="40"/>
      <c r="E311" s="40"/>
      <c r="F311" s="40"/>
      <c r="G311" s="40"/>
      <c r="H311" s="40"/>
      <c r="I311" s="40"/>
      <c r="J311" s="43"/>
      <c r="K311" s="40"/>
      <c r="L311" s="40"/>
      <c r="M311" s="54"/>
      <c r="N311" s="38"/>
      <c r="O311" s="40"/>
      <c r="P311" s="49"/>
      <c r="Q311" s="49"/>
      <c r="R311" s="49"/>
      <c r="S311" s="49"/>
      <c r="T311" s="49"/>
      <c r="U311" s="49"/>
      <c r="V311" s="49"/>
      <c r="W311" s="49"/>
      <c r="X311" s="49"/>
      <c r="Y311" s="49"/>
      <c r="Z311" s="49"/>
      <c r="AA311" s="49"/>
      <c r="AB311" s="49"/>
      <c r="AC311" s="45"/>
      <c r="AD311" s="40"/>
      <c r="AE311" s="207">
        <f t="shared" si="10"/>
        <v>0</v>
      </c>
      <c r="AF311" s="115">
        <f t="shared" si="9"/>
        <v>0</v>
      </c>
    </row>
    <row r="312" spans="1:32" ht="20.100000000000001" customHeight="1">
      <c r="A312" s="114">
        <v>311</v>
      </c>
      <c r="B312" s="40"/>
      <c r="C312" s="40"/>
      <c r="D312" s="40"/>
      <c r="E312" s="40"/>
      <c r="F312" s="40"/>
      <c r="G312" s="40"/>
      <c r="H312" s="40"/>
      <c r="I312" s="40"/>
      <c r="J312" s="43"/>
      <c r="K312" s="40"/>
      <c r="L312" s="40"/>
      <c r="M312" s="54"/>
      <c r="N312" s="38"/>
      <c r="O312" s="40"/>
      <c r="P312" s="49"/>
      <c r="Q312" s="49"/>
      <c r="R312" s="49"/>
      <c r="S312" s="49"/>
      <c r="T312" s="49"/>
      <c r="U312" s="49"/>
      <c r="V312" s="49"/>
      <c r="W312" s="49"/>
      <c r="X312" s="49"/>
      <c r="Y312" s="49"/>
      <c r="Z312" s="49"/>
      <c r="AA312" s="49"/>
      <c r="AB312" s="49"/>
      <c r="AC312" s="45"/>
      <c r="AD312" s="40"/>
      <c r="AE312" s="207">
        <f t="shared" si="10"/>
        <v>0</v>
      </c>
      <c r="AF312" s="115">
        <f t="shared" si="9"/>
        <v>0</v>
      </c>
    </row>
    <row r="313" spans="1:32" ht="20.100000000000001" customHeight="1">
      <c r="A313" s="114">
        <v>312</v>
      </c>
      <c r="B313" s="40"/>
      <c r="C313" s="40"/>
      <c r="D313" s="40"/>
      <c r="E313" s="40"/>
      <c r="F313" s="40"/>
      <c r="G313" s="40"/>
      <c r="H313" s="40"/>
      <c r="I313" s="40"/>
      <c r="J313" s="43"/>
      <c r="K313" s="40"/>
      <c r="L313" s="40"/>
      <c r="M313" s="54"/>
      <c r="N313" s="38"/>
      <c r="O313" s="40"/>
      <c r="P313" s="49"/>
      <c r="Q313" s="49"/>
      <c r="R313" s="49"/>
      <c r="S313" s="49"/>
      <c r="T313" s="49"/>
      <c r="U313" s="49"/>
      <c r="V313" s="49"/>
      <c r="W313" s="49"/>
      <c r="X313" s="49"/>
      <c r="Y313" s="49"/>
      <c r="Z313" s="49"/>
      <c r="AA313" s="49"/>
      <c r="AB313" s="49"/>
      <c r="AC313" s="45"/>
      <c r="AD313" s="40"/>
      <c r="AE313" s="207">
        <f t="shared" si="10"/>
        <v>0</v>
      </c>
      <c r="AF313" s="115">
        <f t="shared" si="9"/>
        <v>0</v>
      </c>
    </row>
    <row r="314" spans="1:32" ht="20.100000000000001" customHeight="1">
      <c r="A314" s="114">
        <v>313</v>
      </c>
      <c r="B314" s="40"/>
      <c r="C314" s="40"/>
      <c r="D314" s="40"/>
      <c r="E314" s="40"/>
      <c r="F314" s="40"/>
      <c r="G314" s="40"/>
      <c r="H314" s="40"/>
      <c r="I314" s="40"/>
      <c r="J314" s="43"/>
      <c r="K314" s="40"/>
      <c r="L314" s="40"/>
      <c r="M314" s="54"/>
      <c r="N314" s="38"/>
      <c r="O314" s="40"/>
      <c r="P314" s="49"/>
      <c r="Q314" s="49"/>
      <c r="R314" s="49"/>
      <c r="S314" s="49"/>
      <c r="T314" s="49"/>
      <c r="U314" s="49"/>
      <c r="V314" s="49"/>
      <c r="W314" s="49"/>
      <c r="X314" s="49"/>
      <c r="Y314" s="49"/>
      <c r="Z314" s="49"/>
      <c r="AA314" s="49"/>
      <c r="AB314" s="49"/>
      <c r="AC314" s="45"/>
      <c r="AD314" s="40"/>
      <c r="AE314" s="207">
        <f t="shared" si="10"/>
        <v>0</v>
      </c>
      <c r="AF314" s="115">
        <f t="shared" si="9"/>
        <v>0</v>
      </c>
    </row>
    <row r="315" spans="1:32" ht="20.100000000000001" customHeight="1">
      <c r="A315" s="114">
        <v>314</v>
      </c>
      <c r="B315" s="40"/>
      <c r="C315" s="40"/>
      <c r="D315" s="40"/>
      <c r="E315" s="40"/>
      <c r="F315" s="40"/>
      <c r="G315" s="40"/>
      <c r="H315" s="40"/>
      <c r="I315" s="40"/>
      <c r="J315" s="43"/>
      <c r="K315" s="40"/>
      <c r="L315" s="40"/>
      <c r="M315" s="54"/>
      <c r="N315" s="38"/>
      <c r="O315" s="40"/>
      <c r="P315" s="49"/>
      <c r="Q315" s="49"/>
      <c r="R315" s="49"/>
      <c r="S315" s="49"/>
      <c r="T315" s="49"/>
      <c r="U315" s="49"/>
      <c r="V315" s="49"/>
      <c r="W315" s="49"/>
      <c r="X315" s="49"/>
      <c r="Y315" s="49"/>
      <c r="Z315" s="49"/>
      <c r="AA315" s="49"/>
      <c r="AB315" s="49"/>
      <c r="AC315" s="45"/>
      <c r="AD315" s="40"/>
      <c r="AE315" s="207">
        <f t="shared" si="10"/>
        <v>0</v>
      </c>
      <c r="AF315" s="115">
        <f t="shared" si="9"/>
        <v>0</v>
      </c>
    </row>
    <row r="316" spans="1:32" ht="20.100000000000001" customHeight="1">
      <c r="A316" s="114">
        <v>315</v>
      </c>
      <c r="B316" s="40"/>
      <c r="C316" s="40"/>
      <c r="D316" s="40"/>
      <c r="E316" s="40"/>
      <c r="F316" s="40"/>
      <c r="G316" s="40"/>
      <c r="H316" s="40"/>
      <c r="I316" s="40"/>
      <c r="J316" s="43"/>
      <c r="K316" s="40"/>
      <c r="L316" s="40"/>
      <c r="M316" s="54"/>
      <c r="N316" s="38"/>
      <c r="O316" s="40"/>
      <c r="P316" s="49"/>
      <c r="Q316" s="49"/>
      <c r="R316" s="49"/>
      <c r="S316" s="49"/>
      <c r="T316" s="49"/>
      <c r="U316" s="49"/>
      <c r="V316" s="49"/>
      <c r="W316" s="49"/>
      <c r="X316" s="49"/>
      <c r="Y316" s="49"/>
      <c r="Z316" s="49"/>
      <c r="AA316" s="49"/>
      <c r="AB316" s="49"/>
      <c r="AC316" s="45"/>
      <c r="AD316" s="40"/>
      <c r="AE316" s="207">
        <f t="shared" si="10"/>
        <v>0</v>
      </c>
      <c r="AF316" s="115">
        <f t="shared" si="9"/>
        <v>0</v>
      </c>
    </row>
    <row r="317" spans="1:32" ht="20.100000000000001" customHeight="1">
      <c r="A317" s="114">
        <v>316</v>
      </c>
      <c r="B317" s="40"/>
      <c r="C317" s="40"/>
      <c r="D317" s="40"/>
      <c r="E317" s="40"/>
      <c r="F317" s="40"/>
      <c r="G317" s="40"/>
      <c r="H317" s="40"/>
      <c r="I317" s="40"/>
      <c r="J317" s="43"/>
      <c r="K317" s="40"/>
      <c r="L317" s="40"/>
      <c r="M317" s="54"/>
      <c r="N317" s="38"/>
      <c r="O317" s="40"/>
      <c r="P317" s="49"/>
      <c r="Q317" s="49"/>
      <c r="R317" s="49"/>
      <c r="S317" s="49"/>
      <c r="T317" s="49"/>
      <c r="U317" s="49"/>
      <c r="V317" s="49"/>
      <c r="W317" s="49"/>
      <c r="X317" s="49"/>
      <c r="Y317" s="49"/>
      <c r="Z317" s="49"/>
      <c r="AA317" s="49"/>
      <c r="AB317" s="49"/>
      <c r="AC317" s="45"/>
      <c r="AD317" s="40"/>
      <c r="AE317" s="207">
        <f t="shared" si="10"/>
        <v>0</v>
      </c>
      <c r="AF317" s="115">
        <f t="shared" si="9"/>
        <v>0</v>
      </c>
    </row>
    <row r="318" spans="1:32" ht="20.100000000000001" customHeight="1">
      <c r="A318" s="114">
        <v>317</v>
      </c>
      <c r="B318" s="40"/>
      <c r="C318" s="40"/>
      <c r="D318" s="40"/>
      <c r="E318" s="40"/>
      <c r="F318" s="40"/>
      <c r="G318" s="40"/>
      <c r="H318" s="40"/>
      <c r="I318" s="40"/>
      <c r="J318" s="43"/>
      <c r="K318" s="40"/>
      <c r="L318" s="40"/>
      <c r="M318" s="54"/>
      <c r="N318" s="38"/>
      <c r="O318" s="40"/>
      <c r="P318" s="49"/>
      <c r="Q318" s="49"/>
      <c r="R318" s="49"/>
      <c r="S318" s="49"/>
      <c r="T318" s="49"/>
      <c r="U318" s="49"/>
      <c r="V318" s="49"/>
      <c r="W318" s="49"/>
      <c r="X318" s="49"/>
      <c r="Y318" s="49"/>
      <c r="Z318" s="49"/>
      <c r="AA318" s="49"/>
      <c r="AB318" s="49"/>
      <c r="AC318" s="45"/>
      <c r="AD318" s="40"/>
      <c r="AE318" s="207">
        <f t="shared" si="10"/>
        <v>0</v>
      </c>
      <c r="AF318" s="115">
        <f t="shared" si="9"/>
        <v>0</v>
      </c>
    </row>
    <row r="319" spans="1:32" ht="20.100000000000001" customHeight="1">
      <c r="A319" s="114">
        <v>318</v>
      </c>
      <c r="B319" s="40"/>
      <c r="C319" s="40"/>
      <c r="D319" s="40"/>
      <c r="E319" s="40"/>
      <c r="F319" s="40"/>
      <c r="G319" s="40"/>
      <c r="H319" s="40"/>
      <c r="I319" s="40"/>
      <c r="J319" s="43"/>
      <c r="K319" s="40"/>
      <c r="L319" s="40"/>
      <c r="M319" s="54"/>
      <c r="N319" s="38"/>
      <c r="O319" s="40"/>
      <c r="P319" s="49"/>
      <c r="Q319" s="49"/>
      <c r="R319" s="49"/>
      <c r="S319" s="49"/>
      <c r="T319" s="49"/>
      <c r="U319" s="49"/>
      <c r="V319" s="49"/>
      <c r="W319" s="49"/>
      <c r="X319" s="49"/>
      <c r="Y319" s="49"/>
      <c r="Z319" s="49"/>
      <c r="AA319" s="49"/>
      <c r="AB319" s="49"/>
      <c r="AC319" s="45"/>
      <c r="AD319" s="40"/>
      <c r="AE319" s="207">
        <f t="shared" si="10"/>
        <v>0</v>
      </c>
      <c r="AF319" s="115">
        <f t="shared" si="9"/>
        <v>0</v>
      </c>
    </row>
    <row r="320" spans="1:32" ht="20.100000000000001" customHeight="1">
      <c r="A320" s="114">
        <v>319</v>
      </c>
      <c r="B320" s="40"/>
      <c r="C320" s="40"/>
      <c r="D320" s="40"/>
      <c r="E320" s="40"/>
      <c r="F320" s="40"/>
      <c r="G320" s="40"/>
      <c r="H320" s="40"/>
      <c r="I320" s="40"/>
      <c r="J320" s="43"/>
      <c r="K320" s="40"/>
      <c r="L320" s="40"/>
      <c r="M320" s="54"/>
      <c r="N320" s="38"/>
      <c r="O320" s="40"/>
      <c r="P320" s="49"/>
      <c r="Q320" s="49"/>
      <c r="R320" s="49"/>
      <c r="S320" s="49"/>
      <c r="T320" s="49"/>
      <c r="U320" s="49"/>
      <c r="V320" s="49"/>
      <c r="W320" s="49"/>
      <c r="X320" s="49"/>
      <c r="Y320" s="49"/>
      <c r="Z320" s="49"/>
      <c r="AA320" s="49"/>
      <c r="AB320" s="49"/>
      <c r="AC320" s="45"/>
      <c r="AD320" s="40"/>
      <c r="AE320" s="207">
        <f t="shared" si="10"/>
        <v>0</v>
      </c>
      <c r="AF320" s="115">
        <f t="shared" si="9"/>
        <v>0</v>
      </c>
    </row>
    <row r="321" spans="1:32" ht="20.100000000000001" customHeight="1">
      <c r="A321" s="114">
        <v>320</v>
      </c>
      <c r="B321" s="40"/>
      <c r="C321" s="40"/>
      <c r="D321" s="40"/>
      <c r="E321" s="40"/>
      <c r="F321" s="40"/>
      <c r="G321" s="40"/>
      <c r="H321" s="40"/>
      <c r="I321" s="40"/>
      <c r="J321" s="43"/>
      <c r="K321" s="40"/>
      <c r="L321" s="40"/>
      <c r="M321" s="54"/>
      <c r="N321" s="38"/>
      <c r="O321" s="40"/>
      <c r="P321" s="49"/>
      <c r="Q321" s="49"/>
      <c r="R321" s="49"/>
      <c r="S321" s="49"/>
      <c r="T321" s="49"/>
      <c r="U321" s="49"/>
      <c r="V321" s="49"/>
      <c r="W321" s="49"/>
      <c r="X321" s="49"/>
      <c r="Y321" s="49"/>
      <c r="Z321" s="49"/>
      <c r="AA321" s="49"/>
      <c r="AB321" s="49"/>
      <c r="AC321" s="45"/>
      <c r="AD321" s="40"/>
      <c r="AE321" s="207">
        <f t="shared" si="10"/>
        <v>0</v>
      </c>
      <c r="AF321" s="115">
        <f t="shared" si="9"/>
        <v>0</v>
      </c>
    </row>
    <row r="322" spans="1:32" ht="20.100000000000001" customHeight="1">
      <c r="A322" s="114">
        <v>321</v>
      </c>
      <c r="B322" s="40"/>
      <c r="C322" s="40"/>
      <c r="D322" s="40"/>
      <c r="E322" s="40"/>
      <c r="F322" s="40"/>
      <c r="G322" s="40"/>
      <c r="H322" s="40"/>
      <c r="I322" s="40"/>
      <c r="J322" s="43"/>
      <c r="K322" s="40"/>
      <c r="L322" s="40"/>
      <c r="M322" s="54"/>
      <c r="N322" s="38"/>
      <c r="O322" s="40"/>
      <c r="P322" s="49"/>
      <c r="Q322" s="49"/>
      <c r="R322" s="49"/>
      <c r="S322" s="49"/>
      <c r="T322" s="49"/>
      <c r="U322" s="49"/>
      <c r="V322" s="49"/>
      <c r="W322" s="49"/>
      <c r="X322" s="49"/>
      <c r="Y322" s="49"/>
      <c r="Z322" s="49"/>
      <c r="AA322" s="49"/>
      <c r="AB322" s="49"/>
      <c r="AC322" s="45"/>
      <c r="AD322" s="40"/>
      <c r="AE322" s="207">
        <f t="shared" si="10"/>
        <v>0</v>
      </c>
      <c r="AF322" s="115">
        <f t="shared" ref="AF322:AF385" si="11">SUM(AE322+B322)</f>
        <v>0</v>
      </c>
    </row>
    <row r="323" spans="1:32" ht="20.100000000000001" customHeight="1">
      <c r="A323" s="114">
        <v>322</v>
      </c>
      <c r="B323" s="40"/>
      <c r="C323" s="40"/>
      <c r="D323" s="40"/>
      <c r="E323" s="40"/>
      <c r="F323" s="40"/>
      <c r="G323" s="40"/>
      <c r="H323" s="40"/>
      <c r="I323" s="40"/>
      <c r="J323" s="43"/>
      <c r="K323" s="40"/>
      <c r="L323" s="40"/>
      <c r="M323" s="54"/>
      <c r="N323" s="38"/>
      <c r="O323" s="40"/>
      <c r="P323" s="49"/>
      <c r="Q323" s="49"/>
      <c r="R323" s="49"/>
      <c r="S323" s="49"/>
      <c r="T323" s="49"/>
      <c r="U323" s="49"/>
      <c r="V323" s="49"/>
      <c r="W323" s="49"/>
      <c r="X323" s="49"/>
      <c r="Y323" s="49"/>
      <c r="Z323" s="49"/>
      <c r="AA323" s="49"/>
      <c r="AB323" s="49"/>
      <c r="AC323" s="45"/>
      <c r="AD323" s="40"/>
      <c r="AE323" s="207">
        <f t="shared" si="10"/>
        <v>0</v>
      </c>
      <c r="AF323" s="115">
        <f t="shared" si="11"/>
        <v>0</v>
      </c>
    </row>
    <row r="324" spans="1:32" ht="20.100000000000001" customHeight="1">
      <c r="A324" s="114">
        <v>323</v>
      </c>
      <c r="B324" s="40"/>
      <c r="C324" s="40"/>
      <c r="D324" s="40"/>
      <c r="E324" s="40"/>
      <c r="F324" s="40"/>
      <c r="G324" s="40"/>
      <c r="H324" s="40"/>
      <c r="I324" s="40"/>
      <c r="J324" s="43"/>
      <c r="K324" s="40"/>
      <c r="L324" s="40"/>
      <c r="M324" s="54"/>
      <c r="N324" s="38"/>
      <c r="O324" s="40"/>
      <c r="P324" s="49"/>
      <c r="Q324" s="49"/>
      <c r="R324" s="49"/>
      <c r="S324" s="49"/>
      <c r="T324" s="49"/>
      <c r="U324" s="49"/>
      <c r="V324" s="49"/>
      <c r="W324" s="49"/>
      <c r="X324" s="49"/>
      <c r="Y324" s="49"/>
      <c r="Z324" s="49"/>
      <c r="AA324" s="49"/>
      <c r="AB324" s="49"/>
      <c r="AC324" s="45"/>
      <c r="AD324" s="40"/>
      <c r="AE324" s="207">
        <f t="shared" si="10"/>
        <v>0</v>
      </c>
      <c r="AF324" s="115">
        <f t="shared" si="11"/>
        <v>0</v>
      </c>
    </row>
    <row r="325" spans="1:32" ht="20.100000000000001" customHeight="1">
      <c r="A325" s="114">
        <v>324</v>
      </c>
      <c r="B325" s="40"/>
      <c r="C325" s="40"/>
      <c r="D325" s="40"/>
      <c r="E325" s="40"/>
      <c r="F325" s="40"/>
      <c r="G325" s="40"/>
      <c r="H325" s="40"/>
      <c r="I325" s="40"/>
      <c r="J325" s="43"/>
      <c r="K325" s="40"/>
      <c r="L325" s="40"/>
      <c r="M325" s="54"/>
      <c r="N325" s="38"/>
      <c r="O325" s="40"/>
      <c r="P325" s="49"/>
      <c r="Q325" s="49"/>
      <c r="R325" s="49"/>
      <c r="S325" s="49"/>
      <c r="T325" s="49"/>
      <c r="U325" s="49"/>
      <c r="V325" s="49"/>
      <c r="W325" s="49"/>
      <c r="X325" s="49"/>
      <c r="Y325" s="49"/>
      <c r="Z325" s="49"/>
      <c r="AA325" s="49"/>
      <c r="AB325" s="49"/>
      <c r="AC325" s="45"/>
      <c r="AD325" s="40"/>
      <c r="AE325" s="207">
        <f t="shared" si="10"/>
        <v>0</v>
      </c>
      <c r="AF325" s="115">
        <f t="shared" si="11"/>
        <v>0</v>
      </c>
    </row>
    <row r="326" spans="1:32" ht="20.100000000000001" customHeight="1">
      <c r="A326" s="114">
        <v>325</v>
      </c>
      <c r="B326" s="40"/>
      <c r="C326" s="40"/>
      <c r="D326" s="40"/>
      <c r="E326" s="40"/>
      <c r="F326" s="40"/>
      <c r="G326" s="40"/>
      <c r="H326" s="40"/>
      <c r="I326" s="40"/>
      <c r="J326" s="43"/>
      <c r="K326" s="40"/>
      <c r="L326" s="40"/>
      <c r="M326" s="54"/>
      <c r="N326" s="38"/>
      <c r="O326" s="40"/>
      <c r="P326" s="49"/>
      <c r="Q326" s="49"/>
      <c r="R326" s="49"/>
      <c r="S326" s="49"/>
      <c r="T326" s="49"/>
      <c r="U326" s="49"/>
      <c r="V326" s="49"/>
      <c r="W326" s="49"/>
      <c r="X326" s="49"/>
      <c r="Y326" s="49"/>
      <c r="Z326" s="49"/>
      <c r="AA326" s="49"/>
      <c r="AB326" s="49"/>
      <c r="AC326" s="45"/>
      <c r="AD326" s="40"/>
      <c r="AE326" s="207">
        <f t="shared" si="10"/>
        <v>0</v>
      </c>
      <c r="AF326" s="115">
        <f t="shared" si="11"/>
        <v>0</v>
      </c>
    </row>
    <row r="327" spans="1:32" ht="20.100000000000001" customHeight="1">
      <c r="A327" s="114">
        <v>326</v>
      </c>
      <c r="B327" s="40"/>
      <c r="C327" s="40"/>
      <c r="D327" s="40"/>
      <c r="E327" s="40"/>
      <c r="F327" s="40"/>
      <c r="G327" s="40"/>
      <c r="H327" s="40"/>
      <c r="I327" s="40"/>
      <c r="J327" s="43"/>
      <c r="K327" s="40"/>
      <c r="L327" s="40"/>
      <c r="M327" s="54"/>
      <c r="N327" s="38"/>
      <c r="O327" s="40"/>
      <c r="P327" s="49"/>
      <c r="Q327" s="49"/>
      <c r="R327" s="49"/>
      <c r="S327" s="49"/>
      <c r="T327" s="49"/>
      <c r="U327" s="49"/>
      <c r="V327" s="49"/>
      <c r="W327" s="49"/>
      <c r="X327" s="49"/>
      <c r="Y327" s="49"/>
      <c r="Z327" s="49"/>
      <c r="AA327" s="49"/>
      <c r="AB327" s="49"/>
      <c r="AC327" s="45"/>
      <c r="AD327" s="40"/>
      <c r="AE327" s="207">
        <f t="shared" ref="AE327:AE390" si="12">SUM(P327:AB327)</f>
        <v>0</v>
      </c>
      <c r="AF327" s="115">
        <f t="shared" si="11"/>
        <v>0</v>
      </c>
    </row>
    <row r="328" spans="1:32" ht="20.100000000000001" customHeight="1">
      <c r="A328" s="114">
        <v>327</v>
      </c>
      <c r="B328" s="40"/>
      <c r="C328" s="40"/>
      <c r="D328" s="40"/>
      <c r="E328" s="40"/>
      <c r="F328" s="40"/>
      <c r="G328" s="40"/>
      <c r="H328" s="40"/>
      <c r="I328" s="40"/>
      <c r="J328" s="43"/>
      <c r="K328" s="40"/>
      <c r="L328" s="40"/>
      <c r="M328" s="54"/>
      <c r="N328" s="38"/>
      <c r="O328" s="40"/>
      <c r="P328" s="49"/>
      <c r="Q328" s="49"/>
      <c r="R328" s="49"/>
      <c r="S328" s="49"/>
      <c r="T328" s="49"/>
      <c r="U328" s="49"/>
      <c r="V328" s="49"/>
      <c r="W328" s="49"/>
      <c r="X328" s="49"/>
      <c r="Y328" s="49"/>
      <c r="Z328" s="49"/>
      <c r="AA328" s="49"/>
      <c r="AB328" s="49"/>
      <c r="AC328" s="45"/>
      <c r="AD328" s="40"/>
      <c r="AE328" s="207">
        <f t="shared" si="12"/>
        <v>0</v>
      </c>
      <c r="AF328" s="115">
        <f t="shared" si="11"/>
        <v>0</v>
      </c>
    </row>
    <row r="329" spans="1:32" ht="20.100000000000001" customHeight="1">
      <c r="A329" s="114">
        <v>328</v>
      </c>
      <c r="B329" s="40"/>
      <c r="C329" s="40"/>
      <c r="D329" s="40"/>
      <c r="E329" s="40"/>
      <c r="F329" s="40"/>
      <c r="G329" s="40"/>
      <c r="H329" s="40"/>
      <c r="I329" s="40"/>
      <c r="J329" s="43"/>
      <c r="K329" s="40"/>
      <c r="L329" s="40"/>
      <c r="M329" s="54"/>
      <c r="N329" s="38"/>
      <c r="O329" s="40"/>
      <c r="P329" s="49"/>
      <c r="Q329" s="49"/>
      <c r="R329" s="49"/>
      <c r="S329" s="49"/>
      <c r="T329" s="49"/>
      <c r="U329" s="49"/>
      <c r="V329" s="49"/>
      <c r="W329" s="49"/>
      <c r="X329" s="49"/>
      <c r="Y329" s="49"/>
      <c r="Z329" s="49"/>
      <c r="AA329" s="49"/>
      <c r="AB329" s="49"/>
      <c r="AC329" s="45"/>
      <c r="AD329" s="40"/>
      <c r="AE329" s="207">
        <f t="shared" si="12"/>
        <v>0</v>
      </c>
      <c r="AF329" s="115">
        <f t="shared" si="11"/>
        <v>0</v>
      </c>
    </row>
    <row r="330" spans="1:32" ht="20.100000000000001" customHeight="1">
      <c r="A330" s="114">
        <v>329</v>
      </c>
      <c r="B330" s="40"/>
      <c r="C330" s="40"/>
      <c r="D330" s="40"/>
      <c r="E330" s="40"/>
      <c r="F330" s="40"/>
      <c r="G330" s="40"/>
      <c r="H330" s="40"/>
      <c r="I330" s="40"/>
      <c r="J330" s="43"/>
      <c r="K330" s="40"/>
      <c r="L330" s="40"/>
      <c r="M330" s="54"/>
      <c r="N330" s="38"/>
      <c r="O330" s="40"/>
      <c r="P330" s="49"/>
      <c r="Q330" s="49"/>
      <c r="R330" s="49"/>
      <c r="S330" s="49"/>
      <c r="T330" s="49"/>
      <c r="U330" s="49"/>
      <c r="V330" s="49"/>
      <c r="W330" s="49"/>
      <c r="X330" s="49"/>
      <c r="Y330" s="49"/>
      <c r="Z330" s="49"/>
      <c r="AA330" s="49"/>
      <c r="AB330" s="49"/>
      <c r="AC330" s="45"/>
      <c r="AD330" s="40"/>
      <c r="AE330" s="207">
        <f t="shared" si="12"/>
        <v>0</v>
      </c>
      <c r="AF330" s="115">
        <f t="shared" si="11"/>
        <v>0</v>
      </c>
    </row>
    <row r="331" spans="1:32" ht="20.100000000000001" customHeight="1">
      <c r="A331" s="114">
        <v>330</v>
      </c>
      <c r="B331" s="40"/>
      <c r="C331" s="40"/>
      <c r="D331" s="40"/>
      <c r="E331" s="40"/>
      <c r="F331" s="40"/>
      <c r="G331" s="40"/>
      <c r="H331" s="40"/>
      <c r="I331" s="40"/>
      <c r="J331" s="43"/>
      <c r="K331" s="40"/>
      <c r="L331" s="40"/>
      <c r="M331" s="54"/>
      <c r="N331" s="38"/>
      <c r="O331" s="40"/>
      <c r="P331" s="49"/>
      <c r="Q331" s="49"/>
      <c r="R331" s="49"/>
      <c r="S331" s="49"/>
      <c r="T331" s="49"/>
      <c r="U331" s="49"/>
      <c r="V331" s="49"/>
      <c r="W331" s="49"/>
      <c r="X331" s="49"/>
      <c r="Y331" s="49"/>
      <c r="Z331" s="49"/>
      <c r="AA331" s="49"/>
      <c r="AB331" s="49"/>
      <c r="AC331" s="45"/>
      <c r="AD331" s="40"/>
      <c r="AE331" s="207">
        <f t="shared" si="12"/>
        <v>0</v>
      </c>
      <c r="AF331" s="115">
        <f t="shared" si="11"/>
        <v>0</v>
      </c>
    </row>
    <row r="332" spans="1:32" ht="20.100000000000001" customHeight="1">
      <c r="A332" s="114">
        <v>331</v>
      </c>
      <c r="B332" s="40"/>
      <c r="C332" s="40"/>
      <c r="D332" s="40"/>
      <c r="E332" s="40"/>
      <c r="F332" s="40"/>
      <c r="G332" s="40"/>
      <c r="H332" s="40"/>
      <c r="I332" s="40"/>
      <c r="J332" s="43"/>
      <c r="K332" s="40"/>
      <c r="L332" s="40"/>
      <c r="M332" s="54"/>
      <c r="N332" s="38"/>
      <c r="O332" s="40"/>
      <c r="P332" s="49"/>
      <c r="Q332" s="49"/>
      <c r="R332" s="49"/>
      <c r="S332" s="49"/>
      <c r="T332" s="49"/>
      <c r="U332" s="49"/>
      <c r="V332" s="49"/>
      <c r="W332" s="49"/>
      <c r="X332" s="49"/>
      <c r="Y332" s="49"/>
      <c r="Z332" s="49"/>
      <c r="AA332" s="49"/>
      <c r="AB332" s="49"/>
      <c r="AC332" s="45"/>
      <c r="AD332" s="40"/>
      <c r="AE332" s="207">
        <f t="shared" si="12"/>
        <v>0</v>
      </c>
      <c r="AF332" s="115">
        <f t="shared" si="11"/>
        <v>0</v>
      </c>
    </row>
    <row r="333" spans="1:32" ht="20.100000000000001" customHeight="1">
      <c r="A333" s="114">
        <v>332</v>
      </c>
      <c r="B333" s="40"/>
      <c r="C333" s="40"/>
      <c r="D333" s="40"/>
      <c r="E333" s="40"/>
      <c r="F333" s="40"/>
      <c r="G333" s="40"/>
      <c r="H333" s="40"/>
      <c r="I333" s="40"/>
      <c r="J333" s="43"/>
      <c r="K333" s="40"/>
      <c r="L333" s="40"/>
      <c r="M333" s="54"/>
      <c r="N333" s="38"/>
      <c r="O333" s="40"/>
      <c r="P333" s="49"/>
      <c r="Q333" s="49"/>
      <c r="R333" s="49"/>
      <c r="S333" s="49"/>
      <c r="T333" s="49"/>
      <c r="U333" s="49"/>
      <c r="V333" s="49"/>
      <c r="W333" s="49"/>
      <c r="X333" s="49"/>
      <c r="Y333" s="49"/>
      <c r="Z333" s="49"/>
      <c r="AA333" s="49"/>
      <c r="AB333" s="49"/>
      <c r="AC333" s="45"/>
      <c r="AD333" s="40"/>
      <c r="AE333" s="207">
        <f t="shared" si="12"/>
        <v>0</v>
      </c>
      <c r="AF333" s="115">
        <f t="shared" si="11"/>
        <v>0</v>
      </c>
    </row>
    <row r="334" spans="1:32" ht="20.100000000000001" customHeight="1">
      <c r="A334" s="114">
        <v>333</v>
      </c>
      <c r="B334" s="40"/>
      <c r="C334" s="40"/>
      <c r="D334" s="40"/>
      <c r="E334" s="40"/>
      <c r="F334" s="40"/>
      <c r="G334" s="40"/>
      <c r="H334" s="40"/>
      <c r="I334" s="40"/>
      <c r="J334" s="43"/>
      <c r="K334" s="40"/>
      <c r="L334" s="40"/>
      <c r="M334" s="54"/>
      <c r="N334" s="38"/>
      <c r="O334" s="40"/>
      <c r="P334" s="49"/>
      <c r="Q334" s="49"/>
      <c r="R334" s="49"/>
      <c r="S334" s="49"/>
      <c r="T334" s="49"/>
      <c r="U334" s="49"/>
      <c r="V334" s="49"/>
      <c r="W334" s="49"/>
      <c r="X334" s="49"/>
      <c r="Y334" s="49"/>
      <c r="Z334" s="49"/>
      <c r="AA334" s="49"/>
      <c r="AB334" s="49"/>
      <c r="AC334" s="45"/>
      <c r="AD334" s="40"/>
      <c r="AE334" s="207">
        <f t="shared" si="12"/>
        <v>0</v>
      </c>
      <c r="AF334" s="115">
        <f t="shared" si="11"/>
        <v>0</v>
      </c>
    </row>
    <row r="335" spans="1:32" ht="20.100000000000001" customHeight="1">
      <c r="A335" s="114">
        <v>334</v>
      </c>
      <c r="B335" s="40"/>
      <c r="C335" s="40"/>
      <c r="D335" s="40"/>
      <c r="E335" s="40"/>
      <c r="F335" s="40"/>
      <c r="G335" s="40"/>
      <c r="H335" s="40"/>
      <c r="I335" s="40"/>
      <c r="J335" s="43"/>
      <c r="K335" s="40"/>
      <c r="L335" s="40"/>
      <c r="M335" s="54"/>
      <c r="N335" s="38"/>
      <c r="O335" s="40"/>
      <c r="P335" s="49"/>
      <c r="Q335" s="49"/>
      <c r="R335" s="49"/>
      <c r="S335" s="49"/>
      <c r="T335" s="49"/>
      <c r="U335" s="49"/>
      <c r="V335" s="49"/>
      <c r="W335" s="49"/>
      <c r="X335" s="49"/>
      <c r="Y335" s="49"/>
      <c r="Z335" s="49"/>
      <c r="AA335" s="49"/>
      <c r="AB335" s="49"/>
      <c r="AC335" s="45"/>
      <c r="AD335" s="40"/>
      <c r="AE335" s="207">
        <f t="shared" si="12"/>
        <v>0</v>
      </c>
      <c r="AF335" s="115">
        <f t="shared" si="11"/>
        <v>0</v>
      </c>
    </row>
    <row r="336" spans="1:32" ht="20.100000000000001" customHeight="1">
      <c r="A336" s="114">
        <v>335</v>
      </c>
      <c r="B336" s="40"/>
      <c r="C336" s="40"/>
      <c r="D336" s="40"/>
      <c r="E336" s="40"/>
      <c r="F336" s="40"/>
      <c r="G336" s="40"/>
      <c r="H336" s="40"/>
      <c r="I336" s="40"/>
      <c r="J336" s="43"/>
      <c r="K336" s="40"/>
      <c r="L336" s="40"/>
      <c r="M336" s="54"/>
      <c r="N336" s="38"/>
      <c r="O336" s="40"/>
      <c r="P336" s="49"/>
      <c r="Q336" s="49"/>
      <c r="R336" s="49"/>
      <c r="S336" s="49"/>
      <c r="T336" s="49"/>
      <c r="U336" s="49"/>
      <c r="V336" s="49"/>
      <c r="W336" s="49"/>
      <c r="X336" s="49"/>
      <c r="Y336" s="49"/>
      <c r="Z336" s="49"/>
      <c r="AA336" s="49"/>
      <c r="AB336" s="49"/>
      <c r="AC336" s="45"/>
      <c r="AD336" s="40"/>
      <c r="AE336" s="207">
        <f t="shared" si="12"/>
        <v>0</v>
      </c>
      <c r="AF336" s="115">
        <f t="shared" si="11"/>
        <v>0</v>
      </c>
    </row>
    <row r="337" spans="1:32" ht="20.100000000000001" customHeight="1">
      <c r="A337" s="114">
        <v>336</v>
      </c>
      <c r="B337" s="40"/>
      <c r="C337" s="40"/>
      <c r="D337" s="40"/>
      <c r="E337" s="40"/>
      <c r="F337" s="40"/>
      <c r="G337" s="40"/>
      <c r="H337" s="40"/>
      <c r="I337" s="40"/>
      <c r="J337" s="43"/>
      <c r="K337" s="40"/>
      <c r="L337" s="40"/>
      <c r="M337" s="54"/>
      <c r="N337" s="38"/>
      <c r="O337" s="40"/>
      <c r="P337" s="49"/>
      <c r="Q337" s="49"/>
      <c r="R337" s="49"/>
      <c r="S337" s="49"/>
      <c r="T337" s="49"/>
      <c r="U337" s="49"/>
      <c r="V337" s="49"/>
      <c r="W337" s="49"/>
      <c r="X337" s="49"/>
      <c r="Y337" s="49"/>
      <c r="Z337" s="49"/>
      <c r="AA337" s="49"/>
      <c r="AB337" s="49"/>
      <c r="AC337" s="45"/>
      <c r="AD337" s="40"/>
      <c r="AE337" s="207">
        <f t="shared" si="12"/>
        <v>0</v>
      </c>
      <c r="AF337" s="115">
        <f t="shared" si="11"/>
        <v>0</v>
      </c>
    </row>
    <row r="338" spans="1:32" ht="20.100000000000001" customHeight="1">
      <c r="A338" s="114">
        <v>337</v>
      </c>
      <c r="B338" s="40"/>
      <c r="C338" s="40"/>
      <c r="D338" s="40"/>
      <c r="E338" s="40"/>
      <c r="F338" s="40"/>
      <c r="G338" s="40"/>
      <c r="H338" s="40"/>
      <c r="I338" s="40"/>
      <c r="J338" s="43"/>
      <c r="K338" s="40"/>
      <c r="L338" s="40"/>
      <c r="M338" s="54"/>
      <c r="N338" s="38"/>
      <c r="O338" s="40"/>
      <c r="P338" s="49"/>
      <c r="Q338" s="49"/>
      <c r="R338" s="49"/>
      <c r="S338" s="49"/>
      <c r="T338" s="49"/>
      <c r="U338" s="49"/>
      <c r="V338" s="49"/>
      <c r="W338" s="49"/>
      <c r="X338" s="49"/>
      <c r="Y338" s="49"/>
      <c r="Z338" s="49"/>
      <c r="AA338" s="49"/>
      <c r="AB338" s="49"/>
      <c r="AC338" s="45"/>
      <c r="AD338" s="40"/>
      <c r="AE338" s="207">
        <f t="shared" si="12"/>
        <v>0</v>
      </c>
      <c r="AF338" s="115">
        <f t="shared" si="11"/>
        <v>0</v>
      </c>
    </row>
    <row r="339" spans="1:32" ht="20.100000000000001" customHeight="1">
      <c r="A339" s="114">
        <v>338</v>
      </c>
      <c r="B339" s="40"/>
      <c r="C339" s="40"/>
      <c r="D339" s="40"/>
      <c r="E339" s="40"/>
      <c r="F339" s="40"/>
      <c r="G339" s="40"/>
      <c r="H339" s="40"/>
      <c r="I339" s="40"/>
      <c r="J339" s="43"/>
      <c r="K339" s="40"/>
      <c r="L339" s="40"/>
      <c r="M339" s="54"/>
      <c r="N339" s="38"/>
      <c r="O339" s="40"/>
      <c r="P339" s="49"/>
      <c r="Q339" s="49"/>
      <c r="R339" s="49"/>
      <c r="S339" s="49"/>
      <c r="T339" s="49"/>
      <c r="U339" s="49"/>
      <c r="V339" s="49"/>
      <c r="W339" s="49"/>
      <c r="X339" s="49"/>
      <c r="Y339" s="49"/>
      <c r="Z339" s="49"/>
      <c r="AA339" s="49"/>
      <c r="AB339" s="49"/>
      <c r="AC339" s="45"/>
      <c r="AD339" s="40"/>
      <c r="AE339" s="207">
        <f t="shared" si="12"/>
        <v>0</v>
      </c>
      <c r="AF339" s="115">
        <f t="shared" si="11"/>
        <v>0</v>
      </c>
    </row>
    <row r="340" spans="1:32" ht="20.100000000000001" customHeight="1">
      <c r="A340" s="114">
        <v>339</v>
      </c>
      <c r="B340" s="40"/>
      <c r="C340" s="40"/>
      <c r="D340" s="40"/>
      <c r="E340" s="40"/>
      <c r="F340" s="40"/>
      <c r="G340" s="40"/>
      <c r="H340" s="40"/>
      <c r="I340" s="40"/>
      <c r="J340" s="43"/>
      <c r="K340" s="40"/>
      <c r="L340" s="40"/>
      <c r="M340" s="54"/>
      <c r="N340" s="38"/>
      <c r="O340" s="40"/>
      <c r="P340" s="49"/>
      <c r="Q340" s="49"/>
      <c r="R340" s="49"/>
      <c r="S340" s="49"/>
      <c r="T340" s="49"/>
      <c r="U340" s="49"/>
      <c r="V340" s="49"/>
      <c r="W340" s="49"/>
      <c r="X340" s="49"/>
      <c r="Y340" s="49"/>
      <c r="Z340" s="49"/>
      <c r="AA340" s="49"/>
      <c r="AB340" s="49"/>
      <c r="AC340" s="45"/>
      <c r="AD340" s="40"/>
      <c r="AE340" s="207">
        <f t="shared" si="12"/>
        <v>0</v>
      </c>
      <c r="AF340" s="115">
        <f t="shared" si="11"/>
        <v>0</v>
      </c>
    </row>
    <row r="341" spans="1:32" ht="20.100000000000001" customHeight="1">
      <c r="A341" s="114">
        <v>340</v>
      </c>
      <c r="B341" s="40"/>
      <c r="C341" s="40"/>
      <c r="D341" s="40"/>
      <c r="E341" s="40"/>
      <c r="F341" s="40"/>
      <c r="G341" s="40"/>
      <c r="H341" s="40"/>
      <c r="I341" s="40"/>
      <c r="J341" s="43"/>
      <c r="K341" s="40"/>
      <c r="L341" s="40"/>
      <c r="M341" s="54"/>
      <c r="N341" s="38"/>
      <c r="O341" s="40"/>
      <c r="P341" s="49"/>
      <c r="Q341" s="49"/>
      <c r="R341" s="49"/>
      <c r="S341" s="49"/>
      <c r="T341" s="49"/>
      <c r="U341" s="49"/>
      <c r="V341" s="49"/>
      <c r="W341" s="49"/>
      <c r="X341" s="49"/>
      <c r="Y341" s="49"/>
      <c r="Z341" s="49"/>
      <c r="AA341" s="49"/>
      <c r="AB341" s="49"/>
      <c r="AC341" s="45"/>
      <c r="AD341" s="40"/>
      <c r="AE341" s="207">
        <f t="shared" si="12"/>
        <v>0</v>
      </c>
      <c r="AF341" s="115">
        <f t="shared" si="11"/>
        <v>0</v>
      </c>
    </row>
    <row r="342" spans="1:32" ht="20.100000000000001" customHeight="1">
      <c r="A342" s="114">
        <v>341</v>
      </c>
      <c r="B342" s="40"/>
      <c r="C342" s="40"/>
      <c r="D342" s="40"/>
      <c r="E342" s="40"/>
      <c r="F342" s="40"/>
      <c r="G342" s="40"/>
      <c r="H342" s="40"/>
      <c r="I342" s="40"/>
      <c r="J342" s="43"/>
      <c r="K342" s="40"/>
      <c r="L342" s="40"/>
      <c r="M342" s="54"/>
      <c r="N342" s="38"/>
      <c r="O342" s="40"/>
      <c r="P342" s="49"/>
      <c r="Q342" s="49"/>
      <c r="R342" s="49"/>
      <c r="S342" s="49"/>
      <c r="T342" s="49"/>
      <c r="U342" s="49"/>
      <c r="V342" s="49"/>
      <c r="W342" s="49"/>
      <c r="X342" s="49"/>
      <c r="Y342" s="49"/>
      <c r="Z342" s="49"/>
      <c r="AA342" s="49"/>
      <c r="AB342" s="49"/>
      <c r="AC342" s="45"/>
      <c r="AD342" s="40"/>
      <c r="AE342" s="207">
        <f t="shared" si="12"/>
        <v>0</v>
      </c>
      <c r="AF342" s="115">
        <f t="shared" si="11"/>
        <v>0</v>
      </c>
    </row>
    <row r="343" spans="1:32" ht="20.100000000000001" customHeight="1">
      <c r="A343" s="114">
        <v>342</v>
      </c>
      <c r="B343" s="40"/>
      <c r="C343" s="40"/>
      <c r="D343" s="40"/>
      <c r="E343" s="40"/>
      <c r="F343" s="40"/>
      <c r="G343" s="40"/>
      <c r="H343" s="40"/>
      <c r="I343" s="40"/>
      <c r="J343" s="43"/>
      <c r="K343" s="40"/>
      <c r="L343" s="40"/>
      <c r="M343" s="54"/>
      <c r="N343" s="38"/>
      <c r="O343" s="40"/>
      <c r="P343" s="49"/>
      <c r="Q343" s="49"/>
      <c r="R343" s="49"/>
      <c r="S343" s="49"/>
      <c r="T343" s="49"/>
      <c r="U343" s="49"/>
      <c r="V343" s="49"/>
      <c r="W343" s="49"/>
      <c r="X343" s="49"/>
      <c r="Y343" s="49"/>
      <c r="Z343" s="49"/>
      <c r="AA343" s="49"/>
      <c r="AB343" s="49"/>
      <c r="AC343" s="45"/>
      <c r="AD343" s="40"/>
      <c r="AE343" s="207">
        <f t="shared" si="12"/>
        <v>0</v>
      </c>
      <c r="AF343" s="115">
        <f t="shared" si="11"/>
        <v>0</v>
      </c>
    </row>
    <row r="344" spans="1:32" ht="20.100000000000001" customHeight="1">
      <c r="A344" s="114">
        <v>343</v>
      </c>
      <c r="B344" s="40"/>
      <c r="C344" s="40"/>
      <c r="D344" s="40"/>
      <c r="E344" s="40"/>
      <c r="F344" s="40"/>
      <c r="G344" s="40"/>
      <c r="H344" s="40"/>
      <c r="I344" s="40"/>
      <c r="J344" s="43"/>
      <c r="K344" s="40"/>
      <c r="L344" s="40"/>
      <c r="M344" s="54"/>
      <c r="N344" s="38"/>
      <c r="O344" s="40"/>
      <c r="P344" s="49"/>
      <c r="Q344" s="49"/>
      <c r="R344" s="49"/>
      <c r="S344" s="49"/>
      <c r="T344" s="49"/>
      <c r="U344" s="49"/>
      <c r="V344" s="49"/>
      <c r="W344" s="49"/>
      <c r="X344" s="49"/>
      <c r="Y344" s="49"/>
      <c r="Z344" s="49"/>
      <c r="AA344" s="49"/>
      <c r="AB344" s="49"/>
      <c r="AC344" s="45"/>
      <c r="AD344" s="40"/>
      <c r="AE344" s="207">
        <f t="shared" si="12"/>
        <v>0</v>
      </c>
      <c r="AF344" s="115">
        <f t="shared" si="11"/>
        <v>0</v>
      </c>
    </row>
    <row r="345" spans="1:32" ht="20.100000000000001" customHeight="1">
      <c r="A345" s="114">
        <v>344</v>
      </c>
      <c r="B345" s="40"/>
      <c r="C345" s="40"/>
      <c r="D345" s="40"/>
      <c r="E345" s="40"/>
      <c r="F345" s="40"/>
      <c r="G345" s="40"/>
      <c r="H345" s="40"/>
      <c r="I345" s="40"/>
      <c r="J345" s="43"/>
      <c r="K345" s="40"/>
      <c r="L345" s="40"/>
      <c r="M345" s="54"/>
      <c r="N345" s="38"/>
      <c r="O345" s="40"/>
      <c r="P345" s="49"/>
      <c r="Q345" s="49"/>
      <c r="R345" s="49"/>
      <c r="S345" s="49"/>
      <c r="T345" s="49"/>
      <c r="U345" s="49"/>
      <c r="V345" s="49"/>
      <c r="W345" s="49"/>
      <c r="X345" s="49"/>
      <c r="Y345" s="49"/>
      <c r="Z345" s="49"/>
      <c r="AA345" s="49"/>
      <c r="AB345" s="49"/>
      <c r="AC345" s="45"/>
      <c r="AD345" s="40"/>
      <c r="AE345" s="207">
        <f t="shared" si="12"/>
        <v>0</v>
      </c>
      <c r="AF345" s="115">
        <f t="shared" si="11"/>
        <v>0</v>
      </c>
    </row>
    <row r="346" spans="1:32" ht="20.100000000000001" customHeight="1">
      <c r="A346" s="114">
        <v>345</v>
      </c>
      <c r="B346" s="40"/>
      <c r="C346" s="40"/>
      <c r="D346" s="40"/>
      <c r="E346" s="40"/>
      <c r="F346" s="40"/>
      <c r="G346" s="40"/>
      <c r="H346" s="40"/>
      <c r="I346" s="40"/>
      <c r="J346" s="43"/>
      <c r="K346" s="40"/>
      <c r="L346" s="40"/>
      <c r="M346" s="54"/>
      <c r="N346" s="38"/>
      <c r="O346" s="40"/>
      <c r="P346" s="49"/>
      <c r="Q346" s="49"/>
      <c r="R346" s="49"/>
      <c r="S346" s="49"/>
      <c r="T346" s="49"/>
      <c r="U346" s="49"/>
      <c r="V346" s="49"/>
      <c r="W346" s="49"/>
      <c r="X346" s="49"/>
      <c r="Y346" s="49"/>
      <c r="Z346" s="49"/>
      <c r="AA346" s="49"/>
      <c r="AB346" s="49"/>
      <c r="AC346" s="45"/>
      <c r="AD346" s="40"/>
      <c r="AE346" s="207">
        <f t="shared" si="12"/>
        <v>0</v>
      </c>
      <c r="AF346" s="115">
        <f t="shared" si="11"/>
        <v>0</v>
      </c>
    </row>
    <row r="347" spans="1:32" ht="20.100000000000001" customHeight="1">
      <c r="A347" s="114">
        <v>346</v>
      </c>
      <c r="B347" s="40"/>
      <c r="C347" s="40"/>
      <c r="D347" s="40"/>
      <c r="E347" s="40"/>
      <c r="F347" s="40"/>
      <c r="G347" s="40"/>
      <c r="H347" s="40"/>
      <c r="I347" s="40"/>
      <c r="J347" s="43"/>
      <c r="K347" s="40"/>
      <c r="L347" s="40"/>
      <c r="M347" s="54"/>
      <c r="N347" s="38"/>
      <c r="O347" s="40"/>
      <c r="P347" s="49"/>
      <c r="Q347" s="49"/>
      <c r="R347" s="49"/>
      <c r="S347" s="49"/>
      <c r="T347" s="49"/>
      <c r="U347" s="49"/>
      <c r="V347" s="49"/>
      <c r="W347" s="49"/>
      <c r="X347" s="49"/>
      <c r="Y347" s="49"/>
      <c r="Z347" s="49"/>
      <c r="AA347" s="49"/>
      <c r="AB347" s="49"/>
      <c r="AC347" s="45"/>
      <c r="AD347" s="40"/>
      <c r="AE347" s="207">
        <f t="shared" si="12"/>
        <v>0</v>
      </c>
      <c r="AF347" s="115">
        <f t="shared" si="11"/>
        <v>0</v>
      </c>
    </row>
    <row r="348" spans="1:32" ht="20.100000000000001" customHeight="1">
      <c r="A348" s="114">
        <v>347</v>
      </c>
      <c r="B348" s="40"/>
      <c r="C348" s="40"/>
      <c r="D348" s="40"/>
      <c r="E348" s="40"/>
      <c r="F348" s="40"/>
      <c r="G348" s="40"/>
      <c r="H348" s="40"/>
      <c r="I348" s="40"/>
      <c r="J348" s="43"/>
      <c r="K348" s="40"/>
      <c r="L348" s="40"/>
      <c r="M348" s="54"/>
      <c r="N348" s="38"/>
      <c r="O348" s="40"/>
      <c r="P348" s="49"/>
      <c r="Q348" s="49"/>
      <c r="R348" s="49"/>
      <c r="S348" s="49"/>
      <c r="T348" s="49"/>
      <c r="U348" s="49"/>
      <c r="V348" s="49"/>
      <c r="W348" s="49"/>
      <c r="X348" s="49"/>
      <c r="Y348" s="49"/>
      <c r="Z348" s="49"/>
      <c r="AA348" s="49"/>
      <c r="AB348" s="49"/>
      <c r="AC348" s="45"/>
      <c r="AD348" s="40"/>
      <c r="AE348" s="207">
        <f t="shared" si="12"/>
        <v>0</v>
      </c>
      <c r="AF348" s="115">
        <f t="shared" si="11"/>
        <v>0</v>
      </c>
    </row>
    <row r="349" spans="1:32" ht="20.100000000000001" customHeight="1">
      <c r="A349" s="114">
        <v>348</v>
      </c>
      <c r="B349" s="40"/>
      <c r="C349" s="40"/>
      <c r="D349" s="40"/>
      <c r="E349" s="40"/>
      <c r="F349" s="40"/>
      <c r="G349" s="40"/>
      <c r="H349" s="40"/>
      <c r="I349" s="40"/>
      <c r="J349" s="43"/>
      <c r="K349" s="40"/>
      <c r="L349" s="40"/>
      <c r="M349" s="54"/>
      <c r="N349" s="38"/>
      <c r="O349" s="40"/>
      <c r="P349" s="49"/>
      <c r="Q349" s="49"/>
      <c r="R349" s="49"/>
      <c r="S349" s="49"/>
      <c r="T349" s="49"/>
      <c r="U349" s="49"/>
      <c r="V349" s="49"/>
      <c r="W349" s="49"/>
      <c r="X349" s="49"/>
      <c r="Y349" s="49"/>
      <c r="Z349" s="49"/>
      <c r="AA349" s="49"/>
      <c r="AB349" s="49"/>
      <c r="AC349" s="45"/>
      <c r="AD349" s="40"/>
      <c r="AE349" s="207">
        <f t="shared" si="12"/>
        <v>0</v>
      </c>
      <c r="AF349" s="115">
        <f t="shared" si="11"/>
        <v>0</v>
      </c>
    </row>
    <row r="350" spans="1:32" ht="20.100000000000001" customHeight="1">
      <c r="A350" s="114">
        <v>349</v>
      </c>
      <c r="B350" s="40"/>
      <c r="C350" s="40"/>
      <c r="D350" s="40"/>
      <c r="E350" s="40"/>
      <c r="F350" s="40"/>
      <c r="G350" s="40"/>
      <c r="H350" s="40"/>
      <c r="I350" s="40"/>
      <c r="J350" s="43"/>
      <c r="K350" s="40"/>
      <c r="L350" s="40"/>
      <c r="M350" s="54"/>
      <c r="N350" s="38"/>
      <c r="O350" s="40"/>
      <c r="P350" s="49"/>
      <c r="Q350" s="49"/>
      <c r="R350" s="49"/>
      <c r="S350" s="49"/>
      <c r="T350" s="49"/>
      <c r="U350" s="49"/>
      <c r="V350" s="49"/>
      <c r="W350" s="49"/>
      <c r="X350" s="49"/>
      <c r="Y350" s="49"/>
      <c r="Z350" s="49"/>
      <c r="AA350" s="49"/>
      <c r="AB350" s="49"/>
      <c r="AC350" s="45"/>
      <c r="AD350" s="40"/>
      <c r="AE350" s="207">
        <f t="shared" si="12"/>
        <v>0</v>
      </c>
      <c r="AF350" s="115">
        <f t="shared" si="11"/>
        <v>0</v>
      </c>
    </row>
    <row r="351" spans="1:32" ht="20.100000000000001" customHeight="1">
      <c r="A351" s="114">
        <v>350</v>
      </c>
      <c r="B351" s="40"/>
      <c r="C351" s="40"/>
      <c r="D351" s="40"/>
      <c r="E351" s="40"/>
      <c r="F351" s="40"/>
      <c r="G351" s="40"/>
      <c r="H351" s="40"/>
      <c r="I351" s="40"/>
      <c r="J351" s="43"/>
      <c r="K351" s="40"/>
      <c r="L351" s="40"/>
      <c r="M351" s="54"/>
      <c r="N351" s="38"/>
      <c r="O351" s="40"/>
      <c r="P351" s="49"/>
      <c r="Q351" s="49"/>
      <c r="R351" s="49"/>
      <c r="S351" s="49"/>
      <c r="T351" s="49"/>
      <c r="U351" s="49"/>
      <c r="V351" s="49"/>
      <c r="W351" s="49"/>
      <c r="X351" s="49"/>
      <c r="Y351" s="49"/>
      <c r="Z351" s="49"/>
      <c r="AA351" s="49"/>
      <c r="AB351" s="49"/>
      <c r="AC351" s="45"/>
      <c r="AD351" s="40"/>
      <c r="AE351" s="207">
        <f t="shared" si="12"/>
        <v>0</v>
      </c>
      <c r="AF351" s="115">
        <f t="shared" si="11"/>
        <v>0</v>
      </c>
    </row>
    <row r="352" spans="1:32" ht="20.100000000000001" customHeight="1">
      <c r="A352" s="114">
        <v>351</v>
      </c>
      <c r="B352" s="40"/>
      <c r="C352" s="40"/>
      <c r="D352" s="40"/>
      <c r="E352" s="40"/>
      <c r="F352" s="40"/>
      <c r="G352" s="40"/>
      <c r="H352" s="40"/>
      <c r="I352" s="40"/>
      <c r="J352" s="43"/>
      <c r="K352" s="40"/>
      <c r="L352" s="40"/>
      <c r="M352" s="54"/>
      <c r="N352" s="38"/>
      <c r="O352" s="40"/>
      <c r="P352" s="49"/>
      <c r="Q352" s="49"/>
      <c r="R352" s="49"/>
      <c r="S352" s="49"/>
      <c r="T352" s="49"/>
      <c r="U352" s="49"/>
      <c r="V352" s="49"/>
      <c r="W352" s="49"/>
      <c r="X352" s="49"/>
      <c r="Y352" s="49"/>
      <c r="Z352" s="49"/>
      <c r="AA352" s="49"/>
      <c r="AB352" s="49"/>
      <c r="AC352" s="45"/>
      <c r="AD352" s="40"/>
      <c r="AE352" s="207">
        <f t="shared" si="12"/>
        <v>0</v>
      </c>
      <c r="AF352" s="115">
        <f t="shared" si="11"/>
        <v>0</v>
      </c>
    </row>
    <row r="353" spans="1:32" ht="20.100000000000001" customHeight="1">
      <c r="A353" s="114">
        <v>352</v>
      </c>
      <c r="B353" s="40"/>
      <c r="C353" s="40"/>
      <c r="D353" s="40"/>
      <c r="E353" s="40"/>
      <c r="F353" s="40"/>
      <c r="G353" s="40"/>
      <c r="H353" s="40"/>
      <c r="I353" s="40"/>
      <c r="J353" s="43"/>
      <c r="K353" s="40"/>
      <c r="L353" s="40"/>
      <c r="M353" s="54"/>
      <c r="N353" s="38"/>
      <c r="O353" s="40"/>
      <c r="P353" s="49"/>
      <c r="Q353" s="49"/>
      <c r="R353" s="49"/>
      <c r="S353" s="49"/>
      <c r="T353" s="49"/>
      <c r="U353" s="49"/>
      <c r="V353" s="49"/>
      <c r="W353" s="49"/>
      <c r="X353" s="49"/>
      <c r="Y353" s="49"/>
      <c r="Z353" s="49"/>
      <c r="AA353" s="49"/>
      <c r="AB353" s="49"/>
      <c r="AC353" s="45"/>
      <c r="AD353" s="40"/>
      <c r="AE353" s="207">
        <f t="shared" si="12"/>
        <v>0</v>
      </c>
      <c r="AF353" s="115">
        <f t="shared" si="11"/>
        <v>0</v>
      </c>
    </row>
    <row r="354" spans="1:32" ht="20.100000000000001" customHeight="1">
      <c r="A354" s="114">
        <v>353</v>
      </c>
      <c r="B354" s="40"/>
      <c r="C354" s="40"/>
      <c r="D354" s="40"/>
      <c r="E354" s="40"/>
      <c r="F354" s="40"/>
      <c r="G354" s="40"/>
      <c r="H354" s="40"/>
      <c r="I354" s="40"/>
      <c r="J354" s="43"/>
      <c r="K354" s="40"/>
      <c r="L354" s="40"/>
      <c r="M354" s="54"/>
      <c r="N354" s="38"/>
      <c r="O354" s="40"/>
      <c r="P354" s="49"/>
      <c r="Q354" s="49"/>
      <c r="R354" s="49"/>
      <c r="S354" s="49"/>
      <c r="T354" s="49"/>
      <c r="U354" s="49"/>
      <c r="V354" s="49"/>
      <c r="W354" s="49"/>
      <c r="X354" s="49"/>
      <c r="Y354" s="49"/>
      <c r="Z354" s="49"/>
      <c r="AA354" s="49"/>
      <c r="AB354" s="49"/>
      <c r="AC354" s="45"/>
      <c r="AD354" s="40"/>
      <c r="AE354" s="207">
        <f t="shared" si="12"/>
        <v>0</v>
      </c>
      <c r="AF354" s="115">
        <f t="shared" si="11"/>
        <v>0</v>
      </c>
    </row>
    <row r="355" spans="1:32" ht="20.100000000000001" customHeight="1">
      <c r="A355" s="114">
        <v>354</v>
      </c>
      <c r="B355" s="40"/>
      <c r="C355" s="40"/>
      <c r="D355" s="40"/>
      <c r="E355" s="40"/>
      <c r="F355" s="40"/>
      <c r="G355" s="40"/>
      <c r="H355" s="40"/>
      <c r="I355" s="40"/>
      <c r="J355" s="43"/>
      <c r="K355" s="40"/>
      <c r="L355" s="40"/>
      <c r="M355" s="54"/>
      <c r="N355" s="38"/>
      <c r="O355" s="40"/>
      <c r="P355" s="49"/>
      <c r="Q355" s="49"/>
      <c r="R355" s="49"/>
      <c r="S355" s="49"/>
      <c r="T355" s="49"/>
      <c r="U355" s="49"/>
      <c r="V355" s="49"/>
      <c r="W355" s="49"/>
      <c r="X355" s="49"/>
      <c r="Y355" s="49"/>
      <c r="Z355" s="49"/>
      <c r="AA355" s="49"/>
      <c r="AB355" s="49"/>
      <c r="AC355" s="45"/>
      <c r="AD355" s="40"/>
      <c r="AE355" s="207">
        <f t="shared" si="12"/>
        <v>0</v>
      </c>
      <c r="AF355" s="115">
        <f t="shared" si="11"/>
        <v>0</v>
      </c>
    </row>
    <row r="356" spans="1:32" ht="20.100000000000001" customHeight="1">
      <c r="A356" s="114">
        <v>355</v>
      </c>
      <c r="B356" s="40"/>
      <c r="C356" s="40"/>
      <c r="D356" s="40"/>
      <c r="E356" s="40"/>
      <c r="F356" s="40"/>
      <c r="G356" s="40"/>
      <c r="H356" s="40"/>
      <c r="I356" s="40"/>
      <c r="J356" s="43"/>
      <c r="K356" s="40"/>
      <c r="L356" s="40"/>
      <c r="M356" s="54"/>
      <c r="N356" s="38"/>
      <c r="O356" s="40"/>
      <c r="P356" s="49"/>
      <c r="Q356" s="49"/>
      <c r="R356" s="49"/>
      <c r="S356" s="49"/>
      <c r="T356" s="49"/>
      <c r="U356" s="49"/>
      <c r="V356" s="49"/>
      <c r="W356" s="49"/>
      <c r="X356" s="49"/>
      <c r="Y356" s="49"/>
      <c r="Z356" s="49"/>
      <c r="AA356" s="49"/>
      <c r="AB356" s="49"/>
      <c r="AC356" s="45"/>
      <c r="AD356" s="40"/>
      <c r="AE356" s="207">
        <f t="shared" si="12"/>
        <v>0</v>
      </c>
      <c r="AF356" s="115">
        <f t="shared" si="11"/>
        <v>0</v>
      </c>
    </row>
    <row r="357" spans="1:32" ht="20.100000000000001" customHeight="1">
      <c r="A357" s="114">
        <v>356</v>
      </c>
      <c r="B357" s="40"/>
      <c r="C357" s="40"/>
      <c r="D357" s="40"/>
      <c r="E357" s="40"/>
      <c r="F357" s="40"/>
      <c r="G357" s="40"/>
      <c r="H357" s="40"/>
      <c r="I357" s="40"/>
      <c r="J357" s="43"/>
      <c r="K357" s="40"/>
      <c r="L357" s="40"/>
      <c r="M357" s="54"/>
      <c r="N357" s="38"/>
      <c r="O357" s="40"/>
      <c r="P357" s="49"/>
      <c r="Q357" s="49"/>
      <c r="R357" s="49"/>
      <c r="S357" s="49"/>
      <c r="T357" s="49"/>
      <c r="U357" s="49"/>
      <c r="V357" s="49"/>
      <c r="W357" s="49"/>
      <c r="X357" s="49"/>
      <c r="Y357" s="49"/>
      <c r="Z357" s="49"/>
      <c r="AA357" s="49"/>
      <c r="AB357" s="49"/>
      <c r="AC357" s="45"/>
      <c r="AD357" s="40"/>
      <c r="AE357" s="207">
        <f t="shared" si="12"/>
        <v>0</v>
      </c>
      <c r="AF357" s="115">
        <f t="shared" si="11"/>
        <v>0</v>
      </c>
    </row>
    <row r="358" spans="1:32" ht="20.100000000000001" customHeight="1">
      <c r="A358" s="114">
        <v>357</v>
      </c>
      <c r="B358" s="40"/>
      <c r="C358" s="40"/>
      <c r="D358" s="40"/>
      <c r="E358" s="40"/>
      <c r="F358" s="40"/>
      <c r="G358" s="40"/>
      <c r="H358" s="40"/>
      <c r="I358" s="40"/>
      <c r="J358" s="43"/>
      <c r="K358" s="40"/>
      <c r="L358" s="40"/>
      <c r="M358" s="54"/>
      <c r="N358" s="38"/>
      <c r="O358" s="40"/>
      <c r="P358" s="49"/>
      <c r="Q358" s="49"/>
      <c r="R358" s="49"/>
      <c r="S358" s="49"/>
      <c r="T358" s="49"/>
      <c r="U358" s="49"/>
      <c r="V358" s="49"/>
      <c r="W358" s="49"/>
      <c r="X358" s="49"/>
      <c r="Y358" s="49"/>
      <c r="Z358" s="49"/>
      <c r="AA358" s="49"/>
      <c r="AB358" s="49"/>
      <c r="AC358" s="45"/>
      <c r="AD358" s="40"/>
      <c r="AE358" s="207">
        <f t="shared" si="12"/>
        <v>0</v>
      </c>
      <c r="AF358" s="115">
        <f t="shared" si="11"/>
        <v>0</v>
      </c>
    </row>
    <row r="359" spans="1:32" ht="20.100000000000001" customHeight="1">
      <c r="A359" s="114">
        <v>358</v>
      </c>
      <c r="B359" s="40"/>
      <c r="C359" s="40"/>
      <c r="D359" s="40"/>
      <c r="E359" s="40"/>
      <c r="F359" s="40"/>
      <c r="G359" s="40"/>
      <c r="H359" s="40"/>
      <c r="I359" s="40"/>
      <c r="J359" s="43"/>
      <c r="K359" s="40"/>
      <c r="L359" s="40"/>
      <c r="M359" s="54"/>
      <c r="N359" s="38"/>
      <c r="O359" s="40"/>
      <c r="P359" s="49"/>
      <c r="Q359" s="49"/>
      <c r="R359" s="49"/>
      <c r="S359" s="49"/>
      <c r="T359" s="49"/>
      <c r="U359" s="49"/>
      <c r="V359" s="49"/>
      <c r="W359" s="49"/>
      <c r="X359" s="49"/>
      <c r="Y359" s="49"/>
      <c r="Z359" s="49"/>
      <c r="AA359" s="49"/>
      <c r="AB359" s="49"/>
      <c r="AC359" s="45"/>
      <c r="AD359" s="40"/>
      <c r="AE359" s="207">
        <f t="shared" si="12"/>
        <v>0</v>
      </c>
      <c r="AF359" s="115">
        <f t="shared" si="11"/>
        <v>0</v>
      </c>
    </row>
    <row r="360" spans="1:32" ht="20.100000000000001" customHeight="1">
      <c r="A360" s="114">
        <v>359</v>
      </c>
      <c r="B360" s="40"/>
      <c r="C360" s="40"/>
      <c r="D360" s="40"/>
      <c r="E360" s="40"/>
      <c r="F360" s="40"/>
      <c r="G360" s="40"/>
      <c r="H360" s="40"/>
      <c r="I360" s="40"/>
      <c r="J360" s="43"/>
      <c r="K360" s="40"/>
      <c r="L360" s="40"/>
      <c r="M360" s="54"/>
      <c r="N360" s="38"/>
      <c r="O360" s="40"/>
      <c r="P360" s="49"/>
      <c r="Q360" s="49"/>
      <c r="R360" s="49"/>
      <c r="S360" s="49"/>
      <c r="T360" s="49"/>
      <c r="U360" s="49"/>
      <c r="V360" s="49"/>
      <c r="W360" s="49"/>
      <c r="X360" s="49"/>
      <c r="Y360" s="49"/>
      <c r="Z360" s="49"/>
      <c r="AA360" s="49"/>
      <c r="AB360" s="49"/>
      <c r="AC360" s="45"/>
      <c r="AD360" s="40"/>
      <c r="AE360" s="207">
        <f t="shared" si="12"/>
        <v>0</v>
      </c>
      <c r="AF360" s="115">
        <f t="shared" si="11"/>
        <v>0</v>
      </c>
    </row>
    <row r="361" spans="1:32" ht="20.100000000000001" customHeight="1">
      <c r="A361" s="114">
        <v>360</v>
      </c>
      <c r="B361" s="40"/>
      <c r="C361" s="40"/>
      <c r="D361" s="40"/>
      <c r="E361" s="40"/>
      <c r="F361" s="40"/>
      <c r="G361" s="40"/>
      <c r="H361" s="40"/>
      <c r="I361" s="40"/>
      <c r="J361" s="43"/>
      <c r="K361" s="40"/>
      <c r="L361" s="40"/>
      <c r="M361" s="54"/>
      <c r="N361" s="38"/>
      <c r="O361" s="40"/>
      <c r="P361" s="49"/>
      <c r="Q361" s="49"/>
      <c r="R361" s="49"/>
      <c r="S361" s="49"/>
      <c r="T361" s="49"/>
      <c r="U361" s="49"/>
      <c r="V361" s="49"/>
      <c r="W361" s="49"/>
      <c r="X361" s="49"/>
      <c r="Y361" s="49"/>
      <c r="Z361" s="49"/>
      <c r="AA361" s="49"/>
      <c r="AB361" s="49"/>
      <c r="AC361" s="45"/>
      <c r="AD361" s="40"/>
      <c r="AE361" s="207">
        <f t="shared" si="12"/>
        <v>0</v>
      </c>
      <c r="AF361" s="115">
        <f t="shared" si="11"/>
        <v>0</v>
      </c>
    </row>
    <row r="362" spans="1:32" ht="20.100000000000001" customHeight="1">
      <c r="A362" s="114">
        <v>361</v>
      </c>
      <c r="B362" s="40"/>
      <c r="C362" s="40"/>
      <c r="D362" s="40"/>
      <c r="E362" s="40"/>
      <c r="F362" s="40"/>
      <c r="G362" s="40"/>
      <c r="H362" s="40"/>
      <c r="I362" s="40"/>
      <c r="J362" s="43"/>
      <c r="K362" s="40"/>
      <c r="L362" s="40"/>
      <c r="M362" s="54"/>
      <c r="N362" s="38"/>
      <c r="O362" s="40"/>
      <c r="P362" s="49"/>
      <c r="Q362" s="49"/>
      <c r="R362" s="49"/>
      <c r="S362" s="49"/>
      <c r="T362" s="49"/>
      <c r="U362" s="49"/>
      <c r="V362" s="49"/>
      <c r="W362" s="49"/>
      <c r="X362" s="49"/>
      <c r="Y362" s="49"/>
      <c r="Z362" s="49"/>
      <c r="AA362" s="49"/>
      <c r="AB362" s="49"/>
      <c r="AC362" s="45"/>
      <c r="AD362" s="40"/>
      <c r="AE362" s="207">
        <f t="shared" si="12"/>
        <v>0</v>
      </c>
      <c r="AF362" s="115">
        <f t="shared" si="11"/>
        <v>0</v>
      </c>
    </row>
    <row r="363" spans="1:32" ht="20.100000000000001" customHeight="1">
      <c r="A363" s="114">
        <v>362</v>
      </c>
      <c r="B363" s="40"/>
      <c r="C363" s="40"/>
      <c r="D363" s="40"/>
      <c r="E363" s="40"/>
      <c r="F363" s="40"/>
      <c r="G363" s="40"/>
      <c r="H363" s="40"/>
      <c r="I363" s="40"/>
      <c r="J363" s="43"/>
      <c r="K363" s="40"/>
      <c r="L363" s="40"/>
      <c r="M363" s="54"/>
      <c r="N363" s="38"/>
      <c r="O363" s="40"/>
      <c r="P363" s="49"/>
      <c r="Q363" s="49"/>
      <c r="R363" s="49"/>
      <c r="S363" s="49"/>
      <c r="T363" s="49"/>
      <c r="U363" s="49"/>
      <c r="V363" s="49"/>
      <c r="W363" s="49"/>
      <c r="X363" s="49"/>
      <c r="Y363" s="49"/>
      <c r="Z363" s="49"/>
      <c r="AA363" s="49"/>
      <c r="AB363" s="49"/>
      <c r="AC363" s="45"/>
      <c r="AD363" s="40"/>
      <c r="AE363" s="207">
        <f t="shared" si="12"/>
        <v>0</v>
      </c>
      <c r="AF363" s="115">
        <f t="shared" si="11"/>
        <v>0</v>
      </c>
    </row>
    <row r="364" spans="1:32" ht="20.100000000000001" customHeight="1">
      <c r="A364" s="114">
        <v>363</v>
      </c>
      <c r="B364" s="40"/>
      <c r="C364" s="40"/>
      <c r="D364" s="40"/>
      <c r="E364" s="40"/>
      <c r="F364" s="40"/>
      <c r="G364" s="40"/>
      <c r="H364" s="40"/>
      <c r="I364" s="40"/>
      <c r="J364" s="43"/>
      <c r="K364" s="40"/>
      <c r="L364" s="40"/>
      <c r="M364" s="54"/>
      <c r="N364" s="38"/>
      <c r="O364" s="40"/>
      <c r="P364" s="49"/>
      <c r="Q364" s="49"/>
      <c r="R364" s="49"/>
      <c r="S364" s="49"/>
      <c r="T364" s="49"/>
      <c r="U364" s="49"/>
      <c r="V364" s="49"/>
      <c r="W364" s="49"/>
      <c r="X364" s="49"/>
      <c r="Y364" s="49"/>
      <c r="Z364" s="49"/>
      <c r="AA364" s="49"/>
      <c r="AB364" s="49"/>
      <c r="AC364" s="45"/>
      <c r="AD364" s="40"/>
      <c r="AE364" s="207">
        <f t="shared" si="12"/>
        <v>0</v>
      </c>
      <c r="AF364" s="115">
        <f t="shared" si="11"/>
        <v>0</v>
      </c>
    </row>
    <row r="365" spans="1:32" ht="20.100000000000001" customHeight="1">
      <c r="A365" s="114">
        <v>364</v>
      </c>
      <c r="B365" s="40"/>
      <c r="C365" s="40"/>
      <c r="D365" s="40"/>
      <c r="E365" s="40"/>
      <c r="F365" s="40"/>
      <c r="G365" s="40"/>
      <c r="H365" s="40"/>
      <c r="I365" s="40"/>
      <c r="J365" s="43"/>
      <c r="K365" s="40"/>
      <c r="L365" s="40"/>
      <c r="M365" s="54"/>
      <c r="N365" s="38"/>
      <c r="O365" s="40"/>
      <c r="P365" s="49"/>
      <c r="Q365" s="49"/>
      <c r="R365" s="49"/>
      <c r="S365" s="49"/>
      <c r="T365" s="49"/>
      <c r="U365" s="49"/>
      <c r="V365" s="49"/>
      <c r="W365" s="49"/>
      <c r="X365" s="49"/>
      <c r="Y365" s="49"/>
      <c r="Z365" s="49"/>
      <c r="AA365" s="49"/>
      <c r="AB365" s="49"/>
      <c r="AC365" s="45"/>
      <c r="AD365" s="40"/>
      <c r="AE365" s="207">
        <f t="shared" si="12"/>
        <v>0</v>
      </c>
      <c r="AF365" s="115">
        <f t="shared" si="11"/>
        <v>0</v>
      </c>
    </row>
    <row r="366" spans="1:32" ht="20.100000000000001" customHeight="1">
      <c r="A366" s="114">
        <v>365</v>
      </c>
      <c r="B366" s="40"/>
      <c r="C366" s="40"/>
      <c r="D366" s="40"/>
      <c r="E366" s="40"/>
      <c r="F366" s="40"/>
      <c r="G366" s="40"/>
      <c r="H366" s="40"/>
      <c r="I366" s="40"/>
      <c r="J366" s="43"/>
      <c r="K366" s="40"/>
      <c r="L366" s="40"/>
      <c r="M366" s="54"/>
      <c r="N366" s="38"/>
      <c r="O366" s="40"/>
      <c r="P366" s="49"/>
      <c r="Q366" s="49"/>
      <c r="R366" s="49"/>
      <c r="S366" s="49"/>
      <c r="T366" s="49"/>
      <c r="U366" s="49"/>
      <c r="V366" s="49"/>
      <c r="W366" s="49"/>
      <c r="X366" s="49"/>
      <c r="Y366" s="49"/>
      <c r="Z366" s="49"/>
      <c r="AA366" s="49"/>
      <c r="AB366" s="49"/>
      <c r="AC366" s="45"/>
      <c r="AD366" s="40"/>
      <c r="AE366" s="207">
        <f t="shared" si="12"/>
        <v>0</v>
      </c>
      <c r="AF366" s="115">
        <f t="shared" si="11"/>
        <v>0</v>
      </c>
    </row>
    <row r="367" spans="1:32" ht="20.100000000000001" customHeight="1">
      <c r="A367" s="114">
        <v>366</v>
      </c>
      <c r="B367" s="40"/>
      <c r="C367" s="40"/>
      <c r="D367" s="40"/>
      <c r="E367" s="40"/>
      <c r="F367" s="40"/>
      <c r="G367" s="40"/>
      <c r="H367" s="40"/>
      <c r="I367" s="40"/>
      <c r="J367" s="43"/>
      <c r="K367" s="40"/>
      <c r="L367" s="40"/>
      <c r="M367" s="54"/>
      <c r="N367" s="38"/>
      <c r="O367" s="40"/>
      <c r="P367" s="49"/>
      <c r="Q367" s="49"/>
      <c r="R367" s="49"/>
      <c r="S367" s="49"/>
      <c r="T367" s="49"/>
      <c r="U367" s="49"/>
      <c r="V367" s="49"/>
      <c r="W367" s="49"/>
      <c r="X367" s="49"/>
      <c r="Y367" s="49"/>
      <c r="Z367" s="49"/>
      <c r="AA367" s="49"/>
      <c r="AB367" s="49"/>
      <c r="AC367" s="45"/>
      <c r="AD367" s="40"/>
      <c r="AE367" s="207">
        <f t="shared" si="12"/>
        <v>0</v>
      </c>
      <c r="AF367" s="115">
        <f t="shared" si="11"/>
        <v>0</v>
      </c>
    </row>
    <row r="368" spans="1:32" ht="20.100000000000001" customHeight="1">
      <c r="A368" s="114">
        <v>367</v>
      </c>
      <c r="B368" s="40"/>
      <c r="C368" s="40"/>
      <c r="D368" s="40"/>
      <c r="E368" s="40"/>
      <c r="F368" s="40"/>
      <c r="G368" s="40"/>
      <c r="H368" s="40"/>
      <c r="I368" s="40"/>
      <c r="J368" s="43"/>
      <c r="K368" s="40"/>
      <c r="L368" s="40"/>
      <c r="M368" s="54"/>
      <c r="N368" s="38"/>
      <c r="O368" s="40"/>
      <c r="P368" s="49"/>
      <c r="Q368" s="49"/>
      <c r="R368" s="49"/>
      <c r="S368" s="49"/>
      <c r="T368" s="49"/>
      <c r="U368" s="49"/>
      <c r="V368" s="49"/>
      <c r="W368" s="49"/>
      <c r="X368" s="49"/>
      <c r="Y368" s="49"/>
      <c r="Z368" s="49"/>
      <c r="AA368" s="49"/>
      <c r="AB368" s="49"/>
      <c r="AC368" s="45"/>
      <c r="AD368" s="40"/>
      <c r="AE368" s="207">
        <f t="shared" si="12"/>
        <v>0</v>
      </c>
      <c r="AF368" s="115">
        <f t="shared" si="11"/>
        <v>0</v>
      </c>
    </row>
    <row r="369" spans="1:32" ht="20.100000000000001" customHeight="1">
      <c r="A369" s="114">
        <v>368</v>
      </c>
      <c r="B369" s="40"/>
      <c r="C369" s="40"/>
      <c r="D369" s="40"/>
      <c r="E369" s="40"/>
      <c r="F369" s="40"/>
      <c r="G369" s="40"/>
      <c r="H369" s="40"/>
      <c r="I369" s="40"/>
      <c r="J369" s="43"/>
      <c r="K369" s="40"/>
      <c r="L369" s="40"/>
      <c r="M369" s="54"/>
      <c r="N369" s="38"/>
      <c r="O369" s="40"/>
      <c r="P369" s="49"/>
      <c r="Q369" s="49"/>
      <c r="R369" s="49"/>
      <c r="S369" s="49"/>
      <c r="T369" s="49"/>
      <c r="U369" s="49"/>
      <c r="V369" s="49"/>
      <c r="W369" s="49"/>
      <c r="X369" s="49"/>
      <c r="Y369" s="49"/>
      <c r="Z369" s="49"/>
      <c r="AA369" s="49"/>
      <c r="AB369" s="49"/>
      <c r="AC369" s="45"/>
      <c r="AD369" s="40"/>
      <c r="AE369" s="207">
        <f t="shared" si="12"/>
        <v>0</v>
      </c>
      <c r="AF369" s="115">
        <f t="shared" si="11"/>
        <v>0</v>
      </c>
    </row>
    <row r="370" spans="1:32" ht="20.100000000000001" customHeight="1">
      <c r="A370" s="114">
        <v>369</v>
      </c>
      <c r="B370" s="40"/>
      <c r="C370" s="40"/>
      <c r="D370" s="40"/>
      <c r="E370" s="40"/>
      <c r="F370" s="40"/>
      <c r="G370" s="40"/>
      <c r="H370" s="40"/>
      <c r="I370" s="40"/>
      <c r="J370" s="43"/>
      <c r="K370" s="40"/>
      <c r="L370" s="40"/>
      <c r="M370" s="54"/>
      <c r="N370" s="38"/>
      <c r="O370" s="40"/>
      <c r="P370" s="49"/>
      <c r="Q370" s="49"/>
      <c r="R370" s="49"/>
      <c r="S370" s="49"/>
      <c r="T370" s="49"/>
      <c r="U370" s="49"/>
      <c r="V370" s="49"/>
      <c r="W370" s="49"/>
      <c r="X370" s="49"/>
      <c r="Y370" s="49"/>
      <c r="Z370" s="49"/>
      <c r="AA370" s="49"/>
      <c r="AB370" s="49"/>
      <c r="AC370" s="45"/>
      <c r="AD370" s="40"/>
      <c r="AE370" s="207">
        <f t="shared" si="12"/>
        <v>0</v>
      </c>
      <c r="AF370" s="115">
        <f t="shared" si="11"/>
        <v>0</v>
      </c>
    </row>
    <row r="371" spans="1:32" ht="20.100000000000001" customHeight="1">
      <c r="A371" s="114">
        <v>370</v>
      </c>
      <c r="B371" s="40"/>
      <c r="C371" s="40"/>
      <c r="D371" s="40"/>
      <c r="E371" s="40"/>
      <c r="F371" s="40"/>
      <c r="G371" s="40"/>
      <c r="H371" s="40"/>
      <c r="I371" s="40"/>
      <c r="J371" s="43"/>
      <c r="K371" s="40"/>
      <c r="L371" s="40"/>
      <c r="M371" s="54"/>
      <c r="N371" s="38"/>
      <c r="O371" s="40"/>
      <c r="P371" s="49"/>
      <c r="Q371" s="49"/>
      <c r="R371" s="49"/>
      <c r="S371" s="49"/>
      <c r="T371" s="49"/>
      <c r="U371" s="49"/>
      <c r="V371" s="49"/>
      <c r="W371" s="49"/>
      <c r="X371" s="49"/>
      <c r="Y371" s="49"/>
      <c r="Z371" s="49"/>
      <c r="AA371" s="49"/>
      <c r="AB371" s="49"/>
      <c r="AC371" s="45"/>
      <c r="AD371" s="40"/>
      <c r="AE371" s="207">
        <f t="shared" si="12"/>
        <v>0</v>
      </c>
      <c r="AF371" s="115">
        <f t="shared" si="11"/>
        <v>0</v>
      </c>
    </row>
    <row r="372" spans="1:32" ht="20.100000000000001" customHeight="1">
      <c r="A372" s="114">
        <v>371</v>
      </c>
      <c r="B372" s="40"/>
      <c r="C372" s="40"/>
      <c r="D372" s="40"/>
      <c r="E372" s="40"/>
      <c r="F372" s="40"/>
      <c r="G372" s="40"/>
      <c r="H372" s="40"/>
      <c r="I372" s="40"/>
      <c r="J372" s="43"/>
      <c r="K372" s="40"/>
      <c r="L372" s="40"/>
      <c r="M372" s="54"/>
      <c r="N372" s="38"/>
      <c r="O372" s="40"/>
      <c r="P372" s="49"/>
      <c r="Q372" s="49"/>
      <c r="R372" s="49"/>
      <c r="S372" s="49"/>
      <c r="T372" s="49"/>
      <c r="U372" s="49"/>
      <c r="V372" s="49"/>
      <c r="W372" s="49"/>
      <c r="X372" s="49"/>
      <c r="Y372" s="49"/>
      <c r="Z372" s="49"/>
      <c r="AA372" s="49"/>
      <c r="AB372" s="49"/>
      <c r="AC372" s="45"/>
      <c r="AD372" s="40"/>
      <c r="AE372" s="207">
        <f t="shared" si="12"/>
        <v>0</v>
      </c>
      <c r="AF372" s="115">
        <f t="shared" si="11"/>
        <v>0</v>
      </c>
    </row>
    <row r="373" spans="1:32" ht="20.100000000000001" customHeight="1">
      <c r="A373" s="114">
        <v>372</v>
      </c>
      <c r="B373" s="40"/>
      <c r="C373" s="40"/>
      <c r="D373" s="40"/>
      <c r="E373" s="40"/>
      <c r="F373" s="40"/>
      <c r="G373" s="40"/>
      <c r="H373" s="40"/>
      <c r="I373" s="40"/>
      <c r="J373" s="43"/>
      <c r="K373" s="40"/>
      <c r="L373" s="40"/>
      <c r="M373" s="54"/>
      <c r="N373" s="38"/>
      <c r="O373" s="40"/>
      <c r="P373" s="49"/>
      <c r="Q373" s="49"/>
      <c r="R373" s="49"/>
      <c r="S373" s="49"/>
      <c r="T373" s="49"/>
      <c r="U373" s="49"/>
      <c r="V373" s="49"/>
      <c r="W373" s="49"/>
      <c r="X373" s="49"/>
      <c r="Y373" s="49"/>
      <c r="Z373" s="49"/>
      <c r="AA373" s="49"/>
      <c r="AB373" s="49"/>
      <c r="AC373" s="45"/>
      <c r="AD373" s="40"/>
      <c r="AE373" s="207">
        <f t="shared" si="12"/>
        <v>0</v>
      </c>
      <c r="AF373" s="115">
        <f t="shared" si="11"/>
        <v>0</v>
      </c>
    </row>
    <row r="374" spans="1:32" ht="20.100000000000001" customHeight="1">
      <c r="A374" s="114">
        <v>373</v>
      </c>
      <c r="B374" s="40"/>
      <c r="C374" s="40"/>
      <c r="D374" s="40"/>
      <c r="E374" s="40"/>
      <c r="F374" s="40"/>
      <c r="G374" s="40"/>
      <c r="H374" s="40"/>
      <c r="I374" s="40"/>
      <c r="J374" s="43"/>
      <c r="K374" s="40"/>
      <c r="L374" s="40"/>
      <c r="M374" s="54"/>
      <c r="N374" s="38"/>
      <c r="O374" s="40"/>
      <c r="P374" s="49"/>
      <c r="Q374" s="49"/>
      <c r="R374" s="49"/>
      <c r="S374" s="49"/>
      <c r="T374" s="49"/>
      <c r="U374" s="49"/>
      <c r="V374" s="49"/>
      <c r="W374" s="49"/>
      <c r="X374" s="49"/>
      <c r="Y374" s="49"/>
      <c r="Z374" s="49"/>
      <c r="AA374" s="49"/>
      <c r="AB374" s="49"/>
      <c r="AC374" s="45"/>
      <c r="AD374" s="40"/>
      <c r="AE374" s="207">
        <f t="shared" si="12"/>
        <v>0</v>
      </c>
      <c r="AF374" s="115">
        <f t="shared" si="11"/>
        <v>0</v>
      </c>
    </row>
    <row r="375" spans="1:32" ht="20.100000000000001" customHeight="1">
      <c r="A375" s="114">
        <v>374</v>
      </c>
      <c r="B375" s="40"/>
      <c r="C375" s="40"/>
      <c r="D375" s="40"/>
      <c r="E375" s="40"/>
      <c r="F375" s="40"/>
      <c r="G375" s="40"/>
      <c r="H375" s="40"/>
      <c r="I375" s="40"/>
      <c r="J375" s="43"/>
      <c r="K375" s="40"/>
      <c r="L375" s="40"/>
      <c r="M375" s="54"/>
      <c r="N375" s="38"/>
      <c r="O375" s="40"/>
      <c r="P375" s="49"/>
      <c r="Q375" s="49"/>
      <c r="R375" s="49"/>
      <c r="S375" s="49"/>
      <c r="T375" s="49"/>
      <c r="U375" s="49"/>
      <c r="V375" s="49"/>
      <c r="W375" s="49"/>
      <c r="X375" s="49"/>
      <c r="Y375" s="49"/>
      <c r="Z375" s="49"/>
      <c r="AA375" s="49"/>
      <c r="AB375" s="49"/>
      <c r="AC375" s="45"/>
      <c r="AD375" s="40"/>
      <c r="AE375" s="207">
        <f t="shared" si="12"/>
        <v>0</v>
      </c>
      <c r="AF375" s="115">
        <f t="shared" si="11"/>
        <v>0</v>
      </c>
    </row>
    <row r="376" spans="1:32" ht="20.100000000000001" customHeight="1">
      <c r="A376" s="114">
        <v>375</v>
      </c>
      <c r="B376" s="40"/>
      <c r="C376" s="40"/>
      <c r="D376" s="40"/>
      <c r="E376" s="40"/>
      <c r="F376" s="40"/>
      <c r="G376" s="40"/>
      <c r="H376" s="40"/>
      <c r="I376" s="40"/>
      <c r="J376" s="43"/>
      <c r="K376" s="40"/>
      <c r="L376" s="40"/>
      <c r="M376" s="54"/>
      <c r="N376" s="38"/>
      <c r="O376" s="40"/>
      <c r="P376" s="49"/>
      <c r="Q376" s="49"/>
      <c r="R376" s="49"/>
      <c r="S376" s="49"/>
      <c r="T376" s="49"/>
      <c r="U376" s="49"/>
      <c r="V376" s="49"/>
      <c r="W376" s="49"/>
      <c r="X376" s="49"/>
      <c r="Y376" s="49"/>
      <c r="Z376" s="49"/>
      <c r="AA376" s="49"/>
      <c r="AB376" s="49"/>
      <c r="AC376" s="45"/>
      <c r="AD376" s="40"/>
      <c r="AE376" s="207">
        <f t="shared" si="12"/>
        <v>0</v>
      </c>
      <c r="AF376" s="115">
        <f t="shared" si="11"/>
        <v>0</v>
      </c>
    </row>
    <row r="377" spans="1:32" ht="20.100000000000001" customHeight="1">
      <c r="A377" s="114">
        <v>376</v>
      </c>
      <c r="B377" s="40"/>
      <c r="C377" s="40"/>
      <c r="D377" s="40"/>
      <c r="E377" s="40"/>
      <c r="F377" s="40"/>
      <c r="G377" s="40"/>
      <c r="H377" s="40"/>
      <c r="I377" s="40"/>
      <c r="J377" s="43"/>
      <c r="K377" s="40"/>
      <c r="L377" s="40"/>
      <c r="M377" s="54"/>
      <c r="N377" s="38"/>
      <c r="O377" s="40"/>
      <c r="P377" s="49"/>
      <c r="Q377" s="49"/>
      <c r="R377" s="49"/>
      <c r="S377" s="49"/>
      <c r="T377" s="49"/>
      <c r="U377" s="49"/>
      <c r="V377" s="49"/>
      <c r="W377" s="49"/>
      <c r="X377" s="49"/>
      <c r="Y377" s="49"/>
      <c r="Z377" s="49"/>
      <c r="AA377" s="49"/>
      <c r="AB377" s="49"/>
      <c r="AC377" s="45"/>
      <c r="AD377" s="40"/>
      <c r="AE377" s="207">
        <f t="shared" si="12"/>
        <v>0</v>
      </c>
      <c r="AF377" s="115">
        <f t="shared" si="11"/>
        <v>0</v>
      </c>
    </row>
    <row r="378" spans="1:32" ht="20.100000000000001" customHeight="1">
      <c r="A378" s="114">
        <v>377</v>
      </c>
      <c r="B378" s="40"/>
      <c r="C378" s="40"/>
      <c r="D378" s="40"/>
      <c r="E378" s="40"/>
      <c r="F378" s="40"/>
      <c r="G378" s="40"/>
      <c r="H378" s="40"/>
      <c r="I378" s="40"/>
      <c r="J378" s="43"/>
      <c r="K378" s="40"/>
      <c r="L378" s="40"/>
      <c r="M378" s="54"/>
      <c r="N378" s="38"/>
      <c r="O378" s="40"/>
      <c r="P378" s="49"/>
      <c r="Q378" s="49"/>
      <c r="R378" s="49"/>
      <c r="S378" s="49"/>
      <c r="T378" s="49"/>
      <c r="U378" s="49"/>
      <c r="V378" s="49"/>
      <c r="W378" s="49"/>
      <c r="X378" s="49"/>
      <c r="Y378" s="49"/>
      <c r="Z378" s="49"/>
      <c r="AA378" s="49"/>
      <c r="AB378" s="49"/>
      <c r="AC378" s="45"/>
      <c r="AD378" s="40"/>
      <c r="AE378" s="207">
        <f t="shared" si="12"/>
        <v>0</v>
      </c>
      <c r="AF378" s="115">
        <f t="shared" si="11"/>
        <v>0</v>
      </c>
    </row>
    <row r="379" spans="1:32" ht="20.100000000000001" customHeight="1">
      <c r="A379" s="114">
        <v>378</v>
      </c>
      <c r="B379" s="40"/>
      <c r="C379" s="40"/>
      <c r="D379" s="40"/>
      <c r="E379" s="40"/>
      <c r="F379" s="40"/>
      <c r="G379" s="40"/>
      <c r="H379" s="40"/>
      <c r="I379" s="40"/>
      <c r="J379" s="43"/>
      <c r="K379" s="40"/>
      <c r="L379" s="40"/>
      <c r="M379" s="54"/>
      <c r="N379" s="38"/>
      <c r="O379" s="40"/>
      <c r="P379" s="49"/>
      <c r="Q379" s="49"/>
      <c r="R379" s="49"/>
      <c r="S379" s="49"/>
      <c r="T379" s="49"/>
      <c r="U379" s="49"/>
      <c r="V379" s="49"/>
      <c r="W379" s="49"/>
      <c r="X379" s="49"/>
      <c r="Y379" s="49"/>
      <c r="Z379" s="49"/>
      <c r="AA379" s="49"/>
      <c r="AB379" s="49"/>
      <c r="AC379" s="45"/>
      <c r="AD379" s="40"/>
      <c r="AE379" s="207">
        <f t="shared" si="12"/>
        <v>0</v>
      </c>
      <c r="AF379" s="115">
        <f t="shared" si="11"/>
        <v>0</v>
      </c>
    </row>
    <row r="380" spans="1:32" s="117" customFormat="1" ht="20.100000000000001" customHeight="1">
      <c r="A380" s="114">
        <v>379</v>
      </c>
      <c r="B380" s="40"/>
      <c r="C380" s="40"/>
      <c r="D380" s="40"/>
      <c r="E380" s="40"/>
      <c r="F380" s="40"/>
      <c r="G380" s="40"/>
      <c r="H380" s="40"/>
      <c r="I380" s="40"/>
      <c r="J380" s="43"/>
      <c r="K380" s="40"/>
      <c r="L380" s="40"/>
      <c r="M380" s="54"/>
      <c r="N380" s="38"/>
      <c r="O380" s="40"/>
      <c r="P380" s="49"/>
      <c r="Q380" s="49"/>
      <c r="R380" s="49"/>
      <c r="S380" s="49"/>
      <c r="T380" s="49"/>
      <c r="U380" s="49"/>
      <c r="V380" s="49"/>
      <c r="W380" s="49"/>
      <c r="X380" s="49"/>
      <c r="Y380" s="49"/>
      <c r="Z380" s="49"/>
      <c r="AA380" s="49"/>
      <c r="AB380" s="49"/>
      <c r="AC380" s="45"/>
      <c r="AD380" s="40"/>
      <c r="AE380" s="207">
        <f t="shared" si="12"/>
        <v>0</v>
      </c>
      <c r="AF380" s="115">
        <f t="shared" si="11"/>
        <v>0</v>
      </c>
    </row>
    <row r="381" spans="1:32" ht="20.100000000000001" customHeight="1">
      <c r="A381" s="114">
        <v>380</v>
      </c>
      <c r="B381" s="40"/>
      <c r="C381" s="40"/>
      <c r="D381" s="40"/>
      <c r="E381" s="40"/>
      <c r="F381" s="40"/>
      <c r="G381" s="40"/>
      <c r="H381" s="40"/>
      <c r="I381" s="40"/>
      <c r="J381" s="43"/>
      <c r="K381" s="40"/>
      <c r="L381" s="40"/>
      <c r="M381" s="54"/>
      <c r="N381" s="38"/>
      <c r="O381" s="40"/>
      <c r="P381" s="49"/>
      <c r="Q381" s="49"/>
      <c r="R381" s="49"/>
      <c r="S381" s="49"/>
      <c r="T381" s="49"/>
      <c r="U381" s="49"/>
      <c r="V381" s="49"/>
      <c r="W381" s="49"/>
      <c r="X381" s="49"/>
      <c r="Y381" s="49"/>
      <c r="Z381" s="49"/>
      <c r="AA381" s="49"/>
      <c r="AB381" s="49"/>
      <c r="AC381" s="45"/>
      <c r="AD381" s="40"/>
      <c r="AE381" s="207">
        <f t="shared" si="12"/>
        <v>0</v>
      </c>
      <c r="AF381" s="115">
        <f t="shared" si="11"/>
        <v>0</v>
      </c>
    </row>
    <row r="382" spans="1:32" ht="20.100000000000001" customHeight="1">
      <c r="A382" s="114">
        <v>381</v>
      </c>
      <c r="B382" s="40"/>
      <c r="C382" s="40"/>
      <c r="D382" s="40"/>
      <c r="E382" s="40"/>
      <c r="F382" s="40"/>
      <c r="G382" s="40"/>
      <c r="H382" s="40"/>
      <c r="I382" s="40"/>
      <c r="J382" s="43"/>
      <c r="K382" s="40"/>
      <c r="L382" s="40"/>
      <c r="M382" s="54"/>
      <c r="N382" s="38"/>
      <c r="O382" s="40"/>
      <c r="P382" s="49"/>
      <c r="Q382" s="49"/>
      <c r="R382" s="49"/>
      <c r="S382" s="49"/>
      <c r="T382" s="49"/>
      <c r="U382" s="49"/>
      <c r="V382" s="49"/>
      <c r="W382" s="49"/>
      <c r="X382" s="49"/>
      <c r="Y382" s="49"/>
      <c r="Z382" s="49"/>
      <c r="AA382" s="49"/>
      <c r="AB382" s="49"/>
      <c r="AC382" s="45"/>
      <c r="AD382" s="40"/>
      <c r="AE382" s="207">
        <f t="shared" si="12"/>
        <v>0</v>
      </c>
      <c r="AF382" s="115">
        <f t="shared" si="11"/>
        <v>0</v>
      </c>
    </row>
    <row r="383" spans="1:32" ht="20.100000000000001" customHeight="1">
      <c r="A383" s="114">
        <v>382</v>
      </c>
      <c r="B383" s="40"/>
      <c r="C383" s="40"/>
      <c r="D383" s="40"/>
      <c r="E383" s="40"/>
      <c r="F383" s="40"/>
      <c r="G383" s="40"/>
      <c r="H383" s="40"/>
      <c r="I383" s="40"/>
      <c r="J383" s="43"/>
      <c r="K383" s="40"/>
      <c r="L383" s="40"/>
      <c r="M383" s="54"/>
      <c r="N383" s="38"/>
      <c r="O383" s="40"/>
      <c r="P383" s="49"/>
      <c r="Q383" s="49"/>
      <c r="R383" s="49"/>
      <c r="S383" s="49"/>
      <c r="T383" s="49"/>
      <c r="U383" s="49"/>
      <c r="V383" s="49"/>
      <c r="W383" s="49"/>
      <c r="X383" s="49"/>
      <c r="Y383" s="49"/>
      <c r="Z383" s="49"/>
      <c r="AA383" s="49"/>
      <c r="AB383" s="49"/>
      <c r="AC383" s="45"/>
      <c r="AD383" s="40"/>
      <c r="AE383" s="207">
        <f t="shared" si="12"/>
        <v>0</v>
      </c>
      <c r="AF383" s="115">
        <f t="shared" si="11"/>
        <v>0</v>
      </c>
    </row>
    <row r="384" spans="1:32" s="117" customFormat="1" ht="20.100000000000001" customHeight="1">
      <c r="A384" s="114">
        <v>383</v>
      </c>
      <c r="B384" s="40"/>
      <c r="C384" s="40"/>
      <c r="D384" s="40"/>
      <c r="E384" s="40"/>
      <c r="F384" s="40"/>
      <c r="G384" s="40"/>
      <c r="H384" s="40"/>
      <c r="I384" s="40"/>
      <c r="J384" s="43"/>
      <c r="K384" s="40"/>
      <c r="L384" s="40"/>
      <c r="M384" s="54"/>
      <c r="N384" s="38"/>
      <c r="O384" s="40"/>
      <c r="P384" s="49"/>
      <c r="Q384" s="49"/>
      <c r="R384" s="49"/>
      <c r="S384" s="49"/>
      <c r="T384" s="49"/>
      <c r="U384" s="49"/>
      <c r="V384" s="49"/>
      <c r="W384" s="49"/>
      <c r="X384" s="49"/>
      <c r="Y384" s="49"/>
      <c r="Z384" s="49"/>
      <c r="AA384" s="49"/>
      <c r="AB384" s="49"/>
      <c r="AC384" s="45"/>
      <c r="AD384" s="40"/>
      <c r="AE384" s="207">
        <f t="shared" si="12"/>
        <v>0</v>
      </c>
      <c r="AF384" s="115">
        <f t="shared" si="11"/>
        <v>0</v>
      </c>
    </row>
    <row r="385" spans="1:32" s="116" customFormat="1" ht="20.100000000000001" customHeight="1">
      <c r="A385" s="114">
        <v>384</v>
      </c>
      <c r="B385" s="40"/>
      <c r="C385" s="40"/>
      <c r="D385" s="40"/>
      <c r="E385" s="40"/>
      <c r="F385" s="40"/>
      <c r="G385" s="40"/>
      <c r="H385" s="40"/>
      <c r="I385" s="40"/>
      <c r="J385" s="43"/>
      <c r="K385" s="40"/>
      <c r="L385" s="40"/>
      <c r="M385" s="54"/>
      <c r="N385" s="38"/>
      <c r="O385" s="40"/>
      <c r="P385" s="49"/>
      <c r="Q385" s="49"/>
      <c r="R385" s="49"/>
      <c r="S385" s="49"/>
      <c r="T385" s="49"/>
      <c r="U385" s="49"/>
      <c r="V385" s="49"/>
      <c r="W385" s="49"/>
      <c r="X385" s="49"/>
      <c r="Y385" s="49"/>
      <c r="Z385" s="49"/>
      <c r="AA385" s="49"/>
      <c r="AB385" s="49"/>
      <c r="AC385" s="45"/>
      <c r="AD385" s="40"/>
      <c r="AE385" s="207">
        <f t="shared" si="12"/>
        <v>0</v>
      </c>
      <c r="AF385" s="115">
        <f t="shared" si="11"/>
        <v>0</v>
      </c>
    </row>
    <row r="386" spans="1:32" s="117" customFormat="1" ht="20.100000000000001" customHeight="1">
      <c r="A386" s="114">
        <v>385</v>
      </c>
      <c r="B386" s="40"/>
      <c r="C386" s="40"/>
      <c r="D386" s="40"/>
      <c r="E386" s="40"/>
      <c r="F386" s="40"/>
      <c r="G386" s="40"/>
      <c r="H386" s="40"/>
      <c r="I386" s="40"/>
      <c r="J386" s="43"/>
      <c r="K386" s="40"/>
      <c r="L386" s="40"/>
      <c r="M386" s="54"/>
      <c r="N386" s="38"/>
      <c r="O386" s="40"/>
      <c r="P386" s="49"/>
      <c r="Q386" s="49"/>
      <c r="R386" s="49"/>
      <c r="S386" s="49"/>
      <c r="T386" s="49"/>
      <c r="U386" s="49"/>
      <c r="V386" s="49"/>
      <c r="W386" s="49"/>
      <c r="X386" s="49"/>
      <c r="Y386" s="49"/>
      <c r="Z386" s="49"/>
      <c r="AA386" s="49"/>
      <c r="AB386" s="49"/>
      <c r="AC386" s="45"/>
      <c r="AD386" s="40"/>
      <c r="AE386" s="207">
        <f t="shared" si="12"/>
        <v>0</v>
      </c>
      <c r="AF386" s="115">
        <f t="shared" ref="AF386:AF449" si="13">SUM(AE386+B386)</f>
        <v>0</v>
      </c>
    </row>
    <row r="387" spans="1:32" ht="20.100000000000001" customHeight="1">
      <c r="A387" s="114">
        <v>386</v>
      </c>
      <c r="B387" s="40"/>
      <c r="C387" s="40"/>
      <c r="D387" s="40"/>
      <c r="E387" s="40"/>
      <c r="F387" s="40"/>
      <c r="G387" s="40"/>
      <c r="H387" s="40"/>
      <c r="I387" s="40"/>
      <c r="J387" s="43"/>
      <c r="K387" s="40"/>
      <c r="L387" s="40"/>
      <c r="M387" s="54"/>
      <c r="N387" s="38"/>
      <c r="O387" s="40"/>
      <c r="P387" s="49"/>
      <c r="Q387" s="49"/>
      <c r="R387" s="49"/>
      <c r="S387" s="49"/>
      <c r="T387" s="49"/>
      <c r="U387" s="49"/>
      <c r="V387" s="49"/>
      <c r="W387" s="49"/>
      <c r="X387" s="49"/>
      <c r="Y387" s="49"/>
      <c r="Z387" s="49"/>
      <c r="AA387" s="49"/>
      <c r="AB387" s="49"/>
      <c r="AC387" s="45"/>
      <c r="AD387" s="40"/>
      <c r="AE387" s="207">
        <f t="shared" si="12"/>
        <v>0</v>
      </c>
      <c r="AF387" s="115">
        <f t="shared" si="13"/>
        <v>0</v>
      </c>
    </row>
    <row r="388" spans="1:32" s="117" customFormat="1" ht="20.100000000000001" customHeight="1">
      <c r="A388" s="114">
        <v>387</v>
      </c>
      <c r="B388" s="40"/>
      <c r="C388" s="40"/>
      <c r="D388" s="40"/>
      <c r="E388" s="40"/>
      <c r="F388" s="40"/>
      <c r="G388" s="40"/>
      <c r="H388" s="40"/>
      <c r="I388" s="40"/>
      <c r="J388" s="43"/>
      <c r="K388" s="40"/>
      <c r="L388" s="40"/>
      <c r="M388" s="54"/>
      <c r="N388" s="38"/>
      <c r="O388" s="40"/>
      <c r="P388" s="49"/>
      <c r="Q388" s="49"/>
      <c r="R388" s="49"/>
      <c r="S388" s="49"/>
      <c r="T388" s="49"/>
      <c r="U388" s="49"/>
      <c r="V388" s="49"/>
      <c r="W388" s="49"/>
      <c r="X388" s="49"/>
      <c r="Y388" s="49"/>
      <c r="Z388" s="49"/>
      <c r="AA388" s="49"/>
      <c r="AB388" s="49"/>
      <c r="AC388" s="45"/>
      <c r="AD388" s="40"/>
      <c r="AE388" s="207">
        <f t="shared" si="12"/>
        <v>0</v>
      </c>
      <c r="AF388" s="115">
        <f t="shared" si="13"/>
        <v>0</v>
      </c>
    </row>
    <row r="389" spans="1:32" ht="20.100000000000001" customHeight="1">
      <c r="A389" s="114">
        <v>388</v>
      </c>
      <c r="B389" s="40"/>
      <c r="C389" s="40"/>
      <c r="D389" s="40"/>
      <c r="E389" s="40"/>
      <c r="F389" s="40"/>
      <c r="G389" s="40"/>
      <c r="H389" s="40"/>
      <c r="I389" s="40"/>
      <c r="J389" s="43"/>
      <c r="K389" s="40"/>
      <c r="L389" s="40"/>
      <c r="M389" s="54"/>
      <c r="N389" s="38"/>
      <c r="O389" s="40"/>
      <c r="P389" s="49"/>
      <c r="Q389" s="49"/>
      <c r="R389" s="49"/>
      <c r="S389" s="49"/>
      <c r="T389" s="49"/>
      <c r="U389" s="49"/>
      <c r="V389" s="49"/>
      <c r="W389" s="49"/>
      <c r="X389" s="49"/>
      <c r="Y389" s="49"/>
      <c r="Z389" s="49"/>
      <c r="AA389" s="49"/>
      <c r="AB389" s="49"/>
      <c r="AC389" s="45"/>
      <c r="AD389" s="40"/>
      <c r="AE389" s="207">
        <f t="shared" si="12"/>
        <v>0</v>
      </c>
      <c r="AF389" s="115">
        <f t="shared" si="13"/>
        <v>0</v>
      </c>
    </row>
    <row r="390" spans="1:32" ht="20.100000000000001" customHeight="1">
      <c r="A390" s="114">
        <v>389</v>
      </c>
      <c r="B390" s="40"/>
      <c r="C390" s="40"/>
      <c r="D390" s="40"/>
      <c r="E390" s="40"/>
      <c r="F390" s="40"/>
      <c r="G390" s="40"/>
      <c r="H390" s="40"/>
      <c r="I390" s="40"/>
      <c r="J390" s="43"/>
      <c r="K390" s="40"/>
      <c r="L390" s="40"/>
      <c r="M390" s="54"/>
      <c r="N390" s="38"/>
      <c r="O390" s="40"/>
      <c r="P390" s="49"/>
      <c r="Q390" s="49"/>
      <c r="R390" s="49"/>
      <c r="S390" s="49"/>
      <c r="T390" s="49"/>
      <c r="U390" s="49"/>
      <c r="V390" s="49"/>
      <c r="W390" s="49"/>
      <c r="X390" s="49"/>
      <c r="Y390" s="49"/>
      <c r="Z390" s="49"/>
      <c r="AA390" s="49"/>
      <c r="AB390" s="49"/>
      <c r="AC390" s="45"/>
      <c r="AD390" s="40"/>
      <c r="AE390" s="207">
        <f t="shared" si="12"/>
        <v>0</v>
      </c>
      <c r="AF390" s="115">
        <f t="shared" si="13"/>
        <v>0</v>
      </c>
    </row>
    <row r="391" spans="1:32" s="116" customFormat="1" ht="20.100000000000001" customHeight="1">
      <c r="A391" s="114">
        <v>390</v>
      </c>
      <c r="B391" s="40"/>
      <c r="C391" s="40"/>
      <c r="D391" s="40"/>
      <c r="E391" s="40"/>
      <c r="F391" s="40"/>
      <c r="G391" s="40"/>
      <c r="H391" s="40"/>
      <c r="I391" s="40"/>
      <c r="J391" s="43"/>
      <c r="K391" s="40"/>
      <c r="L391" s="40"/>
      <c r="M391" s="54"/>
      <c r="N391" s="38"/>
      <c r="O391" s="40"/>
      <c r="P391" s="49"/>
      <c r="Q391" s="49"/>
      <c r="R391" s="49"/>
      <c r="S391" s="49"/>
      <c r="T391" s="49"/>
      <c r="U391" s="49"/>
      <c r="V391" s="49"/>
      <c r="W391" s="49"/>
      <c r="X391" s="49"/>
      <c r="Y391" s="49"/>
      <c r="Z391" s="49"/>
      <c r="AA391" s="49"/>
      <c r="AB391" s="49"/>
      <c r="AC391" s="45"/>
      <c r="AD391" s="40"/>
      <c r="AE391" s="207">
        <f t="shared" ref="AE391:AE454" si="14">SUM(P391:AB391)</f>
        <v>0</v>
      </c>
      <c r="AF391" s="115">
        <f t="shared" si="13"/>
        <v>0</v>
      </c>
    </row>
    <row r="392" spans="1:32" ht="20.100000000000001" customHeight="1">
      <c r="A392" s="114">
        <v>391</v>
      </c>
      <c r="B392" s="40"/>
      <c r="C392" s="40"/>
      <c r="D392" s="40"/>
      <c r="E392" s="40"/>
      <c r="F392" s="40"/>
      <c r="G392" s="40"/>
      <c r="H392" s="40"/>
      <c r="I392" s="40"/>
      <c r="J392" s="43"/>
      <c r="K392" s="40"/>
      <c r="L392" s="40"/>
      <c r="M392" s="54"/>
      <c r="N392" s="38"/>
      <c r="O392" s="40"/>
      <c r="P392" s="49"/>
      <c r="Q392" s="49"/>
      <c r="R392" s="49"/>
      <c r="S392" s="49"/>
      <c r="T392" s="49"/>
      <c r="U392" s="49"/>
      <c r="V392" s="49"/>
      <c r="W392" s="49"/>
      <c r="X392" s="49"/>
      <c r="Y392" s="49"/>
      <c r="Z392" s="49"/>
      <c r="AA392" s="49"/>
      <c r="AB392" s="49"/>
      <c r="AC392" s="45"/>
      <c r="AD392" s="40"/>
      <c r="AE392" s="207">
        <f t="shared" si="14"/>
        <v>0</v>
      </c>
      <c r="AF392" s="115">
        <f t="shared" si="13"/>
        <v>0</v>
      </c>
    </row>
    <row r="393" spans="1:32" ht="20.100000000000001" customHeight="1">
      <c r="A393" s="114">
        <v>392</v>
      </c>
      <c r="B393" s="40"/>
      <c r="C393" s="40"/>
      <c r="D393" s="40"/>
      <c r="E393" s="40"/>
      <c r="F393" s="40"/>
      <c r="G393" s="40"/>
      <c r="H393" s="40"/>
      <c r="I393" s="40"/>
      <c r="J393" s="43"/>
      <c r="K393" s="40"/>
      <c r="L393" s="40"/>
      <c r="M393" s="54"/>
      <c r="N393" s="38"/>
      <c r="O393" s="40"/>
      <c r="P393" s="49"/>
      <c r="Q393" s="49"/>
      <c r="R393" s="49"/>
      <c r="S393" s="49"/>
      <c r="T393" s="49"/>
      <c r="U393" s="49"/>
      <c r="V393" s="49"/>
      <c r="W393" s="49"/>
      <c r="X393" s="49"/>
      <c r="Y393" s="49"/>
      <c r="Z393" s="49"/>
      <c r="AA393" s="49"/>
      <c r="AB393" s="49"/>
      <c r="AC393" s="45"/>
      <c r="AD393" s="40"/>
      <c r="AE393" s="207">
        <f t="shared" si="14"/>
        <v>0</v>
      </c>
      <c r="AF393" s="115">
        <f t="shared" si="13"/>
        <v>0</v>
      </c>
    </row>
    <row r="394" spans="1:32" ht="20.100000000000001" customHeight="1">
      <c r="A394" s="114">
        <v>393</v>
      </c>
      <c r="B394" s="40"/>
      <c r="C394" s="40"/>
      <c r="D394" s="40"/>
      <c r="E394" s="40"/>
      <c r="F394" s="40"/>
      <c r="G394" s="40"/>
      <c r="H394" s="40"/>
      <c r="I394" s="40"/>
      <c r="J394" s="43"/>
      <c r="K394" s="40"/>
      <c r="L394" s="40"/>
      <c r="M394" s="54"/>
      <c r="N394" s="38"/>
      <c r="O394" s="40"/>
      <c r="P394" s="49"/>
      <c r="Q394" s="49"/>
      <c r="R394" s="49"/>
      <c r="S394" s="49"/>
      <c r="T394" s="49"/>
      <c r="U394" s="49"/>
      <c r="V394" s="49"/>
      <c r="W394" s="49"/>
      <c r="X394" s="49"/>
      <c r="Y394" s="49"/>
      <c r="Z394" s="49"/>
      <c r="AA394" s="49"/>
      <c r="AB394" s="49"/>
      <c r="AC394" s="45"/>
      <c r="AD394" s="40"/>
      <c r="AE394" s="207">
        <f t="shared" si="14"/>
        <v>0</v>
      </c>
      <c r="AF394" s="115">
        <f t="shared" si="13"/>
        <v>0</v>
      </c>
    </row>
    <row r="395" spans="1:32" ht="20.100000000000001" customHeight="1">
      <c r="A395" s="114">
        <v>394</v>
      </c>
      <c r="B395" s="40"/>
      <c r="C395" s="40"/>
      <c r="D395" s="40"/>
      <c r="E395" s="40"/>
      <c r="F395" s="40"/>
      <c r="G395" s="40"/>
      <c r="H395" s="40"/>
      <c r="I395" s="40"/>
      <c r="J395" s="43"/>
      <c r="K395" s="40"/>
      <c r="L395" s="40"/>
      <c r="M395" s="54"/>
      <c r="N395" s="38"/>
      <c r="O395" s="40"/>
      <c r="P395" s="49"/>
      <c r="Q395" s="49"/>
      <c r="R395" s="49"/>
      <c r="S395" s="49"/>
      <c r="T395" s="49"/>
      <c r="U395" s="49"/>
      <c r="V395" s="49"/>
      <c r="W395" s="49"/>
      <c r="X395" s="49"/>
      <c r="Y395" s="49"/>
      <c r="Z395" s="49"/>
      <c r="AA395" s="49"/>
      <c r="AB395" s="49"/>
      <c r="AC395" s="45"/>
      <c r="AD395" s="40"/>
      <c r="AE395" s="207">
        <f t="shared" si="14"/>
        <v>0</v>
      </c>
      <c r="AF395" s="115">
        <f t="shared" si="13"/>
        <v>0</v>
      </c>
    </row>
    <row r="396" spans="1:32" ht="20.100000000000001" customHeight="1">
      <c r="A396" s="114">
        <v>395</v>
      </c>
      <c r="B396" s="40"/>
      <c r="C396" s="40"/>
      <c r="D396" s="40"/>
      <c r="E396" s="40"/>
      <c r="F396" s="40"/>
      <c r="G396" s="40"/>
      <c r="H396" s="40"/>
      <c r="I396" s="40"/>
      <c r="J396" s="43"/>
      <c r="K396" s="40"/>
      <c r="L396" s="40"/>
      <c r="M396" s="54"/>
      <c r="N396" s="38"/>
      <c r="O396" s="40"/>
      <c r="P396" s="49"/>
      <c r="Q396" s="49"/>
      <c r="R396" s="49"/>
      <c r="S396" s="49"/>
      <c r="T396" s="49"/>
      <c r="U396" s="49"/>
      <c r="V396" s="49"/>
      <c r="W396" s="49"/>
      <c r="X396" s="49"/>
      <c r="Y396" s="49"/>
      <c r="Z396" s="49"/>
      <c r="AA396" s="49"/>
      <c r="AB396" s="49"/>
      <c r="AC396" s="45"/>
      <c r="AD396" s="40"/>
      <c r="AE396" s="207">
        <f t="shared" si="14"/>
        <v>0</v>
      </c>
      <c r="AF396" s="115">
        <f t="shared" si="13"/>
        <v>0</v>
      </c>
    </row>
    <row r="397" spans="1:32" ht="20.100000000000001" customHeight="1">
      <c r="A397" s="114">
        <v>396</v>
      </c>
      <c r="B397" s="40"/>
      <c r="C397" s="40"/>
      <c r="D397" s="40"/>
      <c r="E397" s="40"/>
      <c r="F397" s="40"/>
      <c r="G397" s="40"/>
      <c r="H397" s="40"/>
      <c r="I397" s="40"/>
      <c r="J397" s="43"/>
      <c r="K397" s="40"/>
      <c r="L397" s="40"/>
      <c r="M397" s="54"/>
      <c r="N397" s="38"/>
      <c r="O397" s="40"/>
      <c r="P397" s="49"/>
      <c r="Q397" s="49"/>
      <c r="R397" s="49"/>
      <c r="S397" s="49"/>
      <c r="T397" s="49"/>
      <c r="U397" s="49"/>
      <c r="V397" s="49"/>
      <c r="W397" s="49"/>
      <c r="X397" s="49"/>
      <c r="Y397" s="49"/>
      <c r="Z397" s="49"/>
      <c r="AA397" s="49"/>
      <c r="AB397" s="49"/>
      <c r="AC397" s="45"/>
      <c r="AD397" s="40"/>
      <c r="AE397" s="207">
        <f t="shared" si="14"/>
        <v>0</v>
      </c>
      <c r="AF397" s="115">
        <f t="shared" si="13"/>
        <v>0</v>
      </c>
    </row>
    <row r="398" spans="1:32" ht="20.100000000000001" customHeight="1">
      <c r="A398" s="114">
        <v>397</v>
      </c>
      <c r="B398" s="40"/>
      <c r="C398" s="40"/>
      <c r="D398" s="40"/>
      <c r="E398" s="40"/>
      <c r="F398" s="40"/>
      <c r="G398" s="40"/>
      <c r="H398" s="40"/>
      <c r="I398" s="40"/>
      <c r="J398" s="43"/>
      <c r="K398" s="40"/>
      <c r="L398" s="40"/>
      <c r="M398" s="54"/>
      <c r="N398" s="38"/>
      <c r="O398" s="40"/>
      <c r="P398" s="49"/>
      <c r="Q398" s="49"/>
      <c r="R398" s="49"/>
      <c r="S398" s="49"/>
      <c r="T398" s="49"/>
      <c r="U398" s="49"/>
      <c r="V398" s="49"/>
      <c r="W398" s="49"/>
      <c r="X398" s="49"/>
      <c r="Y398" s="49"/>
      <c r="Z398" s="49"/>
      <c r="AA398" s="49"/>
      <c r="AB398" s="49"/>
      <c r="AC398" s="45"/>
      <c r="AD398" s="40"/>
      <c r="AE398" s="207">
        <f t="shared" si="14"/>
        <v>0</v>
      </c>
      <c r="AF398" s="115">
        <f t="shared" si="13"/>
        <v>0</v>
      </c>
    </row>
    <row r="399" spans="1:32" ht="20.100000000000001" customHeight="1">
      <c r="A399" s="114">
        <v>398</v>
      </c>
      <c r="B399" s="40"/>
      <c r="C399" s="40"/>
      <c r="D399" s="40"/>
      <c r="E399" s="40"/>
      <c r="F399" s="40"/>
      <c r="G399" s="40"/>
      <c r="H399" s="40"/>
      <c r="I399" s="40"/>
      <c r="J399" s="43"/>
      <c r="K399" s="40"/>
      <c r="L399" s="40"/>
      <c r="M399" s="54"/>
      <c r="N399" s="38"/>
      <c r="O399" s="40"/>
      <c r="P399" s="49"/>
      <c r="Q399" s="49"/>
      <c r="R399" s="49"/>
      <c r="S399" s="49"/>
      <c r="T399" s="49"/>
      <c r="U399" s="49"/>
      <c r="V399" s="49"/>
      <c r="W399" s="49"/>
      <c r="X399" s="49"/>
      <c r="Y399" s="49"/>
      <c r="Z399" s="49"/>
      <c r="AA399" s="49"/>
      <c r="AB399" s="49"/>
      <c r="AC399" s="45"/>
      <c r="AD399" s="40"/>
      <c r="AE399" s="207">
        <f t="shared" si="14"/>
        <v>0</v>
      </c>
      <c r="AF399" s="115">
        <f t="shared" si="13"/>
        <v>0</v>
      </c>
    </row>
    <row r="400" spans="1:32" s="116" customFormat="1" ht="20.100000000000001" customHeight="1">
      <c r="A400" s="114">
        <v>399</v>
      </c>
      <c r="B400" s="40"/>
      <c r="C400" s="40"/>
      <c r="D400" s="40"/>
      <c r="E400" s="40"/>
      <c r="F400" s="40"/>
      <c r="G400" s="40"/>
      <c r="H400" s="40"/>
      <c r="I400" s="40"/>
      <c r="J400" s="43"/>
      <c r="K400" s="40"/>
      <c r="L400" s="40"/>
      <c r="M400" s="54"/>
      <c r="N400" s="38"/>
      <c r="O400" s="40"/>
      <c r="P400" s="49"/>
      <c r="Q400" s="49"/>
      <c r="R400" s="49"/>
      <c r="S400" s="49"/>
      <c r="T400" s="49"/>
      <c r="U400" s="49"/>
      <c r="V400" s="49"/>
      <c r="W400" s="49"/>
      <c r="X400" s="49"/>
      <c r="Y400" s="49"/>
      <c r="Z400" s="49"/>
      <c r="AA400" s="49"/>
      <c r="AB400" s="49"/>
      <c r="AC400" s="45"/>
      <c r="AD400" s="40"/>
      <c r="AE400" s="207">
        <f t="shared" si="14"/>
        <v>0</v>
      </c>
      <c r="AF400" s="115">
        <f t="shared" si="13"/>
        <v>0</v>
      </c>
    </row>
    <row r="401" spans="1:32" ht="20.100000000000001" customHeight="1">
      <c r="A401" s="114">
        <v>400</v>
      </c>
      <c r="B401" s="40"/>
      <c r="C401" s="40"/>
      <c r="D401" s="40"/>
      <c r="E401" s="40"/>
      <c r="F401" s="40"/>
      <c r="G401" s="40"/>
      <c r="H401" s="40"/>
      <c r="I401" s="40"/>
      <c r="J401" s="43"/>
      <c r="K401" s="40"/>
      <c r="L401" s="40"/>
      <c r="M401" s="54"/>
      <c r="N401" s="38"/>
      <c r="O401" s="40"/>
      <c r="P401" s="49"/>
      <c r="Q401" s="49"/>
      <c r="R401" s="49"/>
      <c r="S401" s="49"/>
      <c r="T401" s="49"/>
      <c r="U401" s="49"/>
      <c r="V401" s="49"/>
      <c r="W401" s="49"/>
      <c r="X401" s="49"/>
      <c r="Y401" s="49"/>
      <c r="Z401" s="49"/>
      <c r="AA401" s="49"/>
      <c r="AB401" s="49"/>
      <c r="AC401" s="45"/>
      <c r="AD401" s="40"/>
      <c r="AE401" s="207">
        <f t="shared" si="14"/>
        <v>0</v>
      </c>
      <c r="AF401" s="115">
        <f t="shared" si="13"/>
        <v>0</v>
      </c>
    </row>
    <row r="402" spans="1:32" ht="20.100000000000001" customHeight="1">
      <c r="A402" s="114">
        <v>401</v>
      </c>
      <c r="B402" s="40"/>
      <c r="C402" s="40"/>
      <c r="D402" s="40"/>
      <c r="E402" s="40"/>
      <c r="F402" s="40"/>
      <c r="G402" s="40"/>
      <c r="H402" s="40"/>
      <c r="I402" s="40"/>
      <c r="J402" s="43"/>
      <c r="K402" s="40"/>
      <c r="L402" s="40"/>
      <c r="M402" s="54"/>
      <c r="N402" s="38"/>
      <c r="O402" s="40"/>
      <c r="P402" s="49"/>
      <c r="Q402" s="49"/>
      <c r="R402" s="49"/>
      <c r="S402" s="49"/>
      <c r="T402" s="49"/>
      <c r="U402" s="49"/>
      <c r="V402" s="49"/>
      <c r="W402" s="49"/>
      <c r="X402" s="49"/>
      <c r="Y402" s="49"/>
      <c r="Z402" s="49"/>
      <c r="AA402" s="49"/>
      <c r="AB402" s="49"/>
      <c r="AC402" s="45"/>
      <c r="AD402" s="40"/>
      <c r="AE402" s="207">
        <f t="shared" si="14"/>
        <v>0</v>
      </c>
      <c r="AF402" s="115">
        <f t="shared" si="13"/>
        <v>0</v>
      </c>
    </row>
    <row r="403" spans="1:32" ht="20.100000000000001" customHeight="1">
      <c r="A403" s="114">
        <v>402</v>
      </c>
      <c r="B403" s="40"/>
      <c r="C403" s="40"/>
      <c r="D403" s="40"/>
      <c r="E403" s="40"/>
      <c r="F403" s="40"/>
      <c r="G403" s="40"/>
      <c r="H403" s="40"/>
      <c r="I403" s="40"/>
      <c r="J403" s="43"/>
      <c r="K403" s="40"/>
      <c r="L403" s="40"/>
      <c r="M403" s="54"/>
      <c r="N403" s="38"/>
      <c r="O403" s="40"/>
      <c r="P403" s="49"/>
      <c r="Q403" s="49"/>
      <c r="R403" s="49"/>
      <c r="S403" s="49"/>
      <c r="T403" s="49"/>
      <c r="U403" s="49"/>
      <c r="V403" s="49"/>
      <c r="W403" s="49"/>
      <c r="X403" s="49"/>
      <c r="Y403" s="49"/>
      <c r="Z403" s="49"/>
      <c r="AA403" s="49"/>
      <c r="AB403" s="49"/>
      <c r="AC403" s="45"/>
      <c r="AD403" s="40"/>
      <c r="AE403" s="207">
        <f t="shared" si="14"/>
        <v>0</v>
      </c>
      <c r="AF403" s="115">
        <f t="shared" si="13"/>
        <v>0</v>
      </c>
    </row>
    <row r="404" spans="1:32" ht="20.100000000000001" customHeight="1">
      <c r="A404" s="114">
        <v>403</v>
      </c>
      <c r="B404" s="40"/>
      <c r="C404" s="40"/>
      <c r="D404" s="40"/>
      <c r="E404" s="40"/>
      <c r="F404" s="40"/>
      <c r="G404" s="40"/>
      <c r="H404" s="40"/>
      <c r="I404" s="40"/>
      <c r="J404" s="43"/>
      <c r="K404" s="40"/>
      <c r="L404" s="40"/>
      <c r="M404" s="54"/>
      <c r="N404" s="38"/>
      <c r="O404" s="40"/>
      <c r="P404" s="49"/>
      <c r="Q404" s="49"/>
      <c r="R404" s="49"/>
      <c r="S404" s="49"/>
      <c r="T404" s="49"/>
      <c r="U404" s="49"/>
      <c r="V404" s="49"/>
      <c r="W404" s="49"/>
      <c r="X404" s="49"/>
      <c r="Y404" s="49"/>
      <c r="Z404" s="49"/>
      <c r="AA404" s="49"/>
      <c r="AB404" s="49"/>
      <c r="AC404" s="45"/>
      <c r="AD404" s="40"/>
      <c r="AE404" s="207">
        <f t="shared" si="14"/>
        <v>0</v>
      </c>
      <c r="AF404" s="115">
        <f t="shared" si="13"/>
        <v>0</v>
      </c>
    </row>
    <row r="405" spans="1:32" s="116" customFormat="1" ht="20.100000000000001" customHeight="1">
      <c r="A405" s="114">
        <v>404</v>
      </c>
      <c r="B405" s="40"/>
      <c r="C405" s="40"/>
      <c r="D405" s="40"/>
      <c r="E405" s="40"/>
      <c r="F405" s="40"/>
      <c r="G405" s="40"/>
      <c r="H405" s="40"/>
      <c r="I405" s="40"/>
      <c r="J405" s="43"/>
      <c r="K405" s="40"/>
      <c r="L405" s="40"/>
      <c r="M405" s="54"/>
      <c r="N405" s="38"/>
      <c r="O405" s="40"/>
      <c r="P405" s="49"/>
      <c r="Q405" s="49"/>
      <c r="R405" s="49"/>
      <c r="S405" s="49"/>
      <c r="T405" s="49"/>
      <c r="U405" s="49"/>
      <c r="V405" s="49"/>
      <c r="W405" s="49"/>
      <c r="X405" s="49"/>
      <c r="Y405" s="49"/>
      <c r="Z405" s="49"/>
      <c r="AA405" s="49"/>
      <c r="AB405" s="49"/>
      <c r="AC405" s="45"/>
      <c r="AD405" s="40"/>
      <c r="AE405" s="207">
        <f t="shared" si="14"/>
        <v>0</v>
      </c>
      <c r="AF405" s="115">
        <f t="shared" si="13"/>
        <v>0</v>
      </c>
    </row>
    <row r="406" spans="1:32" ht="20.100000000000001" customHeight="1">
      <c r="A406" s="114">
        <v>405</v>
      </c>
      <c r="B406" s="40"/>
      <c r="C406" s="40"/>
      <c r="D406" s="40"/>
      <c r="E406" s="40"/>
      <c r="F406" s="40"/>
      <c r="G406" s="40"/>
      <c r="H406" s="40"/>
      <c r="I406" s="40"/>
      <c r="J406" s="43"/>
      <c r="K406" s="40"/>
      <c r="L406" s="40"/>
      <c r="M406" s="54"/>
      <c r="N406" s="38"/>
      <c r="O406" s="40"/>
      <c r="P406" s="49"/>
      <c r="Q406" s="49"/>
      <c r="R406" s="49"/>
      <c r="S406" s="49"/>
      <c r="T406" s="49"/>
      <c r="U406" s="49"/>
      <c r="V406" s="49"/>
      <c r="W406" s="49"/>
      <c r="X406" s="49"/>
      <c r="Y406" s="49"/>
      <c r="Z406" s="49"/>
      <c r="AA406" s="49"/>
      <c r="AB406" s="49"/>
      <c r="AC406" s="45"/>
      <c r="AD406" s="40"/>
      <c r="AE406" s="207">
        <f t="shared" si="14"/>
        <v>0</v>
      </c>
      <c r="AF406" s="115">
        <f t="shared" si="13"/>
        <v>0</v>
      </c>
    </row>
    <row r="407" spans="1:32" ht="20.100000000000001" customHeight="1">
      <c r="A407" s="114">
        <v>406</v>
      </c>
      <c r="B407" s="40"/>
      <c r="C407" s="40"/>
      <c r="D407" s="40"/>
      <c r="E407" s="40"/>
      <c r="F407" s="40"/>
      <c r="G407" s="40"/>
      <c r="H407" s="40"/>
      <c r="I407" s="40"/>
      <c r="J407" s="43"/>
      <c r="K407" s="40"/>
      <c r="L407" s="40"/>
      <c r="M407" s="54"/>
      <c r="N407" s="38"/>
      <c r="O407" s="40"/>
      <c r="P407" s="49"/>
      <c r="Q407" s="49"/>
      <c r="R407" s="49"/>
      <c r="S407" s="49"/>
      <c r="T407" s="49"/>
      <c r="U407" s="49"/>
      <c r="V407" s="49"/>
      <c r="W407" s="49"/>
      <c r="X407" s="49"/>
      <c r="Y407" s="49"/>
      <c r="Z407" s="49"/>
      <c r="AA407" s="49"/>
      <c r="AB407" s="49"/>
      <c r="AC407" s="45"/>
      <c r="AD407" s="40"/>
      <c r="AE407" s="207">
        <f t="shared" si="14"/>
        <v>0</v>
      </c>
      <c r="AF407" s="115">
        <f t="shared" si="13"/>
        <v>0</v>
      </c>
    </row>
    <row r="408" spans="1:32" ht="20.100000000000001" customHeight="1">
      <c r="A408" s="114">
        <v>407</v>
      </c>
      <c r="B408" s="40"/>
      <c r="C408" s="40"/>
      <c r="D408" s="40"/>
      <c r="E408" s="40"/>
      <c r="F408" s="40"/>
      <c r="G408" s="40"/>
      <c r="H408" s="40"/>
      <c r="I408" s="40"/>
      <c r="J408" s="43"/>
      <c r="K408" s="40"/>
      <c r="L408" s="40"/>
      <c r="M408" s="54"/>
      <c r="N408" s="38"/>
      <c r="O408" s="40"/>
      <c r="P408" s="49"/>
      <c r="Q408" s="49"/>
      <c r="R408" s="49"/>
      <c r="S408" s="49"/>
      <c r="T408" s="49"/>
      <c r="U408" s="49"/>
      <c r="V408" s="49"/>
      <c r="W408" s="49"/>
      <c r="X408" s="49"/>
      <c r="Y408" s="49"/>
      <c r="Z408" s="49"/>
      <c r="AA408" s="49"/>
      <c r="AB408" s="49"/>
      <c r="AC408" s="45"/>
      <c r="AD408" s="40"/>
      <c r="AE408" s="207">
        <f t="shared" si="14"/>
        <v>0</v>
      </c>
      <c r="AF408" s="115">
        <f t="shared" si="13"/>
        <v>0</v>
      </c>
    </row>
    <row r="409" spans="1:32" ht="20.100000000000001" customHeight="1">
      <c r="A409" s="114">
        <v>408</v>
      </c>
      <c r="B409" s="40"/>
      <c r="C409" s="40"/>
      <c r="D409" s="40"/>
      <c r="E409" s="40"/>
      <c r="F409" s="40"/>
      <c r="G409" s="40"/>
      <c r="H409" s="40"/>
      <c r="I409" s="40"/>
      <c r="J409" s="43"/>
      <c r="K409" s="40"/>
      <c r="L409" s="40"/>
      <c r="M409" s="54"/>
      <c r="N409" s="38"/>
      <c r="O409" s="40"/>
      <c r="P409" s="49"/>
      <c r="Q409" s="49"/>
      <c r="R409" s="49"/>
      <c r="S409" s="49"/>
      <c r="T409" s="49"/>
      <c r="U409" s="49"/>
      <c r="V409" s="49"/>
      <c r="W409" s="49"/>
      <c r="X409" s="49"/>
      <c r="Y409" s="49"/>
      <c r="Z409" s="49"/>
      <c r="AA409" s="49"/>
      <c r="AB409" s="49"/>
      <c r="AC409" s="45"/>
      <c r="AD409" s="40"/>
      <c r="AE409" s="207">
        <f t="shared" si="14"/>
        <v>0</v>
      </c>
      <c r="AF409" s="115">
        <f t="shared" si="13"/>
        <v>0</v>
      </c>
    </row>
    <row r="410" spans="1:32" ht="20.100000000000001" customHeight="1">
      <c r="A410" s="114">
        <v>409</v>
      </c>
      <c r="B410" s="40"/>
      <c r="C410" s="40"/>
      <c r="D410" s="40"/>
      <c r="E410" s="40"/>
      <c r="F410" s="40"/>
      <c r="G410" s="40"/>
      <c r="H410" s="40"/>
      <c r="I410" s="40"/>
      <c r="J410" s="43"/>
      <c r="K410" s="40"/>
      <c r="L410" s="40"/>
      <c r="M410" s="54"/>
      <c r="N410" s="38"/>
      <c r="O410" s="40"/>
      <c r="P410" s="49"/>
      <c r="Q410" s="49"/>
      <c r="R410" s="49"/>
      <c r="S410" s="49"/>
      <c r="T410" s="49"/>
      <c r="U410" s="49"/>
      <c r="V410" s="49"/>
      <c r="W410" s="49"/>
      <c r="X410" s="49"/>
      <c r="Y410" s="49"/>
      <c r="Z410" s="49"/>
      <c r="AA410" s="49"/>
      <c r="AB410" s="49"/>
      <c r="AC410" s="45"/>
      <c r="AD410" s="40"/>
      <c r="AE410" s="207">
        <f t="shared" si="14"/>
        <v>0</v>
      </c>
      <c r="AF410" s="115">
        <f t="shared" si="13"/>
        <v>0</v>
      </c>
    </row>
    <row r="411" spans="1:32" ht="20.100000000000001" customHeight="1">
      <c r="A411" s="114">
        <v>410</v>
      </c>
      <c r="B411" s="40"/>
      <c r="C411" s="40"/>
      <c r="D411" s="40"/>
      <c r="E411" s="40"/>
      <c r="F411" s="40"/>
      <c r="G411" s="40"/>
      <c r="H411" s="40"/>
      <c r="I411" s="40"/>
      <c r="J411" s="43"/>
      <c r="K411" s="40"/>
      <c r="L411" s="40"/>
      <c r="M411" s="54"/>
      <c r="N411" s="38"/>
      <c r="O411" s="40"/>
      <c r="P411" s="49"/>
      <c r="Q411" s="49"/>
      <c r="R411" s="49"/>
      <c r="S411" s="49"/>
      <c r="T411" s="49"/>
      <c r="U411" s="49"/>
      <c r="V411" s="49"/>
      <c r="W411" s="49"/>
      <c r="X411" s="49"/>
      <c r="Y411" s="49"/>
      <c r="Z411" s="49"/>
      <c r="AA411" s="49"/>
      <c r="AB411" s="49"/>
      <c r="AC411" s="45"/>
      <c r="AD411" s="40"/>
      <c r="AE411" s="207">
        <f t="shared" si="14"/>
        <v>0</v>
      </c>
      <c r="AF411" s="115">
        <f t="shared" si="13"/>
        <v>0</v>
      </c>
    </row>
    <row r="412" spans="1:32" ht="20.100000000000001" customHeight="1">
      <c r="A412" s="114">
        <v>411</v>
      </c>
      <c r="B412" s="40"/>
      <c r="C412" s="40"/>
      <c r="D412" s="40"/>
      <c r="E412" s="40"/>
      <c r="F412" s="40"/>
      <c r="G412" s="40"/>
      <c r="H412" s="40"/>
      <c r="I412" s="40"/>
      <c r="J412" s="43"/>
      <c r="K412" s="40"/>
      <c r="L412" s="40"/>
      <c r="M412" s="54"/>
      <c r="N412" s="38"/>
      <c r="O412" s="40"/>
      <c r="P412" s="49"/>
      <c r="Q412" s="49"/>
      <c r="R412" s="49"/>
      <c r="S412" s="49"/>
      <c r="T412" s="49"/>
      <c r="U412" s="49"/>
      <c r="V412" s="49"/>
      <c r="W412" s="49"/>
      <c r="X412" s="49"/>
      <c r="Y412" s="49"/>
      <c r="Z412" s="49"/>
      <c r="AA412" s="49"/>
      <c r="AB412" s="49"/>
      <c r="AC412" s="45"/>
      <c r="AD412" s="40"/>
      <c r="AE412" s="207">
        <f t="shared" si="14"/>
        <v>0</v>
      </c>
      <c r="AF412" s="115">
        <f t="shared" si="13"/>
        <v>0</v>
      </c>
    </row>
    <row r="413" spans="1:32" ht="20.100000000000001" customHeight="1">
      <c r="A413" s="114">
        <v>412</v>
      </c>
      <c r="B413" s="40"/>
      <c r="C413" s="40"/>
      <c r="D413" s="40"/>
      <c r="E413" s="40"/>
      <c r="F413" s="40"/>
      <c r="G413" s="40"/>
      <c r="H413" s="40"/>
      <c r="I413" s="40"/>
      <c r="J413" s="43"/>
      <c r="K413" s="40"/>
      <c r="L413" s="40"/>
      <c r="M413" s="54"/>
      <c r="N413" s="38"/>
      <c r="O413" s="40"/>
      <c r="P413" s="49"/>
      <c r="Q413" s="49"/>
      <c r="R413" s="49"/>
      <c r="S413" s="49"/>
      <c r="T413" s="49"/>
      <c r="U413" s="49"/>
      <c r="V413" s="49"/>
      <c r="W413" s="49"/>
      <c r="X413" s="49"/>
      <c r="Y413" s="49"/>
      <c r="Z413" s="49"/>
      <c r="AA413" s="49"/>
      <c r="AB413" s="49"/>
      <c r="AC413" s="45"/>
      <c r="AD413" s="40"/>
      <c r="AE413" s="207">
        <f t="shared" si="14"/>
        <v>0</v>
      </c>
      <c r="AF413" s="115">
        <f t="shared" si="13"/>
        <v>0</v>
      </c>
    </row>
    <row r="414" spans="1:32" ht="20.100000000000001" customHeight="1">
      <c r="A414" s="114">
        <v>413</v>
      </c>
      <c r="B414" s="40"/>
      <c r="C414" s="40"/>
      <c r="D414" s="40"/>
      <c r="E414" s="40"/>
      <c r="F414" s="40"/>
      <c r="G414" s="40"/>
      <c r="H414" s="40"/>
      <c r="I414" s="40"/>
      <c r="J414" s="43"/>
      <c r="K414" s="40"/>
      <c r="L414" s="40"/>
      <c r="M414" s="54"/>
      <c r="N414" s="38"/>
      <c r="O414" s="40"/>
      <c r="P414" s="49"/>
      <c r="Q414" s="49"/>
      <c r="R414" s="49"/>
      <c r="S414" s="49"/>
      <c r="T414" s="49"/>
      <c r="U414" s="49"/>
      <c r="V414" s="49"/>
      <c r="W414" s="49"/>
      <c r="X414" s="49"/>
      <c r="Y414" s="49"/>
      <c r="Z414" s="49"/>
      <c r="AA414" s="49"/>
      <c r="AB414" s="49"/>
      <c r="AC414" s="45"/>
      <c r="AD414" s="40"/>
      <c r="AE414" s="207">
        <f t="shared" si="14"/>
        <v>0</v>
      </c>
      <c r="AF414" s="115">
        <f t="shared" si="13"/>
        <v>0</v>
      </c>
    </row>
    <row r="415" spans="1:32" ht="20.100000000000001" customHeight="1">
      <c r="A415" s="114">
        <v>414</v>
      </c>
      <c r="B415" s="40"/>
      <c r="C415" s="40"/>
      <c r="D415" s="40"/>
      <c r="E415" s="40"/>
      <c r="F415" s="40"/>
      <c r="G415" s="40"/>
      <c r="H415" s="40"/>
      <c r="I415" s="40"/>
      <c r="J415" s="43"/>
      <c r="K415" s="40"/>
      <c r="L415" s="40"/>
      <c r="M415" s="54"/>
      <c r="N415" s="38"/>
      <c r="O415" s="40"/>
      <c r="P415" s="49"/>
      <c r="Q415" s="49"/>
      <c r="R415" s="49"/>
      <c r="S415" s="49"/>
      <c r="T415" s="49"/>
      <c r="U415" s="49"/>
      <c r="V415" s="49"/>
      <c r="W415" s="49"/>
      <c r="X415" s="49"/>
      <c r="Y415" s="49"/>
      <c r="Z415" s="49"/>
      <c r="AA415" s="49"/>
      <c r="AB415" s="49"/>
      <c r="AC415" s="45"/>
      <c r="AD415" s="40"/>
      <c r="AE415" s="207">
        <f t="shared" si="14"/>
        <v>0</v>
      </c>
      <c r="AF415" s="115">
        <f t="shared" si="13"/>
        <v>0</v>
      </c>
    </row>
    <row r="416" spans="1:32" ht="20.100000000000001" customHeight="1">
      <c r="A416" s="114">
        <v>415</v>
      </c>
      <c r="B416" s="40"/>
      <c r="C416" s="40"/>
      <c r="D416" s="40"/>
      <c r="E416" s="40"/>
      <c r="F416" s="40"/>
      <c r="G416" s="40"/>
      <c r="H416" s="40"/>
      <c r="I416" s="40"/>
      <c r="J416" s="43"/>
      <c r="K416" s="40"/>
      <c r="L416" s="40"/>
      <c r="M416" s="54"/>
      <c r="N416" s="38"/>
      <c r="O416" s="40"/>
      <c r="P416" s="49"/>
      <c r="Q416" s="49"/>
      <c r="R416" s="49"/>
      <c r="S416" s="49"/>
      <c r="T416" s="49"/>
      <c r="U416" s="49"/>
      <c r="V416" s="49"/>
      <c r="W416" s="49"/>
      <c r="X416" s="49"/>
      <c r="Y416" s="49"/>
      <c r="Z416" s="49"/>
      <c r="AA416" s="49"/>
      <c r="AB416" s="49"/>
      <c r="AC416" s="45"/>
      <c r="AD416" s="40"/>
      <c r="AE416" s="207">
        <f t="shared" si="14"/>
        <v>0</v>
      </c>
      <c r="AF416" s="115">
        <f t="shared" si="13"/>
        <v>0</v>
      </c>
    </row>
    <row r="417" spans="1:32" ht="20.100000000000001" customHeight="1">
      <c r="A417" s="114">
        <v>416</v>
      </c>
      <c r="B417" s="40"/>
      <c r="C417" s="40"/>
      <c r="D417" s="40"/>
      <c r="E417" s="40"/>
      <c r="F417" s="40"/>
      <c r="G417" s="40"/>
      <c r="H417" s="40"/>
      <c r="I417" s="40"/>
      <c r="J417" s="43"/>
      <c r="K417" s="40"/>
      <c r="L417" s="40"/>
      <c r="M417" s="54"/>
      <c r="N417" s="38"/>
      <c r="O417" s="40"/>
      <c r="P417" s="49"/>
      <c r="Q417" s="49"/>
      <c r="R417" s="49"/>
      <c r="S417" s="49"/>
      <c r="T417" s="49"/>
      <c r="U417" s="49"/>
      <c r="V417" s="49"/>
      <c r="W417" s="49"/>
      <c r="X417" s="49"/>
      <c r="Y417" s="49"/>
      <c r="Z417" s="49"/>
      <c r="AA417" s="49"/>
      <c r="AB417" s="49"/>
      <c r="AC417" s="45"/>
      <c r="AD417" s="40"/>
      <c r="AE417" s="207">
        <f t="shared" si="14"/>
        <v>0</v>
      </c>
      <c r="AF417" s="115">
        <f t="shared" si="13"/>
        <v>0</v>
      </c>
    </row>
    <row r="418" spans="1:32" ht="20.100000000000001" customHeight="1">
      <c r="A418" s="114">
        <v>417</v>
      </c>
      <c r="B418" s="40"/>
      <c r="C418" s="40"/>
      <c r="D418" s="40"/>
      <c r="E418" s="40"/>
      <c r="F418" s="40"/>
      <c r="G418" s="40"/>
      <c r="H418" s="40"/>
      <c r="I418" s="40"/>
      <c r="J418" s="43"/>
      <c r="K418" s="40"/>
      <c r="L418" s="40"/>
      <c r="M418" s="54"/>
      <c r="N418" s="38"/>
      <c r="O418" s="40"/>
      <c r="P418" s="49"/>
      <c r="Q418" s="49"/>
      <c r="R418" s="49"/>
      <c r="S418" s="49"/>
      <c r="T418" s="49"/>
      <c r="U418" s="49"/>
      <c r="V418" s="49"/>
      <c r="W418" s="49"/>
      <c r="X418" s="49"/>
      <c r="Y418" s="49"/>
      <c r="Z418" s="49"/>
      <c r="AA418" s="49"/>
      <c r="AB418" s="49"/>
      <c r="AC418" s="45"/>
      <c r="AD418" s="40"/>
      <c r="AE418" s="207">
        <f t="shared" si="14"/>
        <v>0</v>
      </c>
      <c r="AF418" s="115">
        <f t="shared" si="13"/>
        <v>0</v>
      </c>
    </row>
    <row r="419" spans="1:32" ht="20.100000000000001" customHeight="1">
      <c r="A419" s="114">
        <v>418</v>
      </c>
      <c r="B419" s="40"/>
      <c r="C419" s="40"/>
      <c r="D419" s="40"/>
      <c r="E419" s="40"/>
      <c r="F419" s="40"/>
      <c r="G419" s="40"/>
      <c r="H419" s="40"/>
      <c r="I419" s="40"/>
      <c r="J419" s="43"/>
      <c r="K419" s="40"/>
      <c r="L419" s="40"/>
      <c r="M419" s="54"/>
      <c r="N419" s="38"/>
      <c r="O419" s="40"/>
      <c r="P419" s="49"/>
      <c r="Q419" s="49"/>
      <c r="R419" s="49"/>
      <c r="S419" s="49"/>
      <c r="T419" s="49"/>
      <c r="U419" s="49"/>
      <c r="V419" s="49"/>
      <c r="W419" s="49"/>
      <c r="X419" s="49"/>
      <c r="Y419" s="49"/>
      <c r="Z419" s="49"/>
      <c r="AA419" s="49"/>
      <c r="AB419" s="49"/>
      <c r="AC419" s="45"/>
      <c r="AD419" s="40"/>
      <c r="AE419" s="207">
        <f t="shared" si="14"/>
        <v>0</v>
      </c>
      <c r="AF419" s="115">
        <f t="shared" si="13"/>
        <v>0</v>
      </c>
    </row>
    <row r="420" spans="1:32" ht="20.100000000000001" customHeight="1">
      <c r="A420" s="114">
        <v>419</v>
      </c>
      <c r="B420" s="40"/>
      <c r="C420" s="40"/>
      <c r="D420" s="40"/>
      <c r="E420" s="40"/>
      <c r="F420" s="40"/>
      <c r="G420" s="40"/>
      <c r="H420" s="40"/>
      <c r="I420" s="40"/>
      <c r="J420" s="43"/>
      <c r="K420" s="40"/>
      <c r="L420" s="40"/>
      <c r="M420" s="54"/>
      <c r="N420" s="38"/>
      <c r="O420" s="40"/>
      <c r="P420" s="49"/>
      <c r="Q420" s="49"/>
      <c r="R420" s="49"/>
      <c r="S420" s="49"/>
      <c r="T420" s="49"/>
      <c r="U420" s="49"/>
      <c r="V420" s="49"/>
      <c r="W420" s="49"/>
      <c r="X420" s="49"/>
      <c r="Y420" s="49"/>
      <c r="Z420" s="49"/>
      <c r="AA420" s="49"/>
      <c r="AB420" s="49"/>
      <c r="AC420" s="45"/>
      <c r="AD420" s="40"/>
      <c r="AE420" s="207">
        <f t="shared" si="14"/>
        <v>0</v>
      </c>
      <c r="AF420" s="115">
        <f t="shared" si="13"/>
        <v>0</v>
      </c>
    </row>
    <row r="421" spans="1:32" ht="20.100000000000001" customHeight="1">
      <c r="A421" s="114">
        <v>420</v>
      </c>
      <c r="B421" s="40"/>
      <c r="C421" s="40"/>
      <c r="D421" s="40"/>
      <c r="E421" s="40"/>
      <c r="F421" s="40"/>
      <c r="G421" s="40"/>
      <c r="H421" s="40"/>
      <c r="I421" s="40"/>
      <c r="J421" s="43"/>
      <c r="K421" s="40"/>
      <c r="L421" s="40"/>
      <c r="M421" s="54"/>
      <c r="N421" s="38"/>
      <c r="O421" s="40"/>
      <c r="P421" s="49"/>
      <c r="Q421" s="49"/>
      <c r="R421" s="49"/>
      <c r="S421" s="49"/>
      <c r="T421" s="49"/>
      <c r="U421" s="49"/>
      <c r="V421" s="49"/>
      <c r="W421" s="49"/>
      <c r="X421" s="49"/>
      <c r="Y421" s="49"/>
      <c r="Z421" s="49"/>
      <c r="AA421" s="49"/>
      <c r="AB421" s="49"/>
      <c r="AC421" s="45"/>
      <c r="AD421" s="40"/>
      <c r="AE421" s="207">
        <f t="shared" si="14"/>
        <v>0</v>
      </c>
      <c r="AF421" s="115">
        <f t="shared" si="13"/>
        <v>0</v>
      </c>
    </row>
    <row r="422" spans="1:32" ht="20.100000000000001" customHeight="1">
      <c r="A422" s="114">
        <v>421</v>
      </c>
      <c r="B422" s="40"/>
      <c r="C422" s="40"/>
      <c r="D422" s="40"/>
      <c r="E422" s="40"/>
      <c r="F422" s="40"/>
      <c r="G422" s="40"/>
      <c r="H422" s="40"/>
      <c r="I422" s="40"/>
      <c r="J422" s="43"/>
      <c r="K422" s="40"/>
      <c r="L422" s="40"/>
      <c r="M422" s="54"/>
      <c r="N422" s="38"/>
      <c r="O422" s="40"/>
      <c r="P422" s="49"/>
      <c r="Q422" s="49"/>
      <c r="R422" s="49"/>
      <c r="S422" s="49"/>
      <c r="T422" s="49"/>
      <c r="U422" s="49"/>
      <c r="V422" s="49"/>
      <c r="W422" s="49"/>
      <c r="X422" s="49"/>
      <c r="Y422" s="49"/>
      <c r="Z422" s="49"/>
      <c r="AA422" s="49"/>
      <c r="AB422" s="49"/>
      <c r="AC422" s="45"/>
      <c r="AD422" s="40"/>
      <c r="AE422" s="207">
        <f t="shared" si="14"/>
        <v>0</v>
      </c>
      <c r="AF422" s="115">
        <f t="shared" si="13"/>
        <v>0</v>
      </c>
    </row>
    <row r="423" spans="1:32" ht="20.100000000000001" customHeight="1">
      <c r="A423" s="114">
        <v>422</v>
      </c>
      <c r="B423" s="40"/>
      <c r="C423" s="40"/>
      <c r="D423" s="40"/>
      <c r="E423" s="40"/>
      <c r="F423" s="40"/>
      <c r="G423" s="40"/>
      <c r="H423" s="40"/>
      <c r="I423" s="40"/>
      <c r="J423" s="43"/>
      <c r="K423" s="40"/>
      <c r="L423" s="40"/>
      <c r="M423" s="54"/>
      <c r="N423" s="38"/>
      <c r="O423" s="40"/>
      <c r="P423" s="49"/>
      <c r="Q423" s="49"/>
      <c r="R423" s="49"/>
      <c r="S423" s="49"/>
      <c r="T423" s="49"/>
      <c r="U423" s="49"/>
      <c r="V423" s="49"/>
      <c r="W423" s="49"/>
      <c r="X423" s="49"/>
      <c r="Y423" s="49"/>
      <c r="Z423" s="49"/>
      <c r="AA423" s="49"/>
      <c r="AB423" s="49"/>
      <c r="AC423" s="45"/>
      <c r="AD423" s="40"/>
      <c r="AE423" s="207">
        <f t="shared" si="14"/>
        <v>0</v>
      </c>
      <c r="AF423" s="115">
        <f t="shared" si="13"/>
        <v>0</v>
      </c>
    </row>
    <row r="424" spans="1:32" ht="20.100000000000001" customHeight="1">
      <c r="A424" s="114">
        <v>423</v>
      </c>
      <c r="B424" s="40"/>
      <c r="C424" s="40"/>
      <c r="D424" s="40"/>
      <c r="E424" s="40"/>
      <c r="F424" s="40"/>
      <c r="G424" s="40"/>
      <c r="H424" s="40"/>
      <c r="I424" s="40"/>
      <c r="J424" s="43"/>
      <c r="K424" s="40"/>
      <c r="L424" s="40"/>
      <c r="M424" s="54"/>
      <c r="N424" s="38"/>
      <c r="O424" s="40"/>
      <c r="P424" s="49"/>
      <c r="Q424" s="49"/>
      <c r="R424" s="49"/>
      <c r="S424" s="49"/>
      <c r="T424" s="49"/>
      <c r="U424" s="49"/>
      <c r="V424" s="49"/>
      <c r="W424" s="49"/>
      <c r="X424" s="49"/>
      <c r="Y424" s="49"/>
      <c r="Z424" s="49"/>
      <c r="AA424" s="49"/>
      <c r="AB424" s="49"/>
      <c r="AC424" s="45"/>
      <c r="AD424" s="40"/>
      <c r="AE424" s="207">
        <f t="shared" si="14"/>
        <v>0</v>
      </c>
      <c r="AF424" s="115">
        <f t="shared" si="13"/>
        <v>0</v>
      </c>
    </row>
    <row r="425" spans="1:32" ht="20.100000000000001" customHeight="1">
      <c r="A425" s="114">
        <v>424</v>
      </c>
      <c r="B425" s="40"/>
      <c r="C425" s="40"/>
      <c r="D425" s="40"/>
      <c r="E425" s="40"/>
      <c r="F425" s="40"/>
      <c r="G425" s="40"/>
      <c r="H425" s="40"/>
      <c r="I425" s="40"/>
      <c r="J425" s="43"/>
      <c r="K425" s="40"/>
      <c r="L425" s="40"/>
      <c r="M425" s="54"/>
      <c r="N425" s="38"/>
      <c r="O425" s="40"/>
      <c r="P425" s="49"/>
      <c r="Q425" s="49"/>
      <c r="R425" s="49"/>
      <c r="S425" s="49"/>
      <c r="T425" s="49"/>
      <c r="U425" s="49"/>
      <c r="V425" s="49"/>
      <c r="W425" s="49"/>
      <c r="X425" s="49"/>
      <c r="Y425" s="49"/>
      <c r="Z425" s="49"/>
      <c r="AA425" s="49"/>
      <c r="AB425" s="49"/>
      <c r="AC425" s="45"/>
      <c r="AD425" s="40"/>
      <c r="AE425" s="207">
        <f t="shared" si="14"/>
        <v>0</v>
      </c>
      <c r="AF425" s="115">
        <f t="shared" si="13"/>
        <v>0</v>
      </c>
    </row>
    <row r="426" spans="1:32" ht="20.100000000000001" customHeight="1">
      <c r="A426" s="114">
        <v>425</v>
      </c>
      <c r="B426" s="40"/>
      <c r="C426" s="40"/>
      <c r="D426" s="40"/>
      <c r="E426" s="40"/>
      <c r="F426" s="40"/>
      <c r="G426" s="40"/>
      <c r="H426" s="40"/>
      <c r="I426" s="40"/>
      <c r="J426" s="43"/>
      <c r="K426" s="40"/>
      <c r="L426" s="40"/>
      <c r="M426" s="54"/>
      <c r="N426" s="38"/>
      <c r="O426" s="40"/>
      <c r="P426" s="49"/>
      <c r="Q426" s="49"/>
      <c r="R426" s="49"/>
      <c r="S426" s="49"/>
      <c r="T426" s="49"/>
      <c r="U426" s="49"/>
      <c r="V426" s="49"/>
      <c r="W426" s="49"/>
      <c r="X426" s="49"/>
      <c r="Y426" s="49"/>
      <c r="Z426" s="49"/>
      <c r="AA426" s="49"/>
      <c r="AB426" s="49"/>
      <c r="AC426" s="45"/>
      <c r="AD426" s="40"/>
      <c r="AE426" s="207">
        <f t="shared" si="14"/>
        <v>0</v>
      </c>
      <c r="AF426" s="115">
        <f t="shared" si="13"/>
        <v>0</v>
      </c>
    </row>
    <row r="427" spans="1:32" ht="20.100000000000001" customHeight="1">
      <c r="A427" s="114">
        <v>426</v>
      </c>
      <c r="B427" s="40"/>
      <c r="C427" s="40"/>
      <c r="D427" s="40"/>
      <c r="E427" s="40"/>
      <c r="F427" s="40"/>
      <c r="G427" s="40"/>
      <c r="H427" s="40"/>
      <c r="I427" s="40"/>
      <c r="J427" s="43"/>
      <c r="K427" s="40"/>
      <c r="L427" s="40"/>
      <c r="M427" s="54"/>
      <c r="N427" s="38"/>
      <c r="O427" s="40"/>
      <c r="P427" s="49"/>
      <c r="Q427" s="49"/>
      <c r="R427" s="49"/>
      <c r="S427" s="49"/>
      <c r="T427" s="49"/>
      <c r="U427" s="49"/>
      <c r="V427" s="49"/>
      <c r="W427" s="49"/>
      <c r="X427" s="49"/>
      <c r="Y427" s="49"/>
      <c r="Z427" s="49"/>
      <c r="AA427" s="49"/>
      <c r="AB427" s="49"/>
      <c r="AC427" s="45"/>
      <c r="AD427" s="40"/>
      <c r="AE427" s="207">
        <f t="shared" si="14"/>
        <v>0</v>
      </c>
      <c r="AF427" s="115">
        <f t="shared" si="13"/>
        <v>0</v>
      </c>
    </row>
    <row r="428" spans="1:32" ht="20.100000000000001" customHeight="1">
      <c r="A428" s="114">
        <v>427</v>
      </c>
      <c r="B428" s="40"/>
      <c r="C428" s="40"/>
      <c r="D428" s="40"/>
      <c r="E428" s="40"/>
      <c r="F428" s="40"/>
      <c r="G428" s="40"/>
      <c r="H428" s="40"/>
      <c r="I428" s="40"/>
      <c r="J428" s="43"/>
      <c r="K428" s="40"/>
      <c r="L428" s="40"/>
      <c r="M428" s="54"/>
      <c r="N428" s="38"/>
      <c r="O428" s="40"/>
      <c r="P428" s="49"/>
      <c r="Q428" s="49"/>
      <c r="R428" s="49"/>
      <c r="S428" s="49"/>
      <c r="T428" s="49"/>
      <c r="U428" s="49"/>
      <c r="V428" s="49"/>
      <c r="W428" s="49"/>
      <c r="X428" s="49"/>
      <c r="Y428" s="49"/>
      <c r="Z428" s="49"/>
      <c r="AA428" s="49"/>
      <c r="AB428" s="49"/>
      <c r="AC428" s="45"/>
      <c r="AD428" s="40"/>
      <c r="AE428" s="207">
        <f t="shared" si="14"/>
        <v>0</v>
      </c>
      <c r="AF428" s="115">
        <f t="shared" si="13"/>
        <v>0</v>
      </c>
    </row>
    <row r="429" spans="1:32" ht="20.100000000000001" customHeight="1">
      <c r="A429" s="114">
        <v>428</v>
      </c>
      <c r="B429" s="40"/>
      <c r="C429" s="40"/>
      <c r="D429" s="40"/>
      <c r="E429" s="40"/>
      <c r="F429" s="40"/>
      <c r="G429" s="40"/>
      <c r="H429" s="40"/>
      <c r="I429" s="40"/>
      <c r="J429" s="43"/>
      <c r="K429" s="40"/>
      <c r="L429" s="40"/>
      <c r="M429" s="54"/>
      <c r="N429" s="38"/>
      <c r="O429" s="40"/>
      <c r="P429" s="49"/>
      <c r="Q429" s="49"/>
      <c r="R429" s="49"/>
      <c r="S429" s="49"/>
      <c r="T429" s="49"/>
      <c r="U429" s="49"/>
      <c r="V429" s="49"/>
      <c r="W429" s="49"/>
      <c r="X429" s="49"/>
      <c r="Y429" s="49"/>
      <c r="Z429" s="49"/>
      <c r="AA429" s="49"/>
      <c r="AB429" s="49"/>
      <c r="AC429" s="45"/>
      <c r="AD429" s="40"/>
      <c r="AE429" s="207">
        <f t="shared" si="14"/>
        <v>0</v>
      </c>
      <c r="AF429" s="115">
        <f t="shared" si="13"/>
        <v>0</v>
      </c>
    </row>
    <row r="430" spans="1:32" ht="20.100000000000001" customHeight="1">
      <c r="A430" s="114">
        <v>429</v>
      </c>
      <c r="B430" s="40"/>
      <c r="C430" s="40"/>
      <c r="D430" s="40"/>
      <c r="E430" s="40"/>
      <c r="F430" s="40"/>
      <c r="G430" s="40"/>
      <c r="H430" s="40"/>
      <c r="I430" s="40"/>
      <c r="J430" s="43"/>
      <c r="K430" s="40"/>
      <c r="L430" s="40"/>
      <c r="M430" s="54"/>
      <c r="N430" s="38"/>
      <c r="O430" s="40"/>
      <c r="P430" s="49"/>
      <c r="Q430" s="49"/>
      <c r="R430" s="49"/>
      <c r="S430" s="49"/>
      <c r="T430" s="49"/>
      <c r="U430" s="49"/>
      <c r="V430" s="49"/>
      <c r="W430" s="49"/>
      <c r="X430" s="49"/>
      <c r="Y430" s="49"/>
      <c r="Z430" s="49"/>
      <c r="AA430" s="49"/>
      <c r="AB430" s="49"/>
      <c r="AC430" s="45"/>
      <c r="AD430" s="40"/>
      <c r="AE430" s="207">
        <f t="shared" si="14"/>
        <v>0</v>
      </c>
      <c r="AF430" s="115">
        <f t="shared" si="13"/>
        <v>0</v>
      </c>
    </row>
    <row r="431" spans="1:32" ht="20.100000000000001" customHeight="1">
      <c r="A431" s="114">
        <v>430</v>
      </c>
      <c r="B431" s="40"/>
      <c r="C431" s="40"/>
      <c r="D431" s="40"/>
      <c r="E431" s="40"/>
      <c r="F431" s="40"/>
      <c r="G431" s="40"/>
      <c r="H431" s="40"/>
      <c r="I431" s="40"/>
      <c r="J431" s="43"/>
      <c r="K431" s="40"/>
      <c r="L431" s="40"/>
      <c r="M431" s="54"/>
      <c r="N431" s="38"/>
      <c r="O431" s="40"/>
      <c r="P431" s="49"/>
      <c r="Q431" s="49"/>
      <c r="R431" s="49"/>
      <c r="S431" s="49"/>
      <c r="T431" s="49"/>
      <c r="U431" s="49"/>
      <c r="V431" s="49"/>
      <c r="W431" s="49"/>
      <c r="X431" s="49"/>
      <c r="Y431" s="49"/>
      <c r="Z431" s="49"/>
      <c r="AA431" s="49"/>
      <c r="AB431" s="49"/>
      <c r="AC431" s="45"/>
      <c r="AD431" s="40"/>
      <c r="AE431" s="207">
        <f t="shared" si="14"/>
        <v>0</v>
      </c>
      <c r="AF431" s="115">
        <f t="shared" si="13"/>
        <v>0</v>
      </c>
    </row>
    <row r="432" spans="1:32" ht="20.100000000000001" customHeight="1">
      <c r="A432" s="114">
        <v>431</v>
      </c>
      <c r="B432" s="40"/>
      <c r="C432" s="40"/>
      <c r="D432" s="40"/>
      <c r="E432" s="40"/>
      <c r="F432" s="40"/>
      <c r="G432" s="40"/>
      <c r="H432" s="40"/>
      <c r="I432" s="40"/>
      <c r="J432" s="43"/>
      <c r="K432" s="40"/>
      <c r="L432" s="40"/>
      <c r="M432" s="54"/>
      <c r="N432" s="38"/>
      <c r="O432" s="40"/>
      <c r="P432" s="49"/>
      <c r="Q432" s="49"/>
      <c r="R432" s="49"/>
      <c r="S432" s="49"/>
      <c r="T432" s="49"/>
      <c r="U432" s="49"/>
      <c r="V432" s="49"/>
      <c r="W432" s="49"/>
      <c r="X432" s="49"/>
      <c r="Y432" s="49"/>
      <c r="Z432" s="49"/>
      <c r="AA432" s="49"/>
      <c r="AB432" s="49"/>
      <c r="AC432" s="45"/>
      <c r="AD432" s="40"/>
      <c r="AE432" s="207">
        <f t="shared" si="14"/>
        <v>0</v>
      </c>
      <c r="AF432" s="115">
        <f t="shared" si="13"/>
        <v>0</v>
      </c>
    </row>
    <row r="433" spans="1:32" ht="20.100000000000001" customHeight="1">
      <c r="A433" s="114">
        <v>432</v>
      </c>
      <c r="B433" s="40"/>
      <c r="C433" s="40"/>
      <c r="D433" s="40"/>
      <c r="E433" s="40"/>
      <c r="F433" s="40"/>
      <c r="G433" s="40"/>
      <c r="H433" s="40"/>
      <c r="I433" s="40"/>
      <c r="J433" s="43"/>
      <c r="K433" s="40"/>
      <c r="L433" s="40"/>
      <c r="M433" s="54"/>
      <c r="N433" s="38"/>
      <c r="O433" s="40"/>
      <c r="P433" s="49"/>
      <c r="Q433" s="49"/>
      <c r="R433" s="49"/>
      <c r="S433" s="49"/>
      <c r="T433" s="49"/>
      <c r="U433" s="49"/>
      <c r="V433" s="49"/>
      <c r="W433" s="49"/>
      <c r="X433" s="49"/>
      <c r="Y433" s="49"/>
      <c r="Z433" s="49"/>
      <c r="AA433" s="49"/>
      <c r="AB433" s="49"/>
      <c r="AC433" s="45"/>
      <c r="AD433" s="40"/>
      <c r="AE433" s="207">
        <f t="shared" si="14"/>
        <v>0</v>
      </c>
      <c r="AF433" s="115">
        <f t="shared" si="13"/>
        <v>0</v>
      </c>
    </row>
    <row r="434" spans="1:32" ht="20.100000000000001" customHeight="1">
      <c r="A434" s="114">
        <v>433</v>
      </c>
      <c r="B434" s="40"/>
      <c r="C434" s="40"/>
      <c r="D434" s="40"/>
      <c r="E434" s="40"/>
      <c r="F434" s="40"/>
      <c r="G434" s="40"/>
      <c r="H434" s="40"/>
      <c r="I434" s="40"/>
      <c r="J434" s="43"/>
      <c r="K434" s="40"/>
      <c r="L434" s="40"/>
      <c r="M434" s="54"/>
      <c r="N434" s="38"/>
      <c r="O434" s="40"/>
      <c r="P434" s="49"/>
      <c r="Q434" s="49"/>
      <c r="R434" s="49"/>
      <c r="S434" s="49"/>
      <c r="T434" s="49"/>
      <c r="U434" s="49"/>
      <c r="V434" s="49"/>
      <c r="W434" s="49"/>
      <c r="X434" s="49"/>
      <c r="Y434" s="49"/>
      <c r="Z434" s="49"/>
      <c r="AA434" s="49"/>
      <c r="AB434" s="49"/>
      <c r="AC434" s="45"/>
      <c r="AD434" s="40"/>
      <c r="AE434" s="207">
        <f t="shared" si="14"/>
        <v>0</v>
      </c>
      <c r="AF434" s="115">
        <f t="shared" si="13"/>
        <v>0</v>
      </c>
    </row>
    <row r="435" spans="1:32" ht="20.100000000000001" customHeight="1">
      <c r="A435" s="114">
        <v>434</v>
      </c>
      <c r="B435" s="40"/>
      <c r="C435" s="40"/>
      <c r="D435" s="40"/>
      <c r="E435" s="40"/>
      <c r="F435" s="40"/>
      <c r="G435" s="40"/>
      <c r="H435" s="40"/>
      <c r="I435" s="40"/>
      <c r="J435" s="43"/>
      <c r="K435" s="40"/>
      <c r="L435" s="40"/>
      <c r="M435" s="54"/>
      <c r="N435" s="38"/>
      <c r="O435" s="40"/>
      <c r="P435" s="49"/>
      <c r="Q435" s="49"/>
      <c r="R435" s="49"/>
      <c r="S435" s="49"/>
      <c r="T435" s="49"/>
      <c r="U435" s="49"/>
      <c r="V435" s="49"/>
      <c r="W435" s="49"/>
      <c r="X435" s="49"/>
      <c r="Y435" s="49"/>
      <c r="Z435" s="49"/>
      <c r="AA435" s="49"/>
      <c r="AB435" s="49"/>
      <c r="AC435" s="45"/>
      <c r="AD435" s="40"/>
      <c r="AE435" s="207">
        <f t="shared" si="14"/>
        <v>0</v>
      </c>
      <c r="AF435" s="115">
        <f t="shared" si="13"/>
        <v>0</v>
      </c>
    </row>
    <row r="436" spans="1:32" ht="20.100000000000001" customHeight="1">
      <c r="A436" s="114">
        <v>435</v>
      </c>
      <c r="B436" s="40"/>
      <c r="C436" s="40"/>
      <c r="D436" s="40"/>
      <c r="E436" s="40"/>
      <c r="F436" s="40"/>
      <c r="G436" s="40"/>
      <c r="H436" s="40"/>
      <c r="I436" s="40"/>
      <c r="J436" s="43"/>
      <c r="K436" s="40"/>
      <c r="L436" s="40"/>
      <c r="M436" s="54"/>
      <c r="N436" s="38"/>
      <c r="O436" s="40"/>
      <c r="P436" s="49"/>
      <c r="Q436" s="49"/>
      <c r="R436" s="49"/>
      <c r="S436" s="49"/>
      <c r="T436" s="49"/>
      <c r="U436" s="49"/>
      <c r="V436" s="49"/>
      <c r="W436" s="49"/>
      <c r="X436" s="49"/>
      <c r="Y436" s="49"/>
      <c r="Z436" s="49"/>
      <c r="AA436" s="49"/>
      <c r="AB436" s="49"/>
      <c r="AC436" s="45"/>
      <c r="AD436" s="40"/>
      <c r="AE436" s="207">
        <f t="shared" si="14"/>
        <v>0</v>
      </c>
      <c r="AF436" s="115">
        <f t="shared" si="13"/>
        <v>0</v>
      </c>
    </row>
    <row r="437" spans="1:32" ht="20.100000000000001" customHeight="1">
      <c r="A437" s="114">
        <v>436</v>
      </c>
      <c r="B437" s="40"/>
      <c r="C437" s="40"/>
      <c r="D437" s="40"/>
      <c r="E437" s="40"/>
      <c r="F437" s="40"/>
      <c r="G437" s="40"/>
      <c r="H437" s="40"/>
      <c r="I437" s="40"/>
      <c r="J437" s="43"/>
      <c r="K437" s="40"/>
      <c r="L437" s="40"/>
      <c r="M437" s="54"/>
      <c r="N437" s="38"/>
      <c r="O437" s="40"/>
      <c r="P437" s="49"/>
      <c r="Q437" s="49"/>
      <c r="R437" s="49"/>
      <c r="S437" s="49"/>
      <c r="T437" s="49"/>
      <c r="U437" s="49"/>
      <c r="V437" s="49"/>
      <c r="W437" s="49"/>
      <c r="X437" s="49"/>
      <c r="Y437" s="49"/>
      <c r="Z437" s="49"/>
      <c r="AA437" s="49"/>
      <c r="AB437" s="49"/>
      <c r="AC437" s="45"/>
      <c r="AD437" s="40"/>
      <c r="AE437" s="207">
        <f t="shared" si="14"/>
        <v>0</v>
      </c>
      <c r="AF437" s="115">
        <f t="shared" si="13"/>
        <v>0</v>
      </c>
    </row>
    <row r="438" spans="1:32" ht="20.100000000000001" customHeight="1">
      <c r="A438" s="114">
        <v>437</v>
      </c>
      <c r="B438" s="40"/>
      <c r="C438" s="40"/>
      <c r="D438" s="40"/>
      <c r="E438" s="40"/>
      <c r="F438" s="40"/>
      <c r="G438" s="40"/>
      <c r="H438" s="40"/>
      <c r="I438" s="40"/>
      <c r="J438" s="43"/>
      <c r="K438" s="40"/>
      <c r="L438" s="40"/>
      <c r="M438" s="54"/>
      <c r="N438" s="38"/>
      <c r="O438" s="40"/>
      <c r="P438" s="49"/>
      <c r="Q438" s="49"/>
      <c r="R438" s="49"/>
      <c r="S438" s="49"/>
      <c r="T438" s="49"/>
      <c r="U438" s="49"/>
      <c r="V438" s="49"/>
      <c r="W438" s="49"/>
      <c r="X438" s="49"/>
      <c r="Y438" s="49"/>
      <c r="Z438" s="49"/>
      <c r="AA438" s="49"/>
      <c r="AB438" s="49"/>
      <c r="AC438" s="45"/>
      <c r="AD438" s="40"/>
      <c r="AE438" s="207">
        <f t="shared" si="14"/>
        <v>0</v>
      </c>
      <c r="AF438" s="115">
        <f t="shared" si="13"/>
        <v>0</v>
      </c>
    </row>
    <row r="439" spans="1:32" ht="20.100000000000001" customHeight="1">
      <c r="A439" s="114">
        <v>438</v>
      </c>
      <c r="B439" s="40"/>
      <c r="C439" s="40"/>
      <c r="D439" s="40"/>
      <c r="E439" s="40"/>
      <c r="F439" s="40"/>
      <c r="G439" s="40"/>
      <c r="H439" s="40"/>
      <c r="I439" s="40"/>
      <c r="J439" s="43"/>
      <c r="K439" s="40"/>
      <c r="L439" s="40"/>
      <c r="M439" s="54"/>
      <c r="N439" s="38"/>
      <c r="O439" s="40"/>
      <c r="P439" s="49"/>
      <c r="Q439" s="49"/>
      <c r="R439" s="49"/>
      <c r="S439" s="49"/>
      <c r="T439" s="49"/>
      <c r="U439" s="49"/>
      <c r="V439" s="49"/>
      <c r="W439" s="49"/>
      <c r="X439" s="49"/>
      <c r="Y439" s="49"/>
      <c r="Z439" s="49"/>
      <c r="AA439" s="49"/>
      <c r="AB439" s="49"/>
      <c r="AC439" s="45"/>
      <c r="AD439" s="40"/>
      <c r="AE439" s="207">
        <f t="shared" si="14"/>
        <v>0</v>
      </c>
      <c r="AF439" s="115">
        <f t="shared" si="13"/>
        <v>0</v>
      </c>
    </row>
    <row r="440" spans="1:32" ht="20.100000000000001" customHeight="1">
      <c r="A440" s="114">
        <v>439</v>
      </c>
      <c r="B440" s="40"/>
      <c r="C440" s="40"/>
      <c r="D440" s="40"/>
      <c r="E440" s="40"/>
      <c r="F440" s="40"/>
      <c r="G440" s="40"/>
      <c r="H440" s="40"/>
      <c r="I440" s="40"/>
      <c r="J440" s="43"/>
      <c r="K440" s="40"/>
      <c r="L440" s="40"/>
      <c r="M440" s="54"/>
      <c r="N440" s="38"/>
      <c r="O440" s="40"/>
      <c r="P440" s="49"/>
      <c r="Q440" s="49"/>
      <c r="R440" s="49"/>
      <c r="S440" s="49"/>
      <c r="T440" s="49"/>
      <c r="U440" s="49"/>
      <c r="V440" s="49"/>
      <c r="W440" s="49"/>
      <c r="X440" s="49"/>
      <c r="Y440" s="49"/>
      <c r="Z440" s="49"/>
      <c r="AA440" s="49"/>
      <c r="AB440" s="49"/>
      <c r="AC440" s="45"/>
      <c r="AD440" s="40"/>
      <c r="AE440" s="207">
        <f t="shared" si="14"/>
        <v>0</v>
      </c>
      <c r="AF440" s="115">
        <f t="shared" si="13"/>
        <v>0</v>
      </c>
    </row>
    <row r="441" spans="1:32" ht="20.100000000000001" customHeight="1">
      <c r="A441" s="114">
        <v>440</v>
      </c>
      <c r="B441" s="40"/>
      <c r="C441" s="40"/>
      <c r="D441" s="40"/>
      <c r="E441" s="40"/>
      <c r="F441" s="40"/>
      <c r="G441" s="40"/>
      <c r="H441" s="40"/>
      <c r="I441" s="40"/>
      <c r="J441" s="43"/>
      <c r="K441" s="40"/>
      <c r="L441" s="40"/>
      <c r="M441" s="54"/>
      <c r="N441" s="38"/>
      <c r="O441" s="40"/>
      <c r="P441" s="49"/>
      <c r="Q441" s="49"/>
      <c r="R441" s="49"/>
      <c r="S441" s="49"/>
      <c r="T441" s="49"/>
      <c r="U441" s="49"/>
      <c r="V441" s="49"/>
      <c r="W441" s="49"/>
      <c r="X441" s="49"/>
      <c r="Y441" s="49"/>
      <c r="Z441" s="49"/>
      <c r="AA441" s="49"/>
      <c r="AB441" s="49"/>
      <c r="AC441" s="45"/>
      <c r="AD441" s="40"/>
      <c r="AE441" s="207">
        <f t="shared" si="14"/>
        <v>0</v>
      </c>
      <c r="AF441" s="115">
        <f t="shared" si="13"/>
        <v>0</v>
      </c>
    </row>
    <row r="442" spans="1:32" ht="20.100000000000001" customHeight="1">
      <c r="A442" s="114">
        <v>441</v>
      </c>
      <c r="B442" s="40"/>
      <c r="C442" s="40"/>
      <c r="D442" s="40"/>
      <c r="E442" s="40"/>
      <c r="F442" s="40"/>
      <c r="G442" s="40"/>
      <c r="H442" s="40"/>
      <c r="I442" s="40"/>
      <c r="J442" s="43"/>
      <c r="K442" s="40"/>
      <c r="L442" s="40"/>
      <c r="M442" s="54"/>
      <c r="N442" s="38"/>
      <c r="O442" s="40"/>
      <c r="P442" s="49"/>
      <c r="Q442" s="49"/>
      <c r="R442" s="49"/>
      <c r="S442" s="49"/>
      <c r="T442" s="49"/>
      <c r="U442" s="49"/>
      <c r="V442" s="49"/>
      <c r="W442" s="49"/>
      <c r="X442" s="49"/>
      <c r="Y442" s="49"/>
      <c r="Z442" s="49"/>
      <c r="AA442" s="49"/>
      <c r="AB442" s="49"/>
      <c r="AC442" s="45"/>
      <c r="AD442" s="40"/>
      <c r="AE442" s="207">
        <f t="shared" si="14"/>
        <v>0</v>
      </c>
      <c r="AF442" s="115">
        <f t="shared" si="13"/>
        <v>0</v>
      </c>
    </row>
    <row r="443" spans="1:32" ht="20.100000000000001" customHeight="1">
      <c r="A443" s="114">
        <v>442</v>
      </c>
      <c r="B443" s="40"/>
      <c r="C443" s="40"/>
      <c r="D443" s="40"/>
      <c r="E443" s="40"/>
      <c r="F443" s="40"/>
      <c r="G443" s="40"/>
      <c r="H443" s="40"/>
      <c r="I443" s="40"/>
      <c r="J443" s="43"/>
      <c r="K443" s="40"/>
      <c r="L443" s="40"/>
      <c r="M443" s="54"/>
      <c r="N443" s="38"/>
      <c r="O443" s="40"/>
      <c r="P443" s="49"/>
      <c r="Q443" s="49"/>
      <c r="R443" s="49"/>
      <c r="S443" s="49"/>
      <c r="T443" s="49"/>
      <c r="U443" s="49"/>
      <c r="V443" s="49"/>
      <c r="W443" s="49"/>
      <c r="X443" s="49"/>
      <c r="Y443" s="49"/>
      <c r="Z443" s="49"/>
      <c r="AA443" s="49"/>
      <c r="AB443" s="49"/>
      <c r="AC443" s="45"/>
      <c r="AD443" s="40"/>
      <c r="AE443" s="207">
        <f t="shared" si="14"/>
        <v>0</v>
      </c>
      <c r="AF443" s="115">
        <f t="shared" si="13"/>
        <v>0</v>
      </c>
    </row>
    <row r="444" spans="1:32" ht="20.100000000000001" customHeight="1">
      <c r="A444" s="114">
        <v>443</v>
      </c>
      <c r="B444" s="40"/>
      <c r="C444" s="40"/>
      <c r="D444" s="40"/>
      <c r="E444" s="40"/>
      <c r="F444" s="40"/>
      <c r="G444" s="40"/>
      <c r="H444" s="40"/>
      <c r="I444" s="40"/>
      <c r="J444" s="43"/>
      <c r="K444" s="40"/>
      <c r="L444" s="40"/>
      <c r="M444" s="54"/>
      <c r="N444" s="38"/>
      <c r="O444" s="40"/>
      <c r="P444" s="49"/>
      <c r="Q444" s="49"/>
      <c r="R444" s="49"/>
      <c r="S444" s="49"/>
      <c r="T444" s="49"/>
      <c r="U444" s="49"/>
      <c r="V444" s="49"/>
      <c r="W444" s="49"/>
      <c r="X444" s="49"/>
      <c r="Y444" s="49"/>
      <c r="Z444" s="49"/>
      <c r="AA444" s="49"/>
      <c r="AB444" s="49"/>
      <c r="AC444" s="45"/>
      <c r="AD444" s="40"/>
      <c r="AE444" s="207">
        <f t="shared" si="14"/>
        <v>0</v>
      </c>
      <c r="AF444" s="115">
        <f t="shared" si="13"/>
        <v>0</v>
      </c>
    </row>
    <row r="445" spans="1:32" ht="20.100000000000001" customHeight="1">
      <c r="A445" s="114">
        <v>444</v>
      </c>
      <c r="B445" s="40"/>
      <c r="C445" s="40"/>
      <c r="D445" s="40"/>
      <c r="E445" s="40"/>
      <c r="F445" s="40"/>
      <c r="G445" s="40"/>
      <c r="H445" s="40"/>
      <c r="I445" s="40"/>
      <c r="J445" s="43"/>
      <c r="K445" s="40"/>
      <c r="L445" s="40"/>
      <c r="M445" s="54"/>
      <c r="N445" s="38"/>
      <c r="O445" s="40"/>
      <c r="P445" s="49"/>
      <c r="Q445" s="49"/>
      <c r="R445" s="49"/>
      <c r="S445" s="49"/>
      <c r="T445" s="49"/>
      <c r="U445" s="49"/>
      <c r="V445" s="49"/>
      <c r="W445" s="49"/>
      <c r="X445" s="49"/>
      <c r="Y445" s="49"/>
      <c r="Z445" s="49"/>
      <c r="AA445" s="49"/>
      <c r="AB445" s="49"/>
      <c r="AC445" s="45"/>
      <c r="AD445" s="40"/>
      <c r="AE445" s="207">
        <f t="shared" si="14"/>
        <v>0</v>
      </c>
      <c r="AF445" s="115">
        <f t="shared" si="13"/>
        <v>0</v>
      </c>
    </row>
    <row r="446" spans="1:32" ht="20.100000000000001" customHeight="1">
      <c r="A446" s="114">
        <v>445</v>
      </c>
      <c r="B446" s="40"/>
      <c r="C446" s="40"/>
      <c r="D446" s="40"/>
      <c r="E446" s="40"/>
      <c r="F446" s="40"/>
      <c r="G446" s="40"/>
      <c r="H446" s="40"/>
      <c r="I446" s="40"/>
      <c r="J446" s="43"/>
      <c r="K446" s="40"/>
      <c r="L446" s="40"/>
      <c r="M446" s="54"/>
      <c r="N446" s="38"/>
      <c r="O446" s="40"/>
      <c r="P446" s="49"/>
      <c r="Q446" s="49"/>
      <c r="R446" s="49"/>
      <c r="S446" s="49"/>
      <c r="T446" s="49"/>
      <c r="U446" s="49"/>
      <c r="V446" s="49"/>
      <c r="W446" s="49"/>
      <c r="X446" s="49"/>
      <c r="Y446" s="49"/>
      <c r="Z446" s="49"/>
      <c r="AA446" s="49"/>
      <c r="AB446" s="49"/>
      <c r="AC446" s="45"/>
      <c r="AD446" s="40"/>
      <c r="AE446" s="207">
        <f t="shared" si="14"/>
        <v>0</v>
      </c>
      <c r="AF446" s="115">
        <f t="shared" si="13"/>
        <v>0</v>
      </c>
    </row>
    <row r="447" spans="1:32" ht="20.100000000000001" customHeight="1">
      <c r="A447" s="114">
        <v>446</v>
      </c>
      <c r="B447" s="40"/>
      <c r="C447" s="40"/>
      <c r="D447" s="40"/>
      <c r="E447" s="40"/>
      <c r="F447" s="40"/>
      <c r="G447" s="40"/>
      <c r="H447" s="40"/>
      <c r="I447" s="40"/>
      <c r="J447" s="43"/>
      <c r="K447" s="40"/>
      <c r="L447" s="40"/>
      <c r="M447" s="54"/>
      <c r="N447" s="38"/>
      <c r="O447" s="40"/>
      <c r="P447" s="49"/>
      <c r="Q447" s="49"/>
      <c r="R447" s="49"/>
      <c r="S447" s="49"/>
      <c r="T447" s="49"/>
      <c r="U447" s="49"/>
      <c r="V447" s="49"/>
      <c r="W447" s="49"/>
      <c r="X447" s="49"/>
      <c r="Y447" s="49"/>
      <c r="Z447" s="49"/>
      <c r="AA447" s="49"/>
      <c r="AB447" s="49"/>
      <c r="AC447" s="45"/>
      <c r="AD447" s="40"/>
      <c r="AE447" s="207">
        <f t="shared" si="14"/>
        <v>0</v>
      </c>
      <c r="AF447" s="115">
        <f t="shared" si="13"/>
        <v>0</v>
      </c>
    </row>
    <row r="448" spans="1:32" ht="20.100000000000001" customHeight="1">
      <c r="A448" s="114">
        <v>447</v>
      </c>
      <c r="B448" s="40"/>
      <c r="C448" s="40"/>
      <c r="D448" s="40"/>
      <c r="E448" s="40"/>
      <c r="F448" s="40"/>
      <c r="G448" s="40"/>
      <c r="H448" s="40"/>
      <c r="I448" s="40"/>
      <c r="J448" s="43"/>
      <c r="K448" s="40"/>
      <c r="L448" s="40"/>
      <c r="M448" s="54"/>
      <c r="N448" s="38"/>
      <c r="O448" s="40"/>
      <c r="P448" s="49"/>
      <c r="Q448" s="49"/>
      <c r="R448" s="49"/>
      <c r="S448" s="49"/>
      <c r="T448" s="49"/>
      <c r="U448" s="49"/>
      <c r="V448" s="49"/>
      <c r="W448" s="49"/>
      <c r="X448" s="49"/>
      <c r="Y448" s="49"/>
      <c r="Z448" s="49"/>
      <c r="AA448" s="49"/>
      <c r="AB448" s="49"/>
      <c r="AC448" s="45"/>
      <c r="AD448" s="40"/>
      <c r="AE448" s="207">
        <f t="shared" si="14"/>
        <v>0</v>
      </c>
      <c r="AF448" s="115">
        <f t="shared" si="13"/>
        <v>0</v>
      </c>
    </row>
    <row r="449" spans="1:32" ht="20.100000000000001" customHeight="1">
      <c r="A449" s="114">
        <v>448</v>
      </c>
      <c r="B449" s="40"/>
      <c r="C449" s="40"/>
      <c r="D449" s="40"/>
      <c r="E449" s="40"/>
      <c r="F449" s="40"/>
      <c r="G449" s="40"/>
      <c r="H449" s="40"/>
      <c r="I449" s="40"/>
      <c r="J449" s="43"/>
      <c r="K449" s="40"/>
      <c r="L449" s="40"/>
      <c r="M449" s="54"/>
      <c r="N449" s="38"/>
      <c r="O449" s="40"/>
      <c r="P449" s="49"/>
      <c r="Q449" s="49"/>
      <c r="R449" s="49"/>
      <c r="S449" s="49"/>
      <c r="T449" s="49"/>
      <c r="U449" s="49"/>
      <c r="V449" s="49"/>
      <c r="W449" s="49"/>
      <c r="X449" s="49"/>
      <c r="Y449" s="49"/>
      <c r="Z449" s="49"/>
      <c r="AA449" s="49"/>
      <c r="AB449" s="49"/>
      <c r="AC449" s="45"/>
      <c r="AD449" s="40"/>
      <c r="AE449" s="207">
        <f t="shared" si="14"/>
        <v>0</v>
      </c>
      <c r="AF449" s="115">
        <f t="shared" si="13"/>
        <v>0</v>
      </c>
    </row>
    <row r="450" spans="1:32" ht="20.100000000000001" customHeight="1">
      <c r="A450" s="114">
        <v>449</v>
      </c>
      <c r="B450" s="40"/>
      <c r="C450" s="40"/>
      <c r="D450" s="40"/>
      <c r="E450" s="40"/>
      <c r="F450" s="40"/>
      <c r="G450" s="40"/>
      <c r="H450" s="40"/>
      <c r="I450" s="40"/>
      <c r="J450" s="43"/>
      <c r="K450" s="40"/>
      <c r="L450" s="40"/>
      <c r="M450" s="54"/>
      <c r="N450" s="38"/>
      <c r="O450" s="40"/>
      <c r="P450" s="49"/>
      <c r="Q450" s="49"/>
      <c r="R450" s="49"/>
      <c r="S450" s="49"/>
      <c r="T450" s="49"/>
      <c r="U450" s="49"/>
      <c r="V450" s="49"/>
      <c r="W450" s="49"/>
      <c r="X450" s="49"/>
      <c r="Y450" s="49"/>
      <c r="Z450" s="49"/>
      <c r="AA450" s="49"/>
      <c r="AB450" s="49"/>
      <c r="AC450" s="45"/>
      <c r="AD450" s="40"/>
      <c r="AE450" s="207">
        <f t="shared" si="14"/>
        <v>0</v>
      </c>
      <c r="AF450" s="115">
        <f t="shared" ref="AF450:AF513" si="15">SUM(AE450+B450)</f>
        <v>0</v>
      </c>
    </row>
    <row r="451" spans="1:32" ht="20.100000000000001" customHeight="1">
      <c r="A451" s="114">
        <v>450</v>
      </c>
      <c r="B451" s="40"/>
      <c r="C451" s="40"/>
      <c r="D451" s="40"/>
      <c r="E451" s="40"/>
      <c r="F451" s="40"/>
      <c r="G451" s="40"/>
      <c r="H451" s="40"/>
      <c r="I451" s="40"/>
      <c r="J451" s="43"/>
      <c r="K451" s="40"/>
      <c r="L451" s="40"/>
      <c r="M451" s="54"/>
      <c r="N451" s="38"/>
      <c r="O451" s="40"/>
      <c r="P451" s="49"/>
      <c r="Q451" s="49"/>
      <c r="R451" s="49"/>
      <c r="S451" s="49"/>
      <c r="T451" s="49"/>
      <c r="U451" s="49"/>
      <c r="V451" s="49"/>
      <c r="W451" s="49"/>
      <c r="X451" s="49"/>
      <c r="Y451" s="49"/>
      <c r="Z451" s="49"/>
      <c r="AA451" s="49"/>
      <c r="AB451" s="49"/>
      <c r="AC451" s="45"/>
      <c r="AD451" s="40"/>
      <c r="AE451" s="207">
        <f t="shared" si="14"/>
        <v>0</v>
      </c>
      <c r="AF451" s="115">
        <f t="shared" si="15"/>
        <v>0</v>
      </c>
    </row>
    <row r="452" spans="1:32" ht="20.100000000000001" customHeight="1">
      <c r="A452" s="114">
        <v>451</v>
      </c>
      <c r="B452" s="40"/>
      <c r="C452" s="40"/>
      <c r="D452" s="40"/>
      <c r="E452" s="40"/>
      <c r="F452" s="40"/>
      <c r="G452" s="40"/>
      <c r="H452" s="40"/>
      <c r="I452" s="40"/>
      <c r="J452" s="43"/>
      <c r="K452" s="40"/>
      <c r="L452" s="40"/>
      <c r="M452" s="54"/>
      <c r="N452" s="38"/>
      <c r="O452" s="40"/>
      <c r="P452" s="49"/>
      <c r="Q452" s="49"/>
      <c r="R452" s="49"/>
      <c r="S452" s="49"/>
      <c r="T452" s="49"/>
      <c r="U452" s="49"/>
      <c r="V452" s="49"/>
      <c r="W452" s="49"/>
      <c r="X452" s="49"/>
      <c r="Y452" s="49"/>
      <c r="Z452" s="49"/>
      <c r="AA452" s="49"/>
      <c r="AB452" s="49"/>
      <c r="AC452" s="45"/>
      <c r="AD452" s="40"/>
      <c r="AE452" s="207">
        <f t="shared" si="14"/>
        <v>0</v>
      </c>
      <c r="AF452" s="115">
        <f t="shared" si="15"/>
        <v>0</v>
      </c>
    </row>
    <row r="453" spans="1:32" ht="20.100000000000001" customHeight="1">
      <c r="A453" s="114">
        <v>452</v>
      </c>
      <c r="B453" s="40"/>
      <c r="C453" s="40"/>
      <c r="D453" s="40"/>
      <c r="E453" s="40"/>
      <c r="F453" s="40"/>
      <c r="G453" s="40"/>
      <c r="H453" s="40"/>
      <c r="I453" s="40"/>
      <c r="J453" s="43"/>
      <c r="K453" s="40"/>
      <c r="L453" s="40"/>
      <c r="M453" s="54"/>
      <c r="N453" s="38"/>
      <c r="O453" s="40"/>
      <c r="P453" s="49"/>
      <c r="Q453" s="49"/>
      <c r="R453" s="49"/>
      <c r="S453" s="49"/>
      <c r="T453" s="49"/>
      <c r="U453" s="49"/>
      <c r="V453" s="49"/>
      <c r="W453" s="49"/>
      <c r="X453" s="49"/>
      <c r="Y453" s="49"/>
      <c r="Z453" s="49"/>
      <c r="AA453" s="49"/>
      <c r="AB453" s="49"/>
      <c r="AC453" s="45"/>
      <c r="AD453" s="40"/>
      <c r="AE453" s="207">
        <f t="shared" si="14"/>
        <v>0</v>
      </c>
      <c r="AF453" s="115">
        <f t="shared" si="15"/>
        <v>0</v>
      </c>
    </row>
    <row r="454" spans="1:32" ht="20.100000000000001" customHeight="1">
      <c r="A454" s="114">
        <v>453</v>
      </c>
      <c r="B454" s="40"/>
      <c r="C454" s="40"/>
      <c r="D454" s="40"/>
      <c r="E454" s="40"/>
      <c r="F454" s="40"/>
      <c r="G454" s="40"/>
      <c r="H454" s="40"/>
      <c r="I454" s="40"/>
      <c r="J454" s="43"/>
      <c r="K454" s="40"/>
      <c r="L454" s="40"/>
      <c r="M454" s="54"/>
      <c r="N454" s="38"/>
      <c r="O454" s="40"/>
      <c r="P454" s="49"/>
      <c r="Q454" s="49"/>
      <c r="R454" s="49"/>
      <c r="S454" s="49"/>
      <c r="T454" s="49"/>
      <c r="U454" s="49"/>
      <c r="V454" s="49"/>
      <c r="W454" s="49"/>
      <c r="X454" s="49"/>
      <c r="Y454" s="49"/>
      <c r="Z454" s="49"/>
      <c r="AA454" s="49"/>
      <c r="AB454" s="49"/>
      <c r="AC454" s="45"/>
      <c r="AD454" s="40"/>
      <c r="AE454" s="207">
        <f t="shared" si="14"/>
        <v>0</v>
      </c>
      <c r="AF454" s="115">
        <f t="shared" si="15"/>
        <v>0</v>
      </c>
    </row>
    <row r="455" spans="1:32" ht="20.100000000000001" customHeight="1">
      <c r="A455" s="114">
        <v>454</v>
      </c>
      <c r="B455" s="40"/>
      <c r="C455" s="40"/>
      <c r="D455" s="40"/>
      <c r="E455" s="40"/>
      <c r="F455" s="40"/>
      <c r="G455" s="40"/>
      <c r="H455" s="40"/>
      <c r="I455" s="40"/>
      <c r="J455" s="43"/>
      <c r="K455" s="40"/>
      <c r="L455" s="40"/>
      <c r="M455" s="54"/>
      <c r="N455" s="38"/>
      <c r="O455" s="40"/>
      <c r="P455" s="49"/>
      <c r="Q455" s="49"/>
      <c r="R455" s="49"/>
      <c r="S455" s="49"/>
      <c r="T455" s="49"/>
      <c r="U455" s="49"/>
      <c r="V455" s="49"/>
      <c r="W455" s="49"/>
      <c r="X455" s="49"/>
      <c r="Y455" s="49"/>
      <c r="Z455" s="49"/>
      <c r="AA455" s="49"/>
      <c r="AB455" s="49"/>
      <c r="AC455" s="45"/>
      <c r="AD455" s="40"/>
      <c r="AE455" s="207">
        <f t="shared" ref="AE455:AE518" si="16">SUM(P455:AB455)</f>
        <v>0</v>
      </c>
      <c r="AF455" s="115">
        <f t="shared" si="15"/>
        <v>0</v>
      </c>
    </row>
    <row r="456" spans="1:32" ht="20.100000000000001" customHeight="1">
      <c r="A456" s="114">
        <v>455</v>
      </c>
      <c r="B456" s="40"/>
      <c r="C456" s="40"/>
      <c r="D456" s="40"/>
      <c r="E456" s="40"/>
      <c r="F456" s="40"/>
      <c r="G456" s="40"/>
      <c r="H456" s="40"/>
      <c r="I456" s="40"/>
      <c r="J456" s="43"/>
      <c r="K456" s="40"/>
      <c r="L456" s="40"/>
      <c r="M456" s="54"/>
      <c r="N456" s="38"/>
      <c r="O456" s="40"/>
      <c r="P456" s="49"/>
      <c r="Q456" s="49"/>
      <c r="R456" s="49"/>
      <c r="S456" s="49"/>
      <c r="T456" s="49"/>
      <c r="U456" s="49"/>
      <c r="V456" s="49"/>
      <c r="W456" s="49"/>
      <c r="X456" s="49"/>
      <c r="Y456" s="49"/>
      <c r="Z456" s="49"/>
      <c r="AA456" s="49"/>
      <c r="AB456" s="49"/>
      <c r="AC456" s="45"/>
      <c r="AD456" s="40"/>
      <c r="AE456" s="207">
        <f t="shared" si="16"/>
        <v>0</v>
      </c>
      <c r="AF456" s="115">
        <f t="shared" si="15"/>
        <v>0</v>
      </c>
    </row>
    <row r="457" spans="1:32" ht="20.100000000000001" customHeight="1">
      <c r="A457" s="114">
        <v>456</v>
      </c>
      <c r="B457" s="40"/>
      <c r="C457" s="40"/>
      <c r="D457" s="40"/>
      <c r="E457" s="40"/>
      <c r="F457" s="40"/>
      <c r="G457" s="40"/>
      <c r="H457" s="40"/>
      <c r="I457" s="40"/>
      <c r="J457" s="43"/>
      <c r="K457" s="40"/>
      <c r="L457" s="40"/>
      <c r="M457" s="54"/>
      <c r="N457" s="38"/>
      <c r="O457" s="40"/>
      <c r="P457" s="49"/>
      <c r="Q457" s="49"/>
      <c r="R457" s="49"/>
      <c r="S457" s="49"/>
      <c r="T457" s="49"/>
      <c r="U457" s="49"/>
      <c r="V457" s="49"/>
      <c r="W457" s="49"/>
      <c r="X457" s="49"/>
      <c r="Y457" s="49"/>
      <c r="Z457" s="49"/>
      <c r="AA457" s="49"/>
      <c r="AB457" s="49"/>
      <c r="AC457" s="45"/>
      <c r="AD457" s="40"/>
      <c r="AE457" s="207">
        <f t="shared" si="16"/>
        <v>0</v>
      </c>
      <c r="AF457" s="115">
        <f t="shared" si="15"/>
        <v>0</v>
      </c>
    </row>
    <row r="458" spans="1:32" ht="20.100000000000001" customHeight="1">
      <c r="A458" s="114">
        <v>457</v>
      </c>
      <c r="B458" s="40"/>
      <c r="C458" s="40"/>
      <c r="D458" s="40"/>
      <c r="E458" s="40"/>
      <c r="F458" s="40"/>
      <c r="G458" s="40"/>
      <c r="H458" s="40"/>
      <c r="I458" s="40"/>
      <c r="J458" s="43"/>
      <c r="K458" s="40"/>
      <c r="L458" s="40"/>
      <c r="M458" s="54"/>
      <c r="N458" s="38"/>
      <c r="O458" s="40"/>
      <c r="P458" s="49"/>
      <c r="Q458" s="49"/>
      <c r="R458" s="49"/>
      <c r="S458" s="49"/>
      <c r="T458" s="49"/>
      <c r="U458" s="49"/>
      <c r="V458" s="49"/>
      <c r="W458" s="49"/>
      <c r="X458" s="49"/>
      <c r="Y458" s="49"/>
      <c r="Z458" s="49"/>
      <c r="AA458" s="49"/>
      <c r="AB458" s="49"/>
      <c r="AC458" s="45"/>
      <c r="AD458" s="40"/>
      <c r="AE458" s="207">
        <f t="shared" si="16"/>
        <v>0</v>
      </c>
      <c r="AF458" s="115">
        <f t="shared" si="15"/>
        <v>0</v>
      </c>
    </row>
    <row r="459" spans="1:32" ht="20.100000000000001" customHeight="1">
      <c r="A459" s="114">
        <v>458</v>
      </c>
      <c r="B459" s="40"/>
      <c r="C459" s="40"/>
      <c r="D459" s="40"/>
      <c r="E459" s="40"/>
      <c r="F459" s="40"/>
      <c r="G459" s="40"/>
      <c r="H459" s="40"/>
      <c r="I459" s="40"/>
      <c r="J459" s="43"/>
      <c r="K459" s="40"/>
      <c r="L459" s="40"/>
      <c r="M459" s="54"/>
      <c r="N459" s="38"/>
      <c r="O459" s="40"/>
      <c r="P459" s="49"/>
      <c r="Q459" s="49"/>
      <c r="R459" s="49"/>
      <c r="S459" s="49"/>
      <c r="T459" s="49"/>
      <c r="U459" s="49"/>
      <c r="V459" s="49"/>
      <c r="W459" s="49"/>
      <c r="X459" s="49"/>
      <c r="Y459" s="49"/>
      <c r="Z459" s="49"/>
      <c r="AA459" s="49"/>
      <c r="AB459" s="49"/>
      <c r="AC459" s="45"/>
      <c r="AD459" s="40"/>
      <c r="AE459" s="207">
        <f t="shared" si="16"/>
        <v>0</v>
      </c>
      <c r="AF459" s="115">
        <f t="shared" si="15"/>
        <v>0</v>
      </c>
    </row>
    <row r="460" spans="1:32" ht="20.100000000000001" customHeight="1">
      <c r="A460" s="114">
        <v>459</v>
      </c>
      <c r="B460" s="40"/>
      <c r="C460" s="40"/>
      <c r="D460" s="40"/>
      <c r="E460" s="40"/>
      <c r="F460" s="40"/>
      <c r="G460" s="40"/>
      <c r="H460" s="40"/>
      <c r="I460" s="40"/>
      <c r="J460" s="43"/>
      <c r="K460" s="40"/>
      <c r="L460" s="40"/>
      <c r="M460" s="54"/>
      <c r="N460" s="38"/>
      <c r="O460" s="40"/>
      <c r="P460" s="49"/>
      <c r="Q460" s="49"/>
      <c r="R460" s="49"/>
      <c r="S460" s="49"/>
      <c r="T460" s="49"/>
      <c r="U460" s="49"/>
      <c r="V460" s="49"/>
      <c r="W460" s="49"/>
      <c r="X460" s="49"/>
      <c r="Y460" s="49"/>
      <c r="Z460" s="49"/>
      <c r="AA460" s="49"/>
      <c r="AB460" s="49"/>
      <c r="AC460" s="45"/>
      <c r="AD460" s="40"/>
      <c r="AE460" s="207">
        <f t="shared" si="16"/>
        <v>0</v>
      </c>
      <c r="AF460" s="115">
        <f t="shared" si="15"/>
        <v>0</v>
      </c>
    </row>
    <row r="461" spans="1:32" ht="20.100000000000001" customHeight="1">
      <c r="A461" s="114">
        <v>460</v>
      </c>
      <c r="B461" s="40"/>
      <c r="C461" s="40"/>
      <c r="D461" s="40"/>
      <c r="E461" s="40"/>
      <c r="F461" s="40"/>
      <c r="G461" s="40"/>
      <c r="H461" s="40"/>
      <c r="I461" s="40"/>
      <c r="J461" s="43"/>
      <c r="K461" s="40"/>
      <c r="L461" s="40"/>
      <c r="M461" s="54"/>
      <c r="N461" s="38"/>
      <c r="O461" s="40"/>
      <c r="P461" s="49"/>
      <c r="Q461" s="49"/>
      <c r="R461" s="49"/>
      <c r="S461" s="49"/>
      <c r="T461" s="49"/>
      <c r="U461" s="49"/>
      <c r="V461" s="49"/>
      <c r="W461" s="49"/>
      <c r="X461" s="49"/>
      <c r="Y461" s="49"/>
      <c r="Z461" s="49"/>
      <c r="AA461" s="49"/>
      <c r="AB461" s="49"/>
      <c r="AC461" s="45"/>
      <c r="AD461" s="40"/>
      <c r="AE461" s="207">
        <f t="shared" si="16"/>
        <v>0</v>
      </c>
      <c r="AF461" s="115">
        <f t="shared" si="15"/>
        <v>0</v>
      </c>
    </row>
    <row r="462" spans="1:32" ht="20.100000000000001" customHeight="1">
      <c r="A462" s="114">
        <v>461</v>
      </c>
      <c r="B462" s="40"/>
      <c r="C462" s="40"/>
      <c r="D462" s="40"/>
      <c r="E462" s="40"/>
      <c r="F462" s="40"/>
      <c r="G462" s="40"/>
      <c r="H462" s="40"/>
      <c r="I462" s="40"/>
      <c r="J462" s="43"/>
      <c r="K462" s="40"/>
      <c r="L462" s="40"/>
      <c r="M462" s="54"/>
      <c r="N462" s="38"/>
      <c r="O462" s="40"/>
      <c r="P462" s="49"/>
      <c r="Q462" s="49"/>
      <c r="R462" s="49"/>
      <c r="S462" s="49"/>
      <c r="T462" s="49"/>
      <c r="U462" s="49"/>
      <c r="V462" s="49"/>
      <c r="W462" s="49"/>
      <c r="X462" s="49"/>
      <c r="Y462" s="49"/>
      <c r="Z462" s="49"/>
      <c r="AA462" s="49"/>
      <c r="AB462" s="49"/>
      <c r="AC462" s="45"/>
      <c r="AD462" s="40"/>
      <c r="AE462" s="207">
        <f t="shared" si="16"/>
        <v>0</v>
      </c>
      <c r="AF462" s="115">
        <f t="shared" si="15"/>
        <v>0</v>
      </c>
    </row>
    <row r="463" spans="1:32" ht="20.100000000000001" customHeight="1">
      <c r="A463" s="114">
        <v>462</v>
      </c>
      <c r="B463" s="40"/>
      <c r="C463" s="40"/>
      <c r="D463" s="40"/>
      <c r="E463" s="40"/>
      <c r="F463" s="40"/>
      <c r="G463" s="40"/>
      <c r="H463" s="40"/>
      <c r="I463" s="40"/>
      <c r="J463" s="43"/>
      <c r="K463" s="40"/>
      <c r="L463" s="40"/>
      <c r="M463" s="54"/>
      <c r="N463" s="38"/>
      <c r="O463" s="40"/>
      <c r="P463" s="49"/>
      <c r="Q463" s="49"/>
      <c r="R463" s="49"/>
      <c r="S463" s="49"/>
      <c r="T463" s="49"/>
      <c r="U463" s="49"/>
      <c r="V463" s="49"/>
      <c r="W463" s="49"/>
      <c r="X463" s="49"/>
      <c r="Y463" s="49"/>
      <c r="Z463" s="49"/>
      <c r="AA463" s="49"/>
      <c r="AB463" s="49"/>
      <c r="AC463" s="45"/>
      <c r="AD463" s="40"/>
      <c r="AE463" s="207">
        <f t="shared" si="16"/>
        <v>0</v>
      </c>
      <c r="AF463" s="115">
        <f t="shared" si="15"/>
        <v>0</v>
      </c>
    </row>
    <row r="464" spans="1:32" ht="20.100000000000001" customHeight="1">
      <c r="A464" s="114">
        <v>463</v>
      </c>
      <c r="B464" s="40"/>
      <c r="C464" s="40"/>
      <c r="D464" s="40"/>
      <c r="E464" s="40"/>
      <c r="F464" s="40"/>
      <c r="G464" s="40"/>
      <c r="H464" s="40"/>
      <c r="I464" s="40"/>
      <c r="J464" s="43"/>
      <c r="K464" s="40"/>
      <c r="L464" s="40"/>
      <c r="M464" s="54"/>
      <c r="N464" s="38"/>
      <c r="O464" s="40"/>
      <c r="P464" s="49"/>
      <c r="Q464" s="49"/>
      <c r="R464" s="49"/>
      <c r="S464" s="49"/>
      <c r="T464" s="49"/>
      <c r="U464" s="49"/>
      <c r="V464" s="49"/>
      <c r="W464" s="49"/>
      <c r="X464" s="49"/>
      <c r="Y464" s="49"/>
      <c r="Z464" s="49"/>
      <c r="AA464" s="49"/>
      <c r="AB464" s="49"/>
      <c r="AC464" s="45"/>
      <c r="AD464" s="40"/>
      <c r="AE464" s="207">
        <f t="shared" si="16"/>
        <v>0</v>
      </c>
      <c r="AF464" s="115">
        <f t="shared" si="15"/>
        <v>0</v>
      </c>
    </row>
    <row r="465" spans="1:32" ht="20.100000000000001" customHeight="1">
      <c r="A465" s="114">
        <v>464</v>
      </c>
      <c r="B465" s="40"/>
      <c r="C465" s="40"/>
      <c r="D465" s="40"/>
      <c r="E465" s="40"/>
      <c r="F465" s="40"/>
      <c r="G465" s="40"/>
      <c r="H465" s="40"/>
      <c r="I465" s="40"/>
      <c r="J465" s="43"/>
      <c r="K465" s="40"/>
      <c r="L465" s="40"/>
      <c r="M465" s="54"/>
      <c r="N465" s="38"/>
      <c r="O465" s="40"/>
      <c r="P465" s="49"/>
      <c r="Q465" s="49"/>
      <c r="R465" s="49"/>
      <c r="S465" s="49"/>
      <c r="T465" s="49"/>
      <c r="U465" s="49"/>
      <c r="V465" s="49"/>
      <c r="W465" s="49"/>
      <c r="X465" s="49"/>
      <c r="Y465" s="49"/>
      <c r="Z465" s="49"/>
      <c r="AA465" s="49"/>
      <c r="AB465" s="49"/>
      <c r="AC465" s="45"/>
      <c r="AD465" s="40"/>
      <c r="AE465" s="207">
        <f t="shared" si="16"/>
        <v>0</v>
      </c>
      <c r="AF465" s="115">
        <f t="shared" si="15"/>
        <v>0</v>
      </c>
    </row>
    <row r="466" spans="1:32" ht="20.100000000000001" customHeight="1">
      <c r="A466" s="114">
        <v>465</v>
      </c>
      <c r="B466" s="40"/>
      <c r="C466" s="40"/>
      <c r="D466" s="40"/>
      <c r="E466" s="40"/>
      <c r="F466" s="40"/>
      <c r="G466" s="40"/>
      <c r="H466" s="40"/>
      <c r="I466" s="40"/>
      <c r="J466" s="43"/>
      <c r="K466" s="40"/>
      <c r="L466" s="40"/>
      <c r="M466" s="54"/>
      <c r="N466" s="38"/>
      <c r="O466" s="40"/>
      <c r="P466" s="49"/>
      <c r="Q466" s="49"/>
      <c r="R466" s="49"/>
      <c r="S466" s="49"/>
      <c r="T466" s="49"/>
      <c r="U466" s="49"/>
      <c r="V466" s="49"/>
      <c r="W466" s="49"/>
      <c r="X466" s="49"/>
      <c r="Y466" s="49"/>
      <c r="Z466" s="49"/>
      <c r="AA466" s="49"/>
      <c r="AB466" s="49"/>
      <c r="AC466" s="45"/>
      <c r="AD466" s="40"/>
      <c r="AE466" s="207">
        <f t="shared" si="16"/>
        <v>0</v>
      </c>
      <c r="AF466" s="115">
        <f t="shared" si="15"/>
        <v>0</v>
      </c>
    </row>
    <row r="467" spans="1:32" ht="20.100000000000001" customHeight="1">
      <c r="A467" s="114">
        <v>466</v>
      </c>
      <c r="B467" s="40"/>
      <c r="C467" s="40"/>
      <c r="D467" s="40"/>
      <c r="E467" s="40"/>
      <c r="F467" s="40"/>
      <c r="G467" s="40"/>
      <c r="H467" s="40"/>
      <c r="I467" s="40"/>
      <c r="J467" s="43"/>
      <c r="K467" s="40"/>
      <c r="L467" s="40"/>
      <c r="M467" s="54"/>
      <c r="N467" s="38"/>
      <c r="O467" s="40"/>
      <c r="P467" s="49"/>
      <c r="Q467" s="49"/>
      <c r="R467" s="49"/>
      <c r="S467" s="49"/>
      <c r="T467" s="49"/>
      <c r="U467" s="49"/>
      <c r="V467" s="49"/>
      <c r="W467" s="49"/>
      <c r="X467" s="49"/>
      <c r="Y467" s="49"/>
      <c r="Z467" s="49"/>
      <c r="AA467" s="49"/>
      <c r="AB467" s="49"/>
      <c r="AC467" s="45"/>
      <c r="AD467" s="40"/>
      <c r="AE467" s="207">
        <f t="shared" si="16"/>
        <v>0</v>
      </c>
      <c r="AF467" s="115">
        <f t="shared" si="15"/>
        <v>0</v>
      </c>
    </row>
    <row r="468" spans="1:32" ht="20.100000000000001" customHeight="1">
      <c r="A468" s="114">
        <v>467</v>
      </c>
      <c r="B468" s="40"/>
      <c r="C468" s="40"/>
      <c r="D468" s="40"/>
      <c r="E468" s="40"/>
      <c r="F468" s="40"/>
      <c r="G468" s="40"/>
      <c r="H468" s="40"/>
      <c r="I468" s="40"/>
      <c r="J468" s="43"/>
      <c r="K468" s="40"/>
      <c r="L468" s="40"/>
      <c r="M468" s="54"/>
      <c r="N468" s="38"/>
      <c r="O468" s="40"/>
      <c r="P468" s="49"/>
      <c r="Q468" s="49"/>
      <c r="R468" s="49"/>
      <c r="S468" s="49"/>
      <c r="T468" s="49"/>
      <c r="U468" s="49"/>
      <c r="V468" s="49"/>
      <c r="W468" s="49"/>
      <c r="X468" s="49"/>
      <c r="Y468" s="49"/>
      <c r="Z468" s="49"/>
      <c r="AA468" s="49"/>
      <c r="AB468" s="49"/>
      <c r="AC468" s="45"/>
      <c r="AD468" s="40"/>
      <c r="AE468" s="207">
        <f t="shared" si="16"/>
        <v>0</v>
      </c>
      <c r="AF468" s="115">
        <f t="shared" si="15"/>
        <v>0</v>
      </c>
    </row>
    <row r="469" spans="1:32" ht="20.100000000000001" customHeight="1">
      <c r="A469" s="114">
        <v>468</v>
      </c>
      <c r="B469" s="40"/>
      <c r="C469" s="40"/>
      <c r="D469" s="40"/>
      <c r="E469" s="40"/>
      <c r="F469" s="40"/>
      <c r="G469" s="40"/>
      <c r="H469" s="40"/>
      <c r="I469" s="40"/>
      <c r="J469" s="43"/>
      <c r="K469" s="40"/>
      <c r="L469" s="40"/>
      <c r="M469" s="54"/>
      <c r="N469" s="38"/>
      <c r="O469" s="40"/>
      <c r="P469" s="49"/>
      <c r="Q469" s="49"/>
      <c r="R469" s="49"/>
      <c r="S469" s="49"/>
      <c r="T469" s="49"/>
      <c r="U469" s="49"/>
      <c r="V469" s="49"/>
      <c r="W469" s="49"/>
      <c r="X469" s="49"/>
      <c r="Y469" s="49"/>
      <c r="Z469" s="49"/>
      <c r="AA469" s="49"/>
      <c r="AB469" s="49"/>
      <c r="AC469" s="45"/>
      <c r="AD469" s="40"/>
      <c r="AE469" s="207">
        <f t="shared" si="16"/>
        <v>0</v>
      </c>
      <c r="AF469" s="115">
        <f t="shared" si="15"/>
        <v>0</v>
      </c>
    </row>
    <row r="470" spans="1:32" ht="20.100000000000001" customHeight="1">
      <c r="A470" s="114">
        <v>469</v>
      </c>
      <c r="B470" s="40"/>
      <c r="C470" s="40"/>
      <c r="D470" s="40"/>
      <c r="E470" s="40"/>
      <c r="F470" s="40"/>
      <c r="G470" s="40"/>
      <c r="H470" s="40"/>
      <c r="I470" s="40"/>
      <c r="J470" s="43"/>
      <c r="K470" s="40"/>
      <c r="L470" s="40"/>
      <c r="M470" s="54"/>
      <c r="N470" s="38"/>
      <c r="O470" s="40"/>
      <c r="P470" s="49"/>
      <c r="Q470" s="49"/>
      <c r="R470" s="49"/>
      <c r="S470" s="49"/>
      <c r="T470" s="49"/>
      <c r="U470" s="49"/>
      <c r="V470" s="49"/>
      <c r="W470" s="49"/>
      <c r="X470" s="49"/>
      <c r="Y470" s="49"/>
      <c r="Z470" s="49"/>
      <c r="AA470" s="49"/>
      <c r="AB470" s="49"/>
      <c r="AC470" s="45"/>
      <c r="AD470" s="40"/>
      <c r="AE470" s="207">
        <f t="shared" si="16"/>
        <v>0</v>
      </c>
      <c r="AF470" s="115">
        <f t="shared" si="15"/>
        <v>0</v>
      </c>
    </row>
    <row r="471" spans="1:32" ht="20.100000000000001" customHeight="1">
      <c r="A471" s="114">
        <v>470</v>
      </c>
      <c r="B471" s="40"/>
      <c r="C471" s="40"/>
      <c r="D471" s="40"/>
      <c r="E471" s="40"/>
      <c r="F471" s="40"/>
      <c r="G471" s="40"/>
      <c r="H471" s="40"/>
      <c r="I471" s="40"/>
      <c r="J471" s="43"/>
      <c r="K471" s="40"/>
      <c r="L471" s="40"/>
      <c r="M471" s="54"/>
      <c r="N471" s="38"/>
      <c r="O471" s="40"/>
      <c r="P471" s="49"/>
      <c r="Q471" s="49"/>
      <c r="R471" s="49"/>
      <c r="S471" s="49"/>
      <c r="T471" s="49"/>
      <c r="U471" s="49"/>
      <c r="V471" s="49"/>
      <c r="W471" s="49"/>
      <c r="X471" s="49"/>
      <c r="Y471" s="49"/>
      <c r="Z471" s="49"/>
      <c r="AA471" s="49"/>
      <c r="AB471" s="49"/>
      <c r="AC471" s="45"/>
      <c r="AD471" s="40"/>
      <c r="AE471" s="207">
        <f t="shared" si="16"/>
        <v>0</v>
      </c>
      <c r="AF471" s="115">
        <f t="shared" si="15"/>
        <v>0</v>
      </c>
    </row>
    <row r="472" spans="1:32" ht="20.100000000000001" customHeight="1">
      <c r="A472" s="114">
        <v>471</v>
      </c>
      <c r="B472" s="40"/>
      <c r="C472" s="40"/>
      <c r="D472" s="40"/>
      <c r="E472" s="40"/>
      <c r="F472" s="40"/>
      <c r="G472" s="40"/>
      <c r="H472" s="40"/>
      <c r="I472" s="40"/>
      <c r="J472" s="43"/>
      <c r="K472" s="40"/>
      <c r="L472" s="40"/>
      <c r="M472" s="54"/>
      <c r="N472" s="38"/>
      <c r="O472" s="40"/>
      <c r="P472" s="49"/>
      <c r="Q472" s="49"/>
      <c r="R472" s="49"/>
      <c r="S472" s="49"/>
      <c r="T472" s="49"/>
      <c r="U472" s="49"/>
      <c r="V472" s="49"/>
      <c r="W472" s="49"/>
      <c r="X472" s="49"/>
      <c r="Y472" s="49"/>
      <c r="Z472" s="49"/>
      <c r="AA472" s="49"/>
      <c r="AB472" s="49"/>
      <c r="AC472" s="45"/>
      <c r="AD472" s="40"/>
      <c r="AE472" s="207">
        <f t="shared" si="16"/>
        <v>0</v>
      </c>
      <c r="AF472" s="115">
        <f t="shared" si="15"/>
        <v>0</v>
      </c>
    </row>
    <row r="473" spans="1:32" ht="20.100000000000001" customHeight="1">
      <c r="A473" s="114">
        <v>472</v>
      </c>
      <c r="B473" s="40"/>
      <c r="C473" s="40"/>
      <c r="D473" s="40"/>
      <c r="E473" s="40"/>
      <c r="F473" s="40"/>
      <c r="G473" s="40"/>
      <c r="H473" s="40"/>
      <c r="I473" s="40"/>
      <c r="J473" s="43"/>
      <c r="K473" s="40"/>
      <c r="L473" s="40"/>
      <c r="M473" s="54"/>
      <c r="N473" s="38"/>
      <c r="O473" s="40"/>
      <c r="P473" s="49"/>
      <c r="Q473" s="49"/>
      <c r="R473" s="49"/>
      <c r="S473" s="49"/>
      <c r="T473" s="49"/>
      <c r="U473" s="49"/>
      <c r="V473" s="49"/>
      <c r="W473" s="49"/>
      <c r="X473" s="49"/>
      <c r="Y473" s="49"/>
      <c r="Z473" s="49"/>
      <c r="AA473" s="49"/>
      <c r="AB473" s="49"/>
      <c r="AC473" s="45"/>
      <c r="AD473" s="40"/>
      <c r="AE473" s="207">
        <f t="shared" si="16"/>
        <v>0</v>
      </c>
      <c r="AF473" s="115">
        <f t="shared" si="15"/>
        <v>0</v>
      </c>
    </row>
    <row r="474" spans="1:32" ht="20.100000000000001" customHeight="1">
      <c r="A474" s="114">
        <v>473</v>
      </c>
      <c r="B474" s="40"/>
      <c r="C474" s="40"/>
      <c r="D474" s="40"/>
      <c r="E474" s="40"/>
      <c r="F474" s="40"/>
      <c r="G474" s="40"/>
      <c r="H474" s="40"/>
      <c r="I474" s="40"/>
      <c r="J474" s="43"/>
      <c r="K474" s="40"/>
      <c r="L474" s="40"/>
      <c r="M474" s="54"/>
      <c r="N474" s="38"/>
      <c r="O474" s="40"/>
      <c r="P474" s="49"/>
      <c r="Q474" s="49"/>
      <c r="R474" s="49"/>
      <c r="S474" s="49"/>
      <c r="T474" s="49"/>
      <c r="U474" s="49"/>
      <c r="V474" s="49"/>
      <c r="W474" s="49"/>
      <c r="X474" s="49"/>
      <c r="Y474" s="49"/>
      <c r="Z474" s="49"/>
      <c r="AA474" s="49"/>
      <c r="AB474" s="49"/>
      <c r="AC474" s="45"/>
      <c r="AD474" s="40"/>
      <c r="AE474" s="207">
        <f t="shared" si="16"/>
        <v>0</v>
      </c>
      <c r="AF474" s="115">
        <f t="shared" si="15"/>
        <v>0</v>
      </c>
    </row>
    <row r="475" spans="1:32" ht="20.100000000000001" customHeight="1">
      <c r="A475" s="114">
        <v>474</v>
      </c>
      <c r="B475" s="40"/>
      <c r="C475" s="40"/>
      <c r="D475" s="40"/>
      <c r="E475" s="40"/>
      <c r="F475" s="40"/>
      <c r="G475" s="40"/>
      <c r="H475" s="40"/>
      <c r="I475" s="40"/>
      <c r="J475" s="43"/>
      <c r="K475" s="40"/>
      <c r="L475" s="40"/>
      <c r="M475" s="54"/>
      <c r="N475" s="38"/>
      <c r="O475" s="40"/>
      <c r="P475" s="49"/>
      <c r="Q475" s="49"/>
      <c r="R475" s="49"/>
      <c r="S475" s="49"/>
      <c r="T475" s="49"/>
      <c r="U475" s="49"/>
      <c r="V475" s="49"/>
      <c r="W475" s="49"/>
      <c r="X475" s="49"/>
      <c r="Y475" s="49"/>
      <c r="Z475" s="49"/>
      <c r="AA475" s="49"/>
      <c r="AB475" s="49"/>
      <c r="AC475" s="45"/>
      <c r="AD475" s="40"/>
      <c r="AE475" s="207">
        <f t="shared" si="16"/>
        <v>0</v>
      </c>
      <c r="AF475" s="115">
        <f t="shared" si="15"/>
        <v>0</v>
      </c>
    </row>
    <row r="476" spans="1:32" ht="20.100000000000001" customHeight="1">
      <c r="A476" s="114">
        <v>475</v>
      </c>
      <c r="B476" s="40"/>
      <c r="C476" s="40"/>
      <c r="D476" s="40"/>
      <c r="E476" s="40"/>
      <c r="F476" s="40"/>
      <c r="G476" s="40"/>
      <c r="H476" s="40"/>
      <c r="I476" s="40"/>
      <c r="J476" s="43"/>
      <c r="K476" s="40"/>
      <c r="L476" s="40"/>
      <c r="M476" s="54"/>
      <c r="N476" s="38"/>
      <c r="O476" s="40"/>
      <c r="P476" s="49"/>
      <c r="Q476" s="49"/>
      <c r="R476" s="49"/>
      <c r="S476" s="49"/>
      <c r="T476" s="49"/>
      <c r="U476" s="49"/>
      <c r="V476" s="49"/>
      <c r="W476" s="49"/>
      <c r="X476" s="49"/>
      <c r="Y476" s="49"/>
      <c r="Z476" s="49"/>
      <c r="AA476" s="49"/>
      <c r="AB476" s="49"/>
      <c r="AC476" s="45"/>
      <c r="AD476" s="40"/>
      <c r="AE476" s="207">
        <f t="shared" si="16"/>
        <v>0</v>
      </c>
      <c r="AF476" s="115">
        <f t="shared" si="15"/>
        <v>0</v>
      </c>
    </row>
    <row r="477" spans="1:32" ht="20.100000000000001" customHeight="1">
      <c r="A477" s="114">
        <v>476</v>
      </c>
      <c r="B477" s="40"/>
      <c r="C477" s="40"/>
      <c r="D477" s="40"/>
      <c r="E477" s="40"/>
      <c r="F477" s="40"/>
      <c r="G477" s="40"/>
      <c r="H477" s="40"/>
      <c r="I477" s="40"/>
      <c r="J477" s="43"/>
      <c r="K477" s="40"/>
      <c r="L477" s="40"/>
      <c r="M477" s="54"/>
      <c r="N477" s="38"/>
      <c r="O477" s="40"/>
      <c r="P477" s="49"/>
      <c r="Q477" s="49"/>
      <c r="R477" s="49"/>
      <c r="S477" s="49"/>
      <c r="T477" s="49"/>
      <c r="U477" s="49"/>
      <c r="V477" s="49"/>
      <c r="W477" s="49"/>
      <c r="X477" s="49"/>
      <c r="Y477" s="49"/>
      <c r="Z477" s="49"/>
      <c r="AA477" s="49"/>
      <c r="AB477" s="49"/>
      <c r="AC477" s="45"/>
      <c r="AD477" s="40"/>
      <c r="AE477" s="207">
        <f t="shared" si="16"/>
        <v>0</v>
      </c>
      <c r="AF477" s="115">
        <f t="shared" si="15"/>
        <v>0</v>
      </c>
    </row>
    <row r="478" spans="1:32" ht="20.100000000000001" customHeight="1">
      <c r="A478" s="114">
        <v>477</v>
      </c>
      <c r="B478" s="40"/>
      <c r="C478" s="40"/>
      <c r="D478" s="40"/>
      <c r="E478" s="40"/>
      <c r="F478" s="40"/>
      <c r="G478" s="40"/>
      <c r="H478" s="40"/>
      <c r="I478" s="40"/>
      <c r="J478" s="43"/>
      <c r="K478" s="40"/>
      <c r="L478" s="40"/>
      <c r="M478" s="54"/>
      <c r="N478" s="38"/>
      <c r="O478" s="40"/>
      <c r="P478" s="49"/>
      <c r="Q478" s="49"/>
      <c r="R478" s="49"/>
      <c r="S478" s="49"/>
      <c r="T478" s="49"/>
      <c r="U478" s="49"/>
      <c r="V478" s="49"/>
      <c r="W478" s="49"/>
      <c r="X478" s="49"/>
      <c r="Y478" s="49"/>
      <c r="Z478" s="49"/>
      <c r="AA478" s="49"/>
      <c r="AB478" s="49"/>
      <c r="AC478" s="45"/>
      <c r="AD478" s="40"/>
      <c r="AE478" s="207">
        <f t="shared" si="16"/>
        <v>0</v>
      </c>
      <c r="AF478" s="115">
        <f t="shared" si="15"/>
        <v>0</v>
      </c>
    </row>
    <row r="479" spans="1:32" ht="20.100000000000001" customHeight="1">
      <c r="A479" s="114">
        <v>478</v>
      </c>
      <c r="B479" s="40"/>
      <c r="C479" s="40"/>
      <c r="D479" s="40"/>
      <c r="E479" s="40"/>
      <c r="F479" s="40"/>
      <c r="G479" s="40"/>
      <c r="H479" s="40"/>
      <c r="I479" s="40"/>
      <c r="J479" s="43"/>
      <c r="K479" s="40"/>
      <c r="L479" s="40"/>
      <c r="M479" s="54"/>
      <c r="N479" s="38"/>
      <c r="O479" s="40"/>
      <c r="P479" s="49"/>
      <c r="Q479" s="49"/>
      <c r="R479" s="49"/>
      <c r="S479" s="49"/>
      <c r="T479" s="49"/>
      <c r="U479" s="49"/>
      <c r="V479" s="49"/>
      <c r="W479" s="49"/>
      <c r="X479" s="49"/>
      <c r="Y479" s="49"/>
      <c r="Z479" s="49"/>
      <c r="AA479" s="49"/>
      <c r="AB479" s="49"/>
      <c r="AC479" s="45"/>
      <c r="AD479" s="40"/>
      <c r="AE479" s="207">
        <f t="shared" si="16"/>
        <v>0</v>
      </c>
      <c r="AF479" s="115">
        <f t="shared" si="15"/>
        <v>0</v>
      </c>
    </row>
    <row r="480" spans="1:32" ht="20.100000000000001" customHeight="1">
      <c r="A480" s="114">
        <v>479</v>
      </c>
      <c r="B480" s="40"/>
      <c r="C480" s="40"/>
      <c r="D480" s="40"/>
      <c r="E480" s="40"/>
      <c r="F480" s="40"/>
      <c r="G480" s="40"/>
      <c r="H480" s="40"/>
      <c r="I480" s="40"/>
      <c r="J480" s="43"/>
      <c r="K480" s="40"/>
      <c r="L480" s="40"/>
      <c r="M480" s="54"/>
      <c r="N480" s="38"/>
      <c r="O480" s="40"/>
      <c r="P480" s="49"/>
      <c r="Q480" s="49"/>
      <c r="R480" s="49"/>
      <c r="S480" s="49"/>
      <c r="T480" s="49"/>
      <c r="U480" s="49"/>
      <c r="V480" s="49"/>
      <c r="W480" s="49"/>
      <c r="X480" s="49"/>
      <c r="Y480" s="49"/>
      <c r="Z480" s="49"/>
      <c r="AA480" s="49"/>
      <c r="AB480" s="49"/>
      <c r="AC480" s="45"/>
      <c r="AD480" s="40"/>
      <c r="AE480" s="207">
        <f t="shared" si="16"/>
        <v>0</v>
      </c>
      <c r="AF480" s="115">
        <f t="shared" si="15"/>
        <v>0</v>
      </c>
    </row>
    <row r="481" spans="1:32" ht="20.100000000000001" customHeight="1">
      <c r="A481" s="114">
        <v>480</v>
      </c>
      <c r="B481" s="40"/>
      <c r="C481" s="40"/>
      <c r="D481" s="40"/>
      <c r="E481" s="40"/>
      <c r="F481" s="40"/>
      <c r="G481" s="40"/>
      <c r="H481" s="40"/>
      <c r="I481" s="40"/>
      <c r="J481" s="43"/>
      <c r="K481" s="40"/>
      <c r="L481" s="40"/>
      <c r="M481" s="54"/>
      <c r="N481" s="38"/>
      <c r="O481" s="40"/>
      <c r="P481" s="49"/>
      <c r="Q481" s="49"/>
      <c r="R481" s="49"/>
      <c r="S481" s="49"/>
      <c r="T481" s="49"/>
      <c r="U481" s="49"/>
      <c r="V481" s="49"/>
      <c r="W481" s="49"/>
      <c r="X481" s="49"/>
      <c r="Y481" s="49"/>
      <c r="Z481" s="49"/>
      <c r="AA481" s="49"/>
      <c r="AB481" s="49"/>
      <c r="AC481" s="45"/>
      <c r="AD481" s="40"/>
      <c r="AE481" s="207">
        <f t="shared" si="16"/>
        <v>0</v>
      </c>
      <c r="AF481" s="115">
        <f t="shared" si="15"/>
        <v>0</v>
      </c>
    </row>
    <row r="482" spans="1:32" ht="20.100000000000001" customHeight="1">
      <c r="A482" s="114">
        <v>481</v>
      </c>
      <c r="B482" s="40"/>
      <c r="C482" s="40"/>
      <c r="D482" s="40"/>
      <c r="E482" s="40"/>
      <c r="F482" s="40"/>
      <c r="G482" s="40"/>
      <c r="H482" s="40"/>
      <c r="I482" s="40"/>
      <c r="J482" s="43"/>
      <c r="K482" s="40"/>
      <c r="L482" s="40"/>
      <c r="M482" s="54"/>
      <c r="N482" s="38"/>
      <c r="O482" s="40"/>
      <c r="P482" s="49"/>
      <c r="Q482" s="49"/>
      <c r="R482" s="49"/>
      <c r="S482" s="49"/>
      <c r="T482" s="49"/>
      <c r="U482" s="49"/>
      <c r="V482" s="49"/>
      <c r="W482" s="49"/>
      <c r="X482" s="49"/>
      <c r="Y482" s="49"/>
      <c r="Z482" s="49"/>
      <c r="AA482" s="49"/>
      <c r="AB482" s="49"/>
      <c r="AC482" s="45"/>
      <c r="AD482" s="40"/>
      <c r="AE482" s="207">
        <f t="shared" si="16"/>
        <v>0</v>
      </c>
      <c r="AF482" s="115">
        <f t="shared" si="15"/>
        <v>0</v>
      </c>
    </row>
    <row r="483" spans="1:32" ht="20.100000000000001" customHeight="1">
      <c r="A483" s="114">
        <v>482</v>
      </c>
      <c r="B483" s="40"/>
      <c r="C483" s="40"/>
      <c r="D483" s="40"/>
      <c r="E483" s="40"/>
      <c r="F483" s="40"/>
      <c r="G483" s="40"/>
      <c r="H483" s="40"/>
      <c r="I483" s="40"/>
      <c r="J483" s="43"/>
      <c r="K483" s="40"/>
      <c r="L483" s="40"/>
      <c r="M483" s="54"/>
      <c r="N483" s="38"/>
      <c r="O483" s="40"/>
      <c r="P483" s="49"/>
      <c r="Q483" s="49"/>
      <c r="R483" s="49"/>
      <c r="S483" s="49"/>
      <c r="T483" s="49"/>
      <c r="U483" s="49"/>
      <c r="V483" s="49"/>
      <c r="W483" s="49"/>
      <c r="X483" s="49"/>
      <c r="Y483" s="49"/>
      <c r="Z483" s="49"/>
      <c r="AA483" s="49"/>
      <c r="AB483" s="49"/>
      <c r="AC483" s="45"/>
      <c r="AD483" s="40"/>
      <c r="AE483" s="207">
        <f t="shared" si="16"/>
        <v>0</v>
      </c>
      <c r="AF483" s="115">
        <f t="shared" si="15"/>
        <v>0</v>
      </c>
    </row>
    <row r="484" spans="1:32" ht="20.100000000000001" customHeight="1">
      <c r="A484" s="114">
        <v>483</v>
      </c>
      <c r="B484" s="40"/>
      <c r="C484" s="40"/>
      <c r="D484" s="40"/>
      <c r="E484" s="40"/>
      <c r="F484" s="40"/>
      <c r="G484" s="40"/>
      <c r="H484" s="40"/>
      <c r="I484" s="40"/>
      <c r="J484" s="43"/>
      <c r="K484" s="40"/>
      <c r="L484" s="40"/>
      <c r="M484" s="54"/>
      <c r="N484" s="38"/>
      <c r="O484" s="40"/>
      <c r="P484" s="49"/>
      <c r="Q484" s="49"/>
      <c r="R484" s="49"/>
      <c r="S484" s="49"/>
      <c r="T484" s="49"/>
      <c r="U484" s="49"/>
      <c r="V484" s="49"/>
      <c r="W484" s="49"/>
      <c r="X484" s="49"/>
      <c r="Y484" s="49"/>
      <c r="Z484" s="49"/>
      <c r="AA484" s="49"/>
      <c r="AB484" s="49"/>
      <c r="AC484" s="45"/>
      <c r="AD484" s="40"/>
      <c r="AE484" s="207">
        <f t="shared" si="16"/>
        <v>0</v>
      </c>
      <c r="AF484" s="115">
        <f t="shared" si="15"/>
        <v>0</v>
      </c>
    </row>
    <row r="485" spans="1:32" ht="20.100000000000001" customHeight="1">
      <c r="A485" s="114">
        <v>484</v>
      </c>
      <c r="B485" s="40"/>
      <c r="C485" s="40"/>
      <c r="D485" s="40"/>
      <c r="E485" s="40"/>
      <c r="F485" s="40"/>
      <c r="G485" s="40"/>
      <c r="H485" s="40"/>
      <c r="I485" s="40"/>
      <c r="J485" s="43"/>
      <c r="K485" s="40"/>
      <c r="L485" s="40"/>
      <c r="M485" s="54"/>
      <c r="N485" s="38"/>
      <c r="O485" s="40"/>
      <c r="P485" s="49"/>
      <c r="Q485" s="49"/>
      <c r="R485" s="49"/>
      <c r="S485" s="49"/>
      <c r="T485" s="49"/>
      <c r="U485" s="49"/>
      <c r="V485" s="49"/>
      <c r="W485" s="49"/>
      <c r="X485" s="49"/>
      <c r="Y485" s="49"/>
      <c r="Z485" s="49"/>
      <c r="AA485" s="49"/>
      <c r="AB485" s="49"/>
      <c r="AC485" s="45"/>
      <c r="AD485" s="40"/>
      <c r="AE485" s="207">
        <f t="shared" si="16"/>
        <v>0</v>
      </c>
      <c r="AF485" s="115">
        <f t="shared" si="15"/>
        <v>0</v>
      </c>
    </row>
    <row r="486" spans="1:32" ht="20.100000000000001" customHeight="1">
      <c r="A486" s="114">
        <v>485</v>
      </c>
      <c r="B486" s="40"/>
      <c r="C486" s="40"/>
      <c r="D486" s="40"/>
      <c r="E486" s="40"/>
      <c r="F486" s="40"/>
      <c r="G486" s="40"/>
      <c r="H486" s="40"/>
      <c r="I486" s="40"/>
      <c r="J486" s="43"/>
      <c r="K486" s="40"/>
      <c r="L486" s="40"/>
      <c r="M486" s="54"/>
      <c r="N486" s="38"/>
      <c r="O486" s="40"/>
      <c r="P486" s="49"/>
      <c r="Q486" s="49"/>
      <c r="R486" s="49"/>
      <c r="S486" s="49"/>
      <c r="T486" s="49"/>
      <c r="U486" s="49"/>
      <c r="V486" s="49"/>
      <c r="W486" s="49"/>
      <c r="X486" s="49"/>
      <c r="Y486" s="49"/>
      <c r="Z486" s="49"/>
      <c r="AA486" s="49"/>
      <c r="AB486" s="49"/>
      <c r="AC486" s="45"/>
      <c r="AD486" s="40"/>
      <c r="AE486" s="207">
        <f t="shared" si="16"/>
        <v>0</v>
      </c>
      <c r="AF486" s="115">
        <f t="shared" si="15"/>
        <v>0</v>
      </c>
    </row>
    <row r="487" spans="1:32" ht="20.100000000000001" customHeight="1">
      <c r="A487" s="114">
        <v>486</v>
      </c>
      <c r="B487" s="40"/>
      <c r="C487" s="40"/>
      <c r="D487" s="40"/>
      <c r="E487" s="40"/>
      <c r="F487" s="40"/>
      <c r="G487" s="40"/>
      <c r="H487" s="40"/>
      <c r="I487" s="40"/>
      <c r="J487" s="43"/>
      <c r="K487" s="40"/>
      <c r="L487" s="40"/>
      <c r="M487" s="54"/>
      <c r="N487" s="38"/>
      <c r="O487" s="40"/>
      <c r="P487" s="49"/>
      <c r="Q487" s="49"/>
      <c r="R487" s="49"/>
      <c r="S487" s="49"/>
      <c r="T487" s="49"/>
      <c r="U487" s="49"/>
      <c r="V487" s="49"/>
      <c r="W487" s="49"/>
      <c r="X487" s="49"/>
      <c r="Y487" s="49"/>
      <c r="Z487" s="49"/>
      <c r="AA487" s="49"/>
      <c r="AB487" s="49"/>
      <c r="AC487" s="45"/>
      <c r="AD487" s="40"/>
      <c r="AE487" s="207">
        <f t="shared" si="16"/>
        <v>0</v>
      </c>
      <c r="AF487" s="115">
        <f t="shared" si="15"/>
        <v>0</v>
      </c>
    </row>
    <row r="488" spans="1:32" ht="20.100000000000001" customHeight="1">
      <c r="A488" s="114">
        <v>487</v>
      </c>
      <c r="B488" s="40"/>
      <c r="C488" s="40"/>
      <c r="D488" s="40"/>
      <c r="E488" s="40"/>
      <c r="F488" s="40"/>
      <c r="G488" s="40"/>
      <c r="H488" s="40"/>
      <c r="I488" s="40"/>
      <c r="J488" s="43"/>
      <c r="K488" s="40"/>
      <c r="L488" s="40"/>
      <c r="M488" s="54"/>
      <c r="N488" s="38"/>
      <c r="O488" s="40"/>
      <c r="P488" s="49"/>
      <c r="Q488" s="49"/>
      <c r="R488" s="49"/>
      <c r="S488" s="49"/>
      <c r="T488" s="49"/>
      <c r="U488" s="49"/>
      <c r="V488" s="49"/>
      <c r="W488" s="49"/>
      <c r="X488" s="49"/>
      <c r="Y488" s="49"/>
      <c r="Z488" s="49"/>
      <c r="AA488" s="49"/>
      <c r="AB488" s="49"/>
      <c r="AC488" s="45"/>
      <c r="AD488" s="40"/>
      <c r="AE488" s="207">
        <f t="shared" si="16"/>
        <v>0</v>
      </c>
      <c r="AF488" s="115">
        <f t="shared" si="15"/>
        <v>0</v>
      </c>
    </row>
    <row r="489" spans="1:32" ht="20.100000000000001" customHeight="1">
      <c r="A489" s="114">
        <v>488</v>
      </c>
      <c r="B489" s="40"/>
      <c r="C489" s="40"/>
      <c r="D489" s="40"/>
      <c r="E489" s="40"/>
      <c r="F489" s="40"/>
      <c r="G489" s="40"/>
      <c r="H489" s="40"/>
      <c r="I489" s="40"/>
      <c r="J489" s="43"/>
      <c r="K489" s="40"/>
      <c r="L489" s="40"/>
      <c r="M489" s="54"/>
      <c r="N489" s="38"/>
      <c r="O489" s="40"/>
      <c r="P489" s="49"/>
      <c r="Q489" s="49"/>
      <c r="R489" s="49"/>
      <c r="S489" s="49"/>
      <c r="T489" s="49"/>
      <c r="U489" s="49"/>
      <c r="V489" s="49"/>
      <c r="W489" s="49"/>
      <c r="X489" s="49"/>
      <c r="Y489" s="49"/>
      <c r="Z489" s="49"/>
      <c r="AA489" s="49"/>
      <c r="AB489" s="49"/>
      <c r="AC489" s="45"/>
      <c r="AD489" s="40"/>
      <c r="AE489" s="207">
        <f t="shared" si="16"/>
        <v>0</v>
      </c>
      <c r="AF489" s="115">
        <f t="shared" si="15"/>
        <v>0</v>
      </c>
    </row>
    <row r="490" spans="1:32" ht="20.100000000000001" customHeight="1">
      <c r="A490" s="114">
        <v>489</v>
      </c>
      <c r="B490" s="40"/>
      <c r="C490" s="40"/>
      <c r="D490" s="40"/>
      <c r="E490" s="40"/>
      <c r="F490" s="40"/>
      <c r="G490" s="40"/>
      <c r="H490" s="40"/>
      <c r="I490" s="40"/>
      <c r="J490" s="43"/>
      <c r="K490" s="40"/>
      <c r="L490" s="40"/>
      <c r="M490" s="54"/>
      <c r="N490" s="38"/>
      <c r="O490" s="40"/>
      <c r="P490" s="49"/>
      <c r="Q490" s="49"/>
      <c r="R490" s="49"/>
      <c r="S490" s="49"/>
      <c r="T490" s="49"/>
      <c r="U490" s="49"/>
      <c r="V490" s="49"/>
      <c r="W490" s="49"/>
      <c r="X490" s="49"/>
      <c r="Y490" s="49"/>
      <c r="Z490" s="49"/>
      <c r="AA490" s="49"/>
      <c r="AB490" s="49"/>
      <c r="AC490" s="45"/>
      <c r="AD490" s="40"/>
      <c r="AE490" s="207">
        <f t="shared" si="16"/>
        <v>0</v>
      </c>
      <c r="AF490" s="115">
        <f t="shared" si="15"/>
        <v>0</v>
      </c>
    </row>
    <row r="491" spans="1:32" ht="20.100000000000001" customHeight="1">
      <c r="A491" s="114">
        <v>490</v>
      </c>
      <c r="B491" s="40"/>
      <c r="C491" s="40"/>
      <c r="D491" s="40"/>
      <c r="E491" s="40"/>
      <c r="F491" s="40"/>
      <c r="G491" s="40"/>
      <c r="H491" s="40"/>
      <c r="I491" s="40"/>
      <c r="J491" s="43"/>
      <c r="K491" s="40"/>
      <c r="L491" s="40"/>
      <c r="M491" s="54"/>
      <c r="N491" s="38"/>
      <c r="O491" s="40"/>
      <c r="P491" s="49"/>
      <c r="Q491" s="49"/>
      <c r="R491" s="49"/>
      <c r="S491" s="49"/>
      <c r="T491" s="49"/>
      <c r="U491" s="49"/>
      <c r="V491" s="49"/>
      <c r="W491" s="49"/>
      <c r="X491" s="49"/>
      <c r="Y491" s="49"/>
      <c r="Z491" s="49"/>
      <c r="AA491" s="49"/>
      <c r="AB491" s="49"/>
      <c r="AC491" s="45"/>
      <c r="AD491" s="40"/>
      <c r="AE491" s="207">
        <f t="shared" si="16"/>
        <v>0</v>
      </c>
      <c r="AF491" s="115">
        <f t="shared" si="15"/>
        <v>0</v>
      </c>
    </row>
    <row r="492" spans="1:32" ht="20.100000000000001" customHeight="1">
      <c r="A492" s="114">
        <v>491</v>
      </c>
      <c r="B492" s="40"/>
      <c r="C492" s="40"/>
      <c r="D492" s="40"/>
      <c r="E492" s="40"/>
      <c r="F492" s="40"/>
      <c r="G492" s="40"/>
      <c r="H492" s="40"/>
      <c r="I492" s="40"/>
      <c r="J492" s="43"/>
      <c r="K492" s="40"/>
      <c r="L492" s="40"/>
      <c r="M492" s="54"/>
      <c r="N492" s="38"/>
      <c r="O492" s="40"/>
      <c r="P492" s="49"/>
      <c r="Q492" s="49"/>
      <c r="R492" s="49"/>
      <c r="S492" s="49"/>
      <c r="T492" s="49"/>
      <c r="U492" s="49"/>
      <c r="V492" s="49"/>
      <c r="W492" s="49"/>
      <c r="X492" s="49"/>
      <c r="Y492" s="49"/>
      <c r="Z492" s="49"/>
      <c r="AA492" s="49"/>
      <c r="AB492" s="49"/>
      <c r="AC492" s="45"/>
      <c r="AD492" s="40"/>
      <c r="AE492" s="207">
        <f t="shared" si="16"/>
        <v>0</v>
      </c>
      <c r="AF492" s="115">
        <f t="shared" si="15"/>
        <v>0</v>
      </c>
    </row>
    <row r="493" spans="1:32" ht="20.100000000000001" customHeight="1">
      <c r="A493" s="114">
        <v>492</v>
      </c>
      <c r="B493" s="40"/>
      <c r="C493" s="40"/>
      <c r="D493" s="40"/>
      <c r="E493" s="40"/>
      <c r="F493" s="40"/>
      <c r="G493" s="40"/>
      <c r="H493" s="40"/>
      <c r="I493" s="40"/>
      <c r="J493" s="43"/>
      <c r="K493" s="40"/>
      <c r="L493" s="40"/>
      <c r="M493" s="54"/>
      <c r="N493" s="38"/>
      <c r="O493" s="40"/>
      <c r="P493" s="49"/>
      <c r="Q493" s="49"/>
      <c r="R493" s="49"/>
      <c r="S493" s="49"/>
      <c r="T493" s="49"/>
      <c r="U493" s="49"/>
      <c r="V493" s="49"/>
      <c r="W493" s="49"/>
      <c r="X493" s="49"/>
      <c r="Y493" s="49"/>
      <c r="Z493" s="49"/>
      <c r="AA493" s="49"/>
      <c r="AB493" s="49"/>
      <c r="AC493" s="45"/>
      <c r="AD493" s="40"/>
      <c r="AE493" s="207">
        <f t="shared" si="16"/>
        <v>0</v>
      </c>
      <c r="AF493" s="115">
        <f t="shared" si="15"/>
        <v>0</v>
      </c>
    </row>
    <row r="494" spans="1:32" ht="20.100000000000001" customHeight="1">
      <c r="A494" s="114">
        <v>493</v>
      </c>
      <c r="B494" s="40"/>
      <c r="C494" s="40"/>
      <c r="D494" s="40"/>
      <c r="E494" s="40"/>
      <c r="F494" s="40"/>
      <c r="G494" s="40"/>
      <c r="H494" s="40"/>
      <c r="I494" s="40"/>
      <c r="J494" s="43"/>
      <c r="K494" s="40"/>
      <c r="L494" s="40"/>
      <c r="M494" s="54"/>
      <c r="N494" s="38"/>
      <c r="O494" s="40"/>
      <c r="P494" s="49"/>
      <c r="Q494" s="49"/>
      <c r="R494" s="49"/>
      <c r="S494" s="49"/>
      <c r="T494" s="49"/>
      <c r="U494" s="49"/>
      <c r="V494" s="49"/>
      <c r="W494" s="49"/>
      <c r="X494" s="49"/>
      <c r="Y494" s="49"/>
      <c r="Z494" s="49"/>
      <c r="AA494" s="49"/>
      <c r="AB494" s="49"/>
      <c r="AC494" s="45"/>
      <c r="AD494" s="40"/>
      <c r="AE494" s="207">
        <f t="shared" si="16"/>
        <v>0</v>
      </c>
      <c r="AF494" s="115">
        <f t="shared" si="15"/>
        <v>0</v>
      </c>
    </row>
    <row r="495" spans="1:32" ht="20.100000000000001" customHeight="1">
      <c r="A495" s="114">
        <v>494</v>
      </c>
      <c r="B495" s="40"/>
      <c r="C495" s="40"/>
      <c r="D495" s="40"/>
      <c r="E495" s="40"/>
      <c r="F495" s="40"/>
      <c r="G495" s="40"/>
      <c r="H495" s="40"/>
      <c r="I495" s="40"/>
      <c r="J495" s="43"/>
      <c r="K495" s="40"/>
      <c r="L495" s="40"/>
      <c r="M495" s="54"/>
      <c r="N495" s="38"/>
      <c r="O495" s="40"/>
      <c r="P495" s="49"/>
      <c r="Q495" s="49"/>
      <c r="R495" s="49"/>
      <c r="S495" s="49"/>
      <c r="T495" s="49"/>
      <c r="U495" s="49"/>
      <c r="V495" s="49"/>
      <c r="W495" s="49"/>
      <c r="X495" s="49"/>
      <c r="Y495" s="49"/>
      <c r="Z495" s="49"/>
      <c r="AA495" s="49"/>
      <c r="AB495" s="49"/>
      <c r="AC495" s="45"/>
      <c r="AD495" s="40"/>
      <c r="AE495" s="207">
        <f t="shared" si="16"/>
        <v>0</v>
      </c>
      <c r="AF495" s="115">
        <f t="shared" si="15"/>
        <v>0</v>
      </c>
    </row>
    <row r="496" spans="1:32" ht="20.100000000000001" customHeight="1">
      <c r="A496" s="114">
        <v>495</v>
      </c>
      <c r="B496" s="40"/>
      <c r="C496" s="40"/>
      <c r="D496" s="40"/>
      <c r="E496" s="40"/>
      <c r="F496" s="40"/>
      <c r="G496" s="40"/>
      <c r="H496" s="40"/>
      <c r="I496" s="40"/>
      <c r="J496" s="43"/>
      <c r="K496" s="40"/>
      <c r="L496" s="40"/>
      <c r="M496" s="54"/>
      <c r="N496" s="38"/>
      <c r="O496" s="40"/>
      <c r="P496" s="49"/>
      <c r="Q496" s="49"/>
      <c r="R496" s="49"/>
      <c r="S496" s="49"/>
      <c r="T496" s="49"/>
      <c r="U496" s="49"/>
      <c r="V496" s="49"/>
      <c r="W496" s="49"/>
      <c r="X496" s="49"/>
      <c r="Y496" s="49"/>
      <c r="Z496" s="49"/>
      <c r="AA496" s="49"/>
      <c r="AB496" s="49"/>
      <c r="AC496" s="45"/>
      <c r="AD496" s="40"/>
      <c r="AE496" s="207">
        <f t="shared" si="16"/>
        <v>0</v>
      </c>
      <c r="AF496" s="115">
        <f t="shared" si="15"/>
        <v>0</v>
      </c>
    </row>
    <row r="497" spans="1:32" ht="20.100000000000001" customHeight="1">
      <c r="A497" s="114">
        <v>496</v>
      </c>
      <c r="B497" s="40"/>
      <c r="C497" s="40"/>
      <c r="D497" s="40"/>
      <c r="E497" s="40"/>
      <c r="F497" s="40"/>
      <c r="G497" s="40"/>
      <c r="H497" s="40"/>
      <c r="I497" s="40"/>
      <c r="J497" s="43"/>
      <c r="K497" s="40"/>
      <c r="L497" s="40"/>
      <c r="M497" s="54"/>
      <c r="N497" s="38"/>
      <c r="O497" s="40"/>
      <c r="P497" s="49"/>
      <c r="Q497" s="49"/>
      <c r="R497" s="49"/>
      <c r="S497" s="49"/>
      <c r="T497" s="49"/>
      <c r="U497" s="49"/>
      <c r="V497" s="49"/>
      <c r="W497" s="49"/>
      <c r="X497" s="49"/>
      <c r="Y497" s="49"/>
      <c r="Z497" s="49"/>
      <c r="AA497" s="49"/>
      <c r="AB497" s="49"/>
      <c r="AC497" s="45"/>
      <c r="AD497" s="40"/>
      <c r="AE497" s="207">
        <f t="shared" si="16"/>
        <v>0</v>
      </c>
      <c r="AF497" s="115">
        <f t="shared" si="15"/>
        <v>0</v>
      </c>
    </row>
    <row r="498" spans="1:32" ht="20.100000000000001" customHeight="1">
      <c r="A498" s="114">
        <v>497</v>
      </c>
      <c r="B498" s="40"/>
      <c r="C498" s="40"/>
      <c r="D498" s="40"/>
      <c r="E498" s="40"/>
      <c r="F498" s="40"/>
      <c r="G498" s="40"/>
      <c r="H498" s="40"/>
      <c r="I498" s="40"/>
      <c r="J498" s="43"/>
      <c r="K498" s="40"/>
      <c r="L498" s="40"/>
      <c r="M498" s="54"/>
      <c r="N498" s="38"/>
      <c r="O498" s="40"/>
      <c r="P498" s="49"/>
      <c r="Q498" s="49"/>
      <c r="R498" s="49"/>
      <c r="S498" s="49"/>
      <c r="T498" s="49"/>
      <c r="U498" s="49"/>
      <c r="V498" s="49"/>
      <c r="W498" s="49"/>
      <c r="X498" s="49"/>
      <c r="Y498" s="49"/>
      <c r="Z498" s="49"/>
      <c r="AA498" s="49"/>
      <c r="AB498" s="49"/>
      <c r="AC498" s="45"/>
      <c r="AD498" s="40"/>
      <c r="AE498" s="207">
        <f t="shared" si="16"/>
        <v>0</v>
      </c>
      <c r="AF498" s="115">
        <f t="shared" si="15"/>
        <v>0</v>
      </c>
    </row>
    <row r="499" spans="1:32" ht="20.100000000000001" customHeight="1">
      <c r="A499" s="114">
        <v>498</v>
      </c>
      <c r="B499" s="40"/>
      <c r="C499" s="40"/>
      <c r="D499" s="40"/>
      <c r="E499" s="40"/>
      <c r="F499" s="40"/>
      <c r="G499" s="40"/>
      <c r="H499" s="40"/>
      <c r="I499" s="40"/>
      <c r="J499" s="43"/>
      <c r="K499" s="40"/>
      <c r="L499" s="40"/>
      <c r="M499" s="54"/>
      <c r="N499" s="38"/>
      <c r="O499" s="40"/>
      <c r="P499" s="49"/>
      <c r="Q499" s="49"/>
      <c r="R499" s="49"/>
      <c r="S499" s="49"/>
      <c r="T499" s="49"/>
      <c r="U499" s="49"/>
      <c r="V499" s="49"/>
      <c r="W499" s="49"/>
      <c r="X499" s="49"/>
      <c r="Y499" s="49"/>
      <c r="Z499" s="49"/>
      <c r="AA499" s="49"/>
      <c r="AB499" s="49"/>
      <c r="AC499" s="45"/>
      <c r="AD499" s="40"/>
      <c r="AE499" s="207">
        <f t="shared" si="16"/>
        <v>0</v>
      </c>
      <c r="AF499" s="115">
        <f t="shared" si="15"/>
        <v>0</v>
      </c>
    </row>
    <row r="500" spans="1:32" ht="20.100000000000001" customHeight="1">
      <c r="A500" s="114">
        <v>499</v>
      </c>
      <c r="B500" s="40"/>
      <c r="C500" s="40"/>
      <c r="D500" s="40"/>
      <c r="E500" s="40"/>
      <c r="F500" s="40"/>
      <c r="G500" s="40"/>
      <c r="H500" s="40"/>
      <c r="I500" s="40"/>
      <c r="J500" s="43"/>
      <c r="K500" s="40"/>
      <c r="L500" s="40"/>
      <c r="M500" s="54"/>
      <c r="N500" s="38"/>
      <c r="O500" s="40"/>
      <c r="P500" s="49"/>
      <c r="Q500" s="49"/>
      <c r="R500" s="49"/>
      <c r="S500" s="49"/>
      <c r="T500" s="49"/>
      <c r="U500" s="49"/>
      <c r="V500" s="49"/>
      <c r="W500" s="49"/>
      <c r="X500" s="49"/>
      <c r="Y500" s="49"/>
      <c r="Z500" s="49"/>
      <c r="AA500" s="49"/>
      <c r="AB500" s="49"/>
      <c r="AC500" s="45"/>
      <c r="AD500" s="40"/>
      <c r="AE500" s="207">
        <f t="shared" si="16"/>
        <v>0</v>
      </c>
      <c r="AF500" s="115">
        <f t="shared" si="15"/>
        <v>0</v>
      </c>
    </row>
    <row r="501" spans="1:32" ht="20.100000000000001" customHeight="1">
      <c r="A501" s="114">
        <v>500</v>
      </c>
      <c r="B501" s="40"/>
      <c r="C501" s="40"/>
      <c r="D501" s="40"/>
      <c r="E501" s="40"/>
      <c r="F501" s="40"/>
      <c r="G501" s="40"/>
      <c r="H501" s="40"/>
      <c r="I501" s="40"/>
      <c r="J501" s="43"/>
      <c r="K501" s="40"/>
      <c r="L501" s="40"/>
      <c r="M501" s="54"/>
      <c r="N501" s="38"/>
      <c r="O501" s="40"/>
      <c r="P501" s="49"/>
      <c r="Q501" s="49"/>
      <c r="R501" s="49"/>
      <c r="S501" s="49"/>
      <c r="T501" s="49"/>
      <c r="U501" s="49"/>
      <c r="V501" s="49"/>
      <c r="W501" s="49"/>
      <c r="X501" s="49"/>
      <c r="Y501" s="49"/>
      <c r="Z501" s="49"/>
      <c r="AA501" s="49"/>
      <c r="AB501" s="49"/>
      <c r="AC501" s="45"/>
      <c r="AD501" s="40"/>
      <c r="AE501" s="207">
        <f t="shared" si="16"/>
        <v>0</v>
      </c>
      <c r="AF501" s="115">
        <f t="shared" si="15"/>
        <v>0</v>
      </c>
    </row>
    <row r="502" spans="1:32" ht="20.100000000000001" customHeight="1">
      <c r="A502" s="114">
        <v>501</v>
      </c>
      <c r="B502" s="40"/>
      <c r="C502" s="40"/>
      <c r="D502" s="40"/>
      <c r="E502" s="40"/>
      <c r="F502" s="40"/>
      <c r="G502" s="40"/>
      <c r="H502" s="40"/>
      <c r="I502" s="40"/>
      <c r="J502" s="43"/>
      <c r="K502" s="40"/>
      <c r="L502" s="40"/>
      <c r="M502" s="54"/>
      <c r="N502" s="38"/>
      <c r="O502" s="40"/>
      <c r="P502" s="49"/>
      <c r="Q502" s="49"/>
      <c r="R502" s="49"/>
      <c r="S502" s="49"/>
      <c r="T502" s="49"/>
      <c r="U502" s="49"/>
      <c r="V502" s="49"/>
      <c r="W502" s="49"/>
      <c r="X502" s="49"/>
      <c r="Y502" s="49"/>
      <c r="Z502" s="49"/>
      <c r="AA502" s="49"/>
      <c r="AB502" s="49"/>
      <c r="AC502" s="45"/>
      <c r="AD502" s="40"/>
      <c r="AE502" s="207">
        <f t="shared" si="16"/>
        <v>0</v>
      </c>
      <c r="AF502" s="115">
        <f t="shared" si="15"/>
        <v>0</v>
      </c>
    </row>
    <row r="503" spans="1:32" ht="20.100000000000001" customHeight="1">
      <c r="A503" s="114">
        <v>502</v>
      </c>
      <c r="B503" s="40"/>
      <c r="C503" s="40"/>
      <c r="D503" s="40"/>
      <c r="E503" s="40"/>
      <c r="F503" s="40"/>
      <c r="G503" s="40"/>
      <c r="H503" s="40"/>
      <c r="I503" s="40"/>
      <c r="J503" s="43"/>
      <c r="K503" s="40"/>
      <c r="L503" s="40"/>
      <c r="M503" s="54"/>
      <c r="N503" s="38"/>
      <c r="O503" s="40"/>
      <c r="P503" s="49"/>
      <c r="Q503" s="49"/>
      <c r="R503" s="49"/>
      <c r="S503" s="49"/>
      <c r="T503" s="49"/>
      <c r="U503" s="49"/>
      <c r="V503" s="49"/>
      <c r="W503" s="49"/>
      <c r="X503" s="49"/>
      <c r="Y503" s="49"/>
      <c r="Z503" s="49"/>
      <c r="AA503" s="49"/>
      <c r="AB503" s="49"/>
      <c r="AC503" s="45"/>
      <c r="AD503" s="40"/>
      <c r="AE503" s="207">
        <f t="shared" si="16"/>
        <v>0</v>
      </c>
      <c r="AF503" s="115">
        <f t="shared" si="15"/>
        <v>0</v>
      </c>
    </row>
    <row r="504" spans="1:32" ht="20.100000000000001" customHeight="1">
      <c r="A504" s="114">
        <v>503</v>
      </c>
      <c r="B504" s="40"/>
      <c r="C504" s="40"/>
      <c r="D504" s="40"/>
      <c r="E504" s="40"/>
      <c r="F504" s="40"/>
      <c r="G504" s="40"/>
      <c r="H504" s="40"/>
      <c r="I504" s="40"/>
      <c r="J504" s="43"/>
      <c r="K504" s="40"/>
      <c r="L504" s="40"/>
      <c r="M504" s="54"/>
      <c r="N504" s="38"/>
      <c r="O504" s="40"/>
      <c r="P504" s="49"/>
      <c r="Q504" s="49"/>
      <c r="R504" s="49"/>
      <c r="S504" s="49"/>
      <c r="T504" s="49"/>
      <c r="U504" s="49"/>
      <c r="V504" s="49"/>
      <c r="W504" s="49"/>
      <c r="X504" s="49"/>
      <c r="Y504" s="49"/>
      <c r="Z504" s="49"/>
      <c r="AA504" s="49"/>
      <c r="AB504" s="49"/>
      <c r="AC504" s="45"/>
      <c r="AD504" s="40"/>
      <c r="AE504" s="207">
        <f t="shared" si="16"/>
        <v>0</v>
      </c>
      <c r="AF504" s="115">
        <f t="shared" si="15"/>
        <v>0</v>
      </c>
    </row>
    <row r="505" spans="1:32" ht="20.100000000000001" customHeight="1">
      <c r="A505" s="114">
        <v>504</v>
      </c>
      <c r="B505" s="40"/>
      <c r="C505" s="40"/>
      <c r="D505" s="40"/>
      <c r="E505" s="40"/>
      <c r="F505" s="40"/>
      <c r="G505" s="40"/>
      <c r="H505" s="40"/>
      <c r="I505" s="40"/>
      <c r="J505" s="43"/>
      <c r="K505" s="40"/>
      <c r="L505" s="40"/>
      <c r="M505" s="54"/>
      <c r="N505" s="38"/>
      <c r="O505" s="40"/>
      <c r="P505" s="49"/>
      <c r="Q505" s="49"/>
      <c r="R505" s="49"/>
      <c r="S505" s="49"/>
      <c r="T505" s="49"/>
      <c r="U505" s="49"/>
      <c r="V505" s="49"/>
      <c r="W505" s="49"/>
      <c r="X505" s="49"/>
      <c r="Y505" s="49"/>
      <c r="Z505" s="49"/>
      <c r="AA505" s="49"/>
      <c r="AB505" s="49"/>
      <c r="AC505" s="45"/>
      <c r="AD505" s="40"/>
      <c r="AE505" s="207">
        <f t="shared" si="16"/>
        <v>0</v>
      </c>
      <c r="AF505" s="115">
        <f t="shared" si="15"/>
        <v>0</v>
      </c>
    </row>
    <row r="506" spans="1:32" ht="20.100000000000001" customHeight="1">
      <c r="A506" s="114">
        <v>505</v>
      </c>
      <c r="B506" s="40"/>
      <c r="C506" s="40"/>
      <c r="D506" s="40"/>
      <c r="E506" s="40"/>
      <c r="F506" s="40"/>
      <c r="G506" s="40"/>
      <c r="H506" s="40"/>
      <c r="I506" s="40"/>
      <c r="J506" s="43"/>
      <c r="K506" s="40"/>
      <c r="L506" s="40"/>
      <c r="M506" s="54"/>
      <c r="N506" s="38"/>
      <c r="O506" s="40"/>
      <c r="P506" s="49"/>
      <c r="Q506" s="49"/>
      <c r="R506" s="49"/>
      <c r="S506" s="49"/>
      <c r="T506" s="49"/>
      <c r="U506" s="49"/>
      <c r="V506" s="49"/>
      <c r="W506" s="49"/>
      <c r="X506" s="49"/>
      <c r="Y506" s="49"/>
      <c r="Z506" s="49"/>
      <c r="AA506" s="49"/>
      <c r="AB506" s="49"/>
      <c r="AC506" s="45"/>
      <c r="AD506" s="40"/>
      <c r="AE506" s="207">
        <f t="shared" si="16"/>
        <v>0</v>
      </c>
      <c r="AF506" s="115">
        <f t="shared" si="15"/>
        <v>0</v>
      </c>
    </row>
    <row r="507" spans="1:32" ht="20.100000000000001" customHeight="1">
      <c r="A507" s="114">
        <v>506</v>
      </c>
      <c r="B507" s="40"/>
      <c r="C507" s="40"/>
      <c r="D507" s="40"/>
      <c r="E507" s="40"/>
      <c r="F507" s="40"/>
      <c r="G507" s="40"/>
      <c r="H507" s="40"/>
      <c r="I507" s="40"/>
      <c r="J507" s="43"/>
      <c r="K507" s="40"/>
      <c r="L507" s="40"/>
      <c r="M507" s="54"/>
      <c r="N507" s="38"/>
      <c r="O507" s="40"/>
      <c r="P507" s="49"/>
      <c r="Q507" s="49"/>
      <c r="R507" s="49"/>
      <c r="S507" s="49"/>
      <c r="T507" s="49"/>
      <c r="U507" s="49"/>
      <c r="V507" s="49"/>
      <c r="W507" s="49"/>
      <c r="X507" s="49"/>
      <c r="Y507" s="49"/>
      <c r="Z507" s="49"/>
      <c r="AA507" s="49"/>
      <c r="AB507" s="49"/>
      <c r="AC507" s="45"/>
      <c r="AD507" s="40"/>
      <c r="AE507" s="207">
        <f t="shared" si="16"/>
        <v>0</v>
      </c>
      <c r="AF507" s="115">
        <f t="shared" si="15"/>
        <v>0</v>
      </c>
    </row>
    <row r="508" spans="1:32" ht="20.100000000000001" customHeight="1">
      <c r="A508" s="114">
        <v>507</v>
      </c>
      <c r="B508" s="40"/>
      <c r="C508" s="40"/>
      <c r="D508" s="40"/>
      <c r="E508" s="40"/>
      <c r="F508" s="40"/>
      <c r="G508" s="40"/>
      <c r="H508" s="40"/>
      <c r="I508" s="40"/>
      <c r="J508" s="43"/>
      <c r="K508" s="40"/>
      <c r="L508" s="40"/>
      <c r="M508" s="54"/>
      <c r="N508" s="38"/>
      <c r="O508" s="40"/>
      <c r="P508" s="49"/>
      <c r="Q508" s="49"/>
      <c r="R508" s="49"/>
      <c r="S508" s="49"/>
      <c r="T508" s="49"/>
      <c r="U508" s="49"/>
      <c r="V508" s="49"/>
      <c r="W508" s="49"/>
      <c r="X508" s="49"/>
      <c r="Y508" s="49"/>
      <c r="Z508" s="49"/>
      <c r="AA508" s="49"/>
      <c r="AB508" s="49"/>
      <c r="AC508" s="45"/>
      <c r="AD508" s="40"/>
      <c r="AE508" s="207">
        <f t="shared" si="16"/>
        <v>0</v>
      </c>
      <c r="AF508" s="115">
        <f t="shared" si="15"/>
        <v>0</v>
      </c>
    </row>
    <row r="509" spans="1:32" ht="20.100000000000001" customHeight="1">
      <c r="A509" s="114">
        <v>508</v>
      </c>
      <c r="B509" s="40"/>
      <c r="C509" s="40"/>
      <c r="D509" s="40"/>
      <c r="E509" s="40"/>
      <c r="F509" s="40"/>
      <c r="G509" s="40"/>
      <c r="H509" s="40"/>
      <c r="I509" s="40"/>
      <c r="J509" s="43"/>
      <c r="K509" s="40"/>
      <c r="L509" s="40"/>
      <c r="M509" s="54"/>
      <c r="N509" s="38"/>
      <c r="O509" s="40"/>
      <c r="P509" s="49"/>
      <c r="Q509" s="49"/>
      <c r="R509" s="49"/>
      <c r="S509" s="49"/>
      <c r="T509" s="49"/>
      <c r="U509" s="49"/>
      <c r="V509" s="49"/>
      <c r="W509" s="49"/>
      <c r="X509" s="49"/>
      <c r="Y509" s="49"/>
      <c r="Z509" s="49"/>
      <c r="AA509" s="49"/>
      <c r="AB509" s="49"/>
      <c r="AC509" s="45"/>
      <c r="AD509" s="40"/>
      <c r="AE509" s="207">
        <f t="shared" si="16"/>
        <v>0</v>
      </c>
      <c r="AF509" s="115">
        <f t="shared" si="15"/>
        <v>0</v>
      </c>
    </row>
    <row r="510" spans="1:32" ht="20.100000000000001" customHeight="1">
      <c r="A510" s="114">
        <v>509</v>
      </c>
      <c r="B510" s="40"/>
      <c r="C510" s="40"/>
      <c r="D510" s="40"/>
      <c r="E510" s="40"/>
      <c r="F510" s="40"/>
      <c r="G510" s="40"/>
      <c r="H510" s="40"/>
      <c r="I510" s="40"/>
      <c r="J510" s="43"/>
      <c r="K510" s="40"/>
      <c r="L510" s="40"/>
      <c r="M510" s="54"/>
      <c r="N510" s="38"/>
      <c r="O510" s="40"/>
      <c r="P510" s="49"/>
      <c r="Q510" s="49"/>
      <c r="R510" s="49"/>
      <c r="S510" s="49"/>
      <c r="T510" s="49"/>
      <c r="U510" s="49"/>
      <c r="V510" s="49"/>
      <c r="W510" s="49"/>
      <c r="X510" s="49"/>
      <c r="Y510" s="49"/>
      <c r="Z510" s="49"/>
      <c r="AA510" s="49"/>
      <c r="AB510" s="49"/>
      <c r="AC510" s="45"/>
      <c r="AD510" s="40"/>
      <c r="AE510" s="207">
        <f t="shared" si="16"/>
        <v>0</v>
      </c>
      <c r="AF510" s="115">
        <f t="shared" si="15"/>
        <v>0</v>
      </c>
    </row>
    <row r="511" spans="1:32" ht="20.100000000000001" customHeight="1">
      <c r="A511" s="114">
        <v>510</v>
      </c>
      <c r="B511" s="40"/>
      <c r="C511" s="40"/>
      <c r="D511" s="40"/>
      <c r="E511" s="40"/>
      <c r="F511" s="40"/>
      <c r="G511" s="40"/>
      <c r="H511" s="40"/>
      <c r="I511" s="40"/>
      <c r="J511" s="43"/>
      <c r="K511" s="40"/>
      <c r="L511" s="40"/>
      <c r="M511" s="54"/>
      <c r="N511" s="38"/>
      <c r="O511" s="40"/>
      <c r="P511" s="49"/>
      <c r="Q511" s="49"/>
      <c r="R511" s="49"/>
      <c r="S511" s="49"/>
      <c r="T511" s="49"/>
      <c r="U511" s="49"/>
      <c r="V511" s="49"/>
      <c r="W511" s="49"/>
      <c r="X511" s="49"/>
      <c r="Y511" s="49"/>
      <c r="Z511" s="49"/>
      <c r="AA511" s="49"/>
      <c r="AB511" s="49"/>
      <c r="AC511" s="45"/>
      <c r="AD511" s="40"/>
      <c r="AE511" s="207">
        <f t="shared" si="16"/>
        <v>0</v>
      </c>
      <c r="AF511" s="115">
        <f t="shared" si="15"/>
        <v>0</v>
      </c>
    </row>
    <row r="512" spans="1:32" ht="20.100000000000001" customHeight="1">
      <c r="A512" s="114">
        <v>511</v>
      </c>
      <c r="B512" s="40"/>
      <c r="C512" s="40"/>
      <c r="D512" s="40"/>
      <c r="E512" s="40"/>
      <c r="F512" s="40"/>
      <c r="G512" s="40"/>
      <c r="H512" s="40"/>
      <c r="I512" s="40"/>
      <c r="J512" s="43"/>
      <c r="K512" s="40"/>
      <c r="L512" s="40"/>
      <c r="M512" s="54"/>
      <c r="N512" s="38"/>
      <c r="O512" s="40"/>
      <c r="P512" s="49"/>
      <c r="Q512" s="49"/>
      <c r="R512" s="49"/>
      <c r="S512" s="49"/>
      <c r="T512" s="49"/>
      <c r="U512" s="49"/>
      <c r="V512" s="49"/>
      <c r="W512" s="49"/>
      <c r="X512" s="49"/>
      <c r="Y512" s="49"/>
      <c r="Z512" s="49"/>
      <c r="AA512" s="49"/>
      <c r="AB512" s="49"/>
      <c r="AC512" s="45"/>
      <c r="AD512" s="40"/>
      <c r="AE512" s="207">
        <f t="shared" si="16"/>
        <v>0</v>
      </c>
      <c r="AF512" s="115">
        <f t="shared" si="15"/>
        <v>0</v>
      </c>
    </row>
    <row r="513" spans="1:32" ht="20.100000000000001" customHeight="1">
      <c r="A513" s="114">
        <v>512</v>
      </c>
      <c r="B513" s="40"/>
      <c r="C513" s="40"/>
      <c r="D513" s="40"/>
      <c r="E513" s="40"/>
      <c r="F513" s="40"/>
      <c r="G513" s="40"/>
      <c r="H513" s="40"/>
      <c r="I513" s="40"/>
      <c r="J513" s="43"/>
      <c r="K513" s="40"/>
      <c r="L513" s="40"/>
      <c r="M513" s="54"/>
      <c r="N513" s="38"/>
      <c r="O513" s="40"/>
      <c r="P513" s="49"/>
      <c r="Q513" s="49"/>
      <c r="R513" s="49"/>
      <c r="S513" s="49"/>
      <c r="T513" s="49"/>
      <c r="U513" s="49"/>
      <c r="V513" s="49"/>
      <c r="W513" s="49"/>
      <c r="X513" s="49"/>
      <c r="Y513" s="49"/>
      <c r="Z513" s="49"/>
      <c r="AA513" s="49"/>
      <c r="AB513" s="49"/>
      <c r="AC513" s="45"/>
      <c r="AD513" s="40"/>
      <c r="AE513" s="207">
        <f t="shared" si="16"/>
        <v>0</v>
      </c>
      <c r="AF513" s="115">
        <f t="shared" si="15"/>
        <v>0</v>
      </c>
    </row>
    <row r="514" spans="1:32" ht="20.100000000000001" customHeight="1">
      <c r="A514" s="114">
        <v>513</v>
      </c>
      <c r="B514" s="40"/>
      <c r="C514" s="40"/>
      <c r="D514" s="40"/>
      <c r="E514" s="40"/>
      <c r="F514" s="40"/>
      <c r="G514" s="40"/>
      <c r="H514" s="40"/>
      <c r="I514" s="40"/>
      <c r="J514" s="43"/>
      <c r="K514" s="40"/>
      <c r="L514" s="40"/>
      <c r="M514" s="54"/>
      <c r="N514" s="38"/>
      <c r="O514" s="40"/>
      <c r="P514" s="49"/>
      <c r="Q514" s="49"/>
      <c r="R514" s="49"/>
      <c r="S514" s="49"/>
      <c r="T514" s="49"/>
      <c r="U514" s="49"/>
      <c r="V514" s="49"/>
      <c r="W514" s="49"/>
      <c r="X514" s="49"/>
      <c r="Y514" s="49"/>
      <c r="Z514" s="49"/>
      <c r="AA514" s="49"/>
      <c r="AB514" s="49"/>
      <c r="AC514" s="45"/>
      <c r="AD514" s="40"/>
      <c r="AE514" s="207">
        <f t="shared" si="16"/>
        <v>0</v>
      </c>
      <c r="AF514" s="115">
        <f t="shared" ref="AF514:AF577" si="17">SUM(AE514+B514)</f>
        <v>0</v>
      </c>
    </row>
    <row r="515" spans="1:32" ht="20.100000000000001" customHeight="1">
      <c r="A515" s="114">
        <v>514</v>
      </c>
      <c r="B515" s="40"/>
      <c r="C515" s="40"/>
      <c r="D515" s="40"/>
      <c r="E515" s="40"/>
      <c r="F515" s="40"/>
      <c r="G515" s="40"/>
      <c r="H515" s="40"/>
      <c r="I515" s="40"/>
      <c r="J515" s="43"/>
      <c r="K515" s="40"/>
      <c r="L515" s="40"/>
      <c r="M515" s="54"/>
      <c r="N515" s="38"/>
      <c r="O515" s="40"/>
      <c r="P515" s="49"/>
      <c r="Q515" s="49"/>
      <c r="R515" s="49"/>
      <c r="S515" s="49"/>
      <c r="T515" s="49"/>
      <c r="U515" s="49"/>
      <c r="V515" s="49"/>
      <c r="W515" s="49"/>
      <c r="X515" s="49"/>
      <c r="Y515" s="49"/>
      <c r="Z515" s="49"/>
      <c r="AA515" s="49"/>
      <c r="AB515" s="49"/>
      <c r="AC515" s="45"/>
      <c r="AD515" s="40"/>
      <c r="AE515" s="207">
        <f t="shared" si="16"/>
        <v>0</v>
      </c>
      <c r="AF515" s="115">
        <f t="shared" si="17"/>
        <v>0</v>
      </c>
    </row>
    <row r="516" spans="1:32" ht="20.100000000000001" customHeight="1">
      <c r="A516" s="114">
        <v>515</v>
      </c>
      <c r="B516" s="40"/>
      <c r="C516" s="40"/>
      <c r="D516" s="40"/>
      <c r="E516" s="40"/>
      <c r="F516" s="40"/>
      <c r="G516" s="40"/>
      <c r="H516" s="40"/>
      <c r="I516" s="40"/>
      <c r="J516" s="43"/>
      <c r="K516" s="40"/>
      <c r="L516" s="40"/>
      <c r="M516" s="54"/>
      <c r="N516" s="38"/>
      <c r="O516" s="40"/>
      <c r="P516" s="49"/>
      <c r="Q516" s="49"/>
      <c r="R516" s="49"/>
      <c r="S516" s="49"/>
      <c r="T516" s="49"/>
      <c r="U516" s="49"/>
      <c r="V516" s="49"/>
      <c r="W516" s="49"/>
      <c r="X516" s="49"/>
      <c r="Y516" s="49"/>
      <c r="Z516" s="49"/>
      <c r="AA516" s="49"/>
      <c r="AB516" s="49"/>
      <c r="AC516" s="45"/>
      <c r="AD516" s="40"/>
      <c r="AE516" s="207">
        <f t="shared" si="16"/>
        <v>0</v>
      </c>
      <c r="AF516" s="115">
        <f t="shared" si="17"/>
        <v>0</v>
      </c>
    </row>
    <row r="517" spans="1:32" ht="20.100000000000001" customHeight="1">
      <c r="A517" s="114">
        <v>516</v>
      </c>
      <c r="B517" s="40"/>
      <c r="C517" s="40"/>
      <c r="D517" s="40"/>
      <c r="E517" s="40"/>
      <c r="F517" s="40"/>
      <c r="G517" s="40"/>
      <c r="H517" s="40"/>
      <c r="I517" s="40"/>
      <c r="J517" s="43"/>
      <c r="K517" s="40"/>
      <c r="L517" s="40"/>
      <c r="M517" s="54"/>
      <c r="N517" s="38"/>
      <c r="O517" s="40"/>
      <c r="P517" s="49"/>
      <c r="Q517" s="49"/>
      <c r="R517" s="49"/>
      <c r="S517" s="49"/>
      <c r="T517" s="49"/>
      <c r="U517" s="49"/>
      <c r="V517" s="49"/>
      <c r="W517" s="49"/>
      <c r="X517" s="49"/>
      <c r="Y517" s="49"/>
      <c r="Z517" s="49"/>
      <c r="AA517" s="49"/>
      <c r="AB517" s="49"/>
      <c r="AC517" s="45"/>
      <c r="AD517" s="40"/>
      <c r="AE517" s="207">
        <f t="shared" si="16"/>
        <v>0</v>
      </c>
      <c r="AF517" s="115">
        <f t="shared" si="17"/>
        <v>0</v>
      </c>
    </row>
    <row r="518" spans="1:32" ht="20.100000000000001" customHeight="1">
      <c r="A518" s="114">
        <v>517</v>
      </c>
      <c r="B518" s="40"/>
      <c r="C518" s="40"/>
      <c r="D518" s="40"/>
      <c r="E518" s="40"/>
      <c r="F518" s="40"/>
      <c r="G518" s="40"/>
      <c r="H518" s="40"/>
      <c r="I518" s="40"/>
      <c r="J518" s="43"/>
      <c r="K518" s="40"/>
      <c r="L518" s="40"/>
      <c r="M518" s="54"/>
      <c r="N518" s="38"/>
      <c r="O518" s="40"/>
      <c r="P518" s="49"/>
      <c r="Q518" s="49"/>
      <c r="R518" s="49"/>
      <c r="S518" s="49"/>
      <c r="T518" s="49"/>
      <c r="U518" s="49"/>
      <c r="V518" s="49"/>
      <c r="W518" s="49"/>
      <c r="X518" s="49"/>
      <c r="Y518" s="49"/>
      <c r="Z518" s="49"/>
      <c r="AA518" s="49"/>
      <c r="AB518" s="49"/>
      <c r="AC518" s="45"/>
      <c r="AD518" s="40"/>
      <c r="AE518" s="207">
        <f t="shared" si="16"/>
        <v>0</v>
      </c>
      <c r="AF518" s="115">
        <f t="shared" si="17"/>
        <v>0</v>
      </c>
    </row>
    <row r="519" spans="1:32" ht="20.100000000000001" customHeight="1">
      <c r="A519" s="114">
        <v>518</v>
      </c>
      <c r="B519" s="40"/>
      <c r="C519" s="40"/>
      <c r="D519" s="40"/>
      <c r="E519" s="40"/>
      <c r="F519" s="40"/>
      <c r="G519" s="40"/>
      <c r="H519" s="40"/>
      <c r="I519" s="40"/>
      <c r="J519" s="43"/>
      <c r="K519" s="40"/>
      <c r="L519" s="40"/>
      <c r="M519" s="54"/>
      <c r="N519" s="38"/>
      <c r="O519" s="40"/>
      <c r="P519" s="49"/>
      <c r="Q519" s="49"/>
      <c r="R519" s="49"/>
      <c r="S519" s="49"/>
      <c r="T519" s="49"/>
      <c r="U519" s="49"/>
      <c r="V519" s="49"/>
      <c r="W519" s="49"/>
      <c r="X519" s="49"/>
      <c r="Y519" s="49"/>
      <c r="Z519" s="49"/>
      <c r="AA519" s="49"/>
      <c r="AB519" s="49"/>
      <c r="AC519" s="45"/>
      <c r="AD519" s="40"/>
      <c r="AE519" s="207">
        <f t="shared" ref="AE519:AE582" si="18">SUM(P519:AB519)</f>
        <v>0</v>
      </c>
      <c r="AF519" s="115">
        <f t="shared" si="17"/>
        <v>0</v>
      </c>
    </row>
    <row r="520" spans="1:32" ht="20.100000000000001" customHeight="1">
      <c r="A520" s="114">
        <v>519</v>
      </c>
      <c r="B520" s="40"/>
      <c r="C520" s="40"/>
      <c r="D520" s="40"/>
      <c r="E520" s="40"/>
      <c r="F520" s="40"/>
      <c r="G520" s="40"/>
      <c r="H520" s="40"/>
      <c r="I520" s="40"/>
      <c r="J520" s="43"/>
      <c r="K520" s="40"/>
      <c r="L520" s="40"/>
      <c r="M520" s="54"/>
      <c r="N520" s="38"/>
      <c r="O520" s="40"/>
      <c r="P520" s="49"/>
      <c r="Q520" s="49"/>
      <c r="R520" s="49"/>
      <c r="S520" s="49"/>
      <c r="T520" s="49"/>
      <c r="U520" s="49"/>
      <c r="V520" s="49"/>
      <c r="W520" s="49"/>
      <c r="X520" s="49"/>
      <c r="Y520" s="49"/>
      <c r="Z520" s="49"/>
      <c r="AA520" s="49"/>
      <c r="AB520" s="49"/>
      <c r="AC520" s="45"/>
      <c r="AD520" s="40"/>
      <c r="AE520" s="207">
        <f t="shared" si="18"/>
        <v>0</v>
      </c>
      <c r="AF520" s="115">
        <f t="shared" si="17"/>
        <v>0</v>
      </c>
    </row>
    <row r="521" spans="1:32" ht="20.100000000000001" customHeight="1">
      <c r="A521" s="114">
        <v>520</v>
      </c>
      <c r="B521" s="40"/>
      <c r="C521" s="40"/>
      <c r="D521" s="40"/>
      <c r="E521" s="40"/>
      <c r="F521" s="40"/>
      <c r="G521" s="40"/>
      <c r="H521" s="40"/>
      <c r="I521" s="40"/>
      <c r="J521" s="43"/>
      <c r="K521" s="40"/>
      <c r="L521" s="40"/>
      <c r="M521" s="54"/>
      <c r="N521" s="38"/>
      <c r="O521" s="40"/>
      <c r="P521" s="49"/>
      <c r="Q521" s="49"/>
      <c r="R521" s="49"/>
      <c r="S521" s="49"/>
      <c r="T521" s="49"/>
      <c r="U521" s="49"/>
      <c r="V521" s="49"/>
      <c r="W521" s="49"/>
      <c r="X521" s="49"/>
      <c r="Y521" s="49"/>
      <c r="Z521" s="49"/>
      <c r="AA521" s="49"/>
      <c r="AB521" s="49"/>
      <c r="AC521" s="45"/>
      <c r="AD521" s="40"/>
      <c r="AE521" s="207">
        <f t="shared" si="18"/>
        <v>0</v>
      </c>
      <c r="AF521" s="115">
        <f t="shared" si="17"/>
        <v>0</v>
      </c>
    </row>
    <row r="522" spans="1:32" ht="20.100000000000001" customHeight="1">
      <c r="A522" s="114">
        <v>521</v>
      </c>
      <c r="B522" s="40"/>
      <c r="C522" s="40"/>
      <c r="D522" s="40"/>
      <c r="E522" s="40"/>
      <c r="F522" s="40"/>
      <c r="G522" s="40"/>
      <c r="H522" s="40"/>
      <c r="I522" s="40"/>
      <c r="J522" s="43"/>
      <c r="K522" s="40"/>
      <c r="L522" s="40"/>
      <c r="M522" s="54"/>
      <c r="N522" s="38"/>
      <c r="O522" s="40"/>
      <c r="P522" s="49"/>
      <c r="Q522" s="49"/>
      <c r="R522" s="49"/>
      <c r="S522" s="49"/>
      <c r="T522" s="49"/>
      <c r="U522" s="49"/>
      <c r="V522" s="49"/>
      <c r="W522" s="49"/>
      <c r="X522" s="49"/>
      <c r="Y522" s="49"/>
      <c r="Z522" s="49"/>
      <c r="AA522" s="49"/>
      <c r="AB522" s="49"/>
      <c r="AC522" s="45"/>
      <c r="AD522" s="40"/>
      <c r="AE522" s="207">
        <f t="shared" si="18"/>
        <v>0</v>
      </c>
      <c r="AF522" s="115">
        <f t="shared" si="17"/>
        <v>0</v>
      </c>
    </row>
    <row r="523" spans="1:32" ht="20.100000000000001" customHeight="1">
      <c r="A523" s="114">
        <v>522</v>
      </c>
      <c r="B523" s="40"/>
      <c r="C523" s="40"/>
      <c r="D523" s="40"/>
      <c r="E523" s="40"/>
      <c r="F523" s="40"/>
      <c r="G523" s="40"/>
      <c r="H523" s="40"/>
      <c r="I523" s="40"/>
      <c r="J523" s="43"/>
      <c r="K523" s="40"/>
      <c r="L523" s="40"/>
      <c r="M523" s="54"/>
      <c r="N523" s="38"/>
      <c r="O523" s="40"/>
      <c r="P523" s="49"/>
      <c r="Q523" s="49"/>
      <c r="R523" s="49"/>
      <c r="S523" s="49"/>
      <c r="T523" s="49"/>
      <c r="U523" s="49"/>
      <c r="V523" s="49"/>
      <c r="W523" s="49"/>
      <c r="X523" s="49"/>
      <c r="Y523" s="49"/>
      <c r="Z523" s="49"/>
      <c r="AA523" s="49"/>
      <c r="AB523" s="49"/>
      <c r="AC523" s="45"/>
      <c r="AD523" s="40"/>
      <c r="AE523" s="207">
        <f t="shared" si="18"/>
        <v>0</v>
      </c>
      <c r="AF523" s="115">
        <f t="shared" si="17"/>
        <v>0</v>
      </c>
    </row>
    <row r="524" spans="1:32" ht="20.100000000000001" customHeight="1">
      <c r="A524" s="114">
        <v>523</v>
      </c>
      <c r="B524" s="40"/>
      <c r="C524" s="40"/>
      <c r="D524" s="40"/>
      <c r="E524" s="40"/>
      <c r="F524" s="40"/>
      <c r="G524" s="40"/>
      <c r="H524" s="40"/>
      <c r="I524" s="40"/>
      <c r="J524" s="43"/>
      <c r="K524" s="40"/>
      <c r="L524" s="40"/>
      <c r="M524" s="54"/>
      <c r="N524" s="38"/>
      <c r="O524" s="40"/>
      <c r="P524" s="49"/>
      <c r="Q524" s="49"/>
      <c r="R524" s="49"/>
      <c r="S524" s="49"/>
      <c r="T524" s="49"/>
      <c r="U524" s="49"/>
      <c r="V524" s="49"/>
      <c r="W524" s="49"/>
      <c r="X524" s="49"/>
      <c r="Y524" s="49"/>
      <c r="Z524" s="49"/>
      <c r="AA524" s="49"/>
      <c r="AB524" s="49"/>
      <c r="AC524" s="45"/>
      <c r="AD524" s="40"/>
      <c r="AE524" s="207">
        <f t="shared" si="18"/>
        <v>0</v>
      </c>
      <c r="AF524" s="115">
        <f t="shared" si="17"/>
        <v>0</v>
      </c>
    </row>
    <row r="525" spans="1:32" ht="20.100000000000001" customHeight="1">
      <c r="A525" s="114">
        <v>524</v>
      </c>
      <c r="B525" s="40"/>
      <c r="C525" s="40"/>
      <c r="D525" s="40"/>
      <c r="E525" s="40"/>
      <c r="F525" s="40"/>
      <c r="G525" s="40"/>
      <c r="H525" s="40"/>
      <c r="I525" s="40"/>
      <c r="J525" s="43"/>
      <c r="K525" s="40"/>
      <c r="L525" s="40"/>
      <c r="M525" s="54"/>
      <c r="N525" s="38"/>
      <c r="O525" s="40"/>
      <c r="P525" s="49"/>
      <c r="Q525" s="49"/>
      <c r="R525" s="49"/>
      <c r="S525" s="49"/>
      <c r="T525" s="49"/>
      <c r="U525" s="49"/>
      <c r="V525" s="49"/>
      <c r="W525" s="49"/>
      <c r="X525" s="49"/>
      <c r="Y525" s="49"/>
      <c r="Z525" s="49"/>
      <c r="AA525" s="49"/>
      <c r="AB525" s="49"/>
      <c r="AC525" s="45"/>
      <c r="AD525" s="40"/>
      <c r="AE525" s="207">
        <f t="shared" si="18"/>
        <v>0</v>
      </c>
      <c r="AF525" s="115">
        <f t="shared" si="17"/>
        <v>0</v>
      </c>
    </row>
    <row r="526" spans="1:32" ht="20.100000000000001" customHeight="1">
      <c r="A526" s="114">
        <v>525</v>
      </c>
      <c r="B526" s="40"/>
      <c r="C526" s="40"/>
      <c r="D526" s="40"/>
      <c r="E526" s="40"/>
      <c r="F526" s="40"/>
      <c r="G526" s="40"/>
      <c r="H526" s="40"/>
      <c r="I526" s="40"/>
      <c r="J526" s="43"/>
      <c r="K526" s="40"/>
      <c r="L526" s="40"/>
      <c r="M526" s="54"/>
      <c r="N526" s="38"/>
      <c r="O526" s="40"/>
      <c r="P526" s="49"/>
      <c r="Q526" s="49"/>
      <c r="R526" s="49"/>
      <c r="S526" s="49"/>
      <c r="T526" s="49"/>
      <c r="U526" s="49"/>
      <c r="V526" s="49"/>
      <c r="W526" s="49"/>
      <c r="X526" s="49"/>
      <c r="Y526" s="49"/>
      <c r="Z526" s="49"/>
      <c r="AA526" s="49"/>
      <c r="AB526" s="49"/>
      <c r="AC526" s="45"/>
      <c r="AD526" s="40"/>
      <c r="AE526" s="207">
        <f t="shared" si="18"/>
        <v>0</v>
      </c>
      <c r="AF526" s="115">
        <f t="shared" si="17"/>
        <v>0</v>
      </c>
    </row>
    <row r="527" spans="1:32" ht="20.100000000000001" customHeight="1">
      <c r="A527" s="114">
        <v>526</v>
      </c>
      <c r="B527" s="40"/>
      <c r="C527" s="40"/>
      <c r="D527" s="40"/>
      <c r="E527" s="40"/>
      <c r="F527" s="40"/>
      <c r="G527" s="40"/>
      <c r="H527" s="40"/>
      <c r="I527" s="40"/>
      <c r="J527" s="43"/>
      <c r="K527" s="40"/>
      <c r="L527" s="40"/>
      <c r="M527" s="54"/>
      <c r="N527" s="38"/>
      <c r="O527" s="40"/>
      <c r="P527" s="49"/>
      <c r="Q527" s="49"/>
      <c r="R527" s="49"/>
      <c r="S527" s="49"/>
      <c r="T527" s="49"/>
      <c r="U527" s="49"/>
      <c r="V527" s="49"/>
      <c r="W527" s="49"/>
      <c r="X527" s="49"/>
      <c r="Y527" s="49"/>
      <c r="Z527" s="49"/>
      <c r="AA527" s="49"/>
      <c r="AB527" s="49"/>
      <c r="AC527" s="45"/>
      <c r="AD527" s="40"/>
      <c r="AE527" s="207">
        <f t="shared" si="18"/>
        <v>0</v>
      </c>
      <c r="AF527" s="115">
        <f t="shared" si="17"/>
        <v>0</v>
      </c>
    </row>
    <row r="528" spans="1:32" ht="20.100000000000001" customHeight="1">
      <c r="A528" s="114">
        <v>527</v>
      </c>
      <c r="B528" s="40"/>
      <c r="C528" s="40"/>
      <c r="D528" s="40"/>
      <c r="E528" s="40"/>
      <c r="F528" s="40"/>
      <c r="G528" s="40"/>
      <c r="H528" s="40"/>
      <c r="I528" s="40"/>
      <c r="J528" s="43"/>
      <c r="K528" s="40"/>
      <c r="L528" s="40"/>
      <c r="M528" s="54"/>
      <c r="N528" s="38"/>
      <c r="O528" s="40"/>
      <c r="P528" s="49"/>
      <c r="Q528" s="49"/>
      <c r="R528" s="49"/>
      <c r="S528" s="49"/>
      <c r="T528" s="49"/>
      <c r="U528" s="49"/>
      <c r="V528" s="49"/>
      <c r="W528" s="49"/>
      <c r="X528" s="49"/>
      <c r="Y528" s="49"/>
      <c r="Z528" s="49"/>
      <c r="AA528" s="49"/>
      <c r="AB528" s="49"/>
      <c r="AC528" s="45"/>
      <c r="AD528" s="40"/>
      <c r="AE528" s="207">
        <f t="shared" si="18"/>
        <v>0</v>
      </c>
      <c r="AF528" s="115">
        <f t="shared" si="17"/>
        <v>0</v>
      </c>
    </row>
    <row r="529" spans="1:32" ht="20.100000000000001" customHeight="1">
      <c r="A529" s="114">
        <v>528</v>
      </c>
      <c r="B529" s="40"/>
      <c r="C529" s="40"/>
      <c r="D529" s="40"/>
      <c r="E529" s="40"/>
      <c r="F529" s="40"/>
      <c r="G529" s="40"/>
      <c r="H529" s="40"/>
      <c r="I529" s="40"/>
      <c r="J529" s="43"/>
      <c r="K529" s="40"/>
      <c r="L529" s="40"/>
      <c r="M529" s="54"/>
      <c r="N529" s="38"/>
      <c r="O529" s="40"/>
      <c r="P529" s="49"/>
      <c r="Q529" s="49"/>
      <c r="R529" s="49"/>
      <c r="S529" s="49"/>
      <c r="T529" s="49"/>
      <c r="U529" s="49"/>
      <c r="V529" s="49"/>
      <c r="W529" s="49"/>
      <c r="X529" s="49"/>
      <c r="Y529" s="49"/>
      <c r="Z529" s="49"/>
      <c r="AA529" s="49"/>
      <c r="AB529" s="49"/>
      <c r="AC529" s="45"/>
      <c r="AD529" s="40"/>
      <c r="AE529" s="207">
        <f t="shared" si="18"/>
        <v>0</v>
      </c>
      <c r="AF529" s="115">
        <f t="shared" si="17"/>
        <v>0</v>
      </c>
    </row>
    <row r="530" spans="1:32" ht="20.100000000000001" customHeight="1">
      <c r="A530" s="114">
        <v>529</v>
      </c>
      <c r="B530" s="40"/>
      <c r="C530" s="40"/>
      <c r="D530" s="40"/>
      <c r="E530" s="40"/>
      <c r="F530" s="40"/>
      <c r="G530" s="40"/>
      <c r="H530" s="40"/>
      <c r="I530" s="40"/>
      <c r="J530" s="43"/>
      <c r="K530" s="40"/>
      <c r="L530" s="40"/>
      <c r="M530" s="54"/>
      <c r="N530" s="38"/>
      <c r="O530" s="40"/>
      <c r="P530" s="49"/>
      <c r="Q530" s="49"/>
      <c r="R530" s="49"/>
      <c r="S530" s="49"/>
      <c r="T530" s="49"/>
      <c r="U530" s="49"/>
      <c r="V530" s="49"/>
      <c r="W530" s="49"/>
      <c r="X530" s="49"/>
      <c r="Y530" s="49"/>
      <c r="Z530" s="49"/>
      <c r="AA530" s="49"/>
      <c r="AB530" s="49"/>
      <c r="AC530" s="45"/>
      <c r="AD530" s="40"/>
      <c r="AE530" s="207">
        <f t="shared" si="18"/>
        <v>0</v>
      </c>
      <c r="AF530" s="115">
        <f t="shared" si="17"/>
        <v>0</v>
      </c>
    </row>
    <row r="531" spans="1:32" ht="20.100000000000001" customHeight="1">
      <c r="A531" s="114">
        <v>530</v>
      </c>
      <c r="B531" s="40"/>
      <c r="C531" s="40"/>
      <c r="D531" s="40"/>
      <c r="E531" s="40"/>
      <c r="F531" s="40"/>
      <c r="G531" s="40"/>
      <c r="H531" s="40"/>
      <c r="I531" s="40"/>
      <c r="J531" s="43"/>
      <c r="K531" s="40"/>
      <c r="L531" s="40"/>
      <c r="M531" s="54"/>
      <c r="N531" s="38"/>
      <c r="O531" s="40"/>
      <c r="P531" s="49"/>
      <c r="Q531" s="49"/>
      <c r="R531" s="49"/>
      <c r="S531" s="49"/>
      <c r="T531" s="49"/>
      <c r="U531" s="49"/>
      <c r="V531" s="49"/>
      <c r="W531" s="49"/>
      <c r="X531" s="49"/>
      <c r="Y531" s="49"/>
      <c r="Z531" s="49"/>
      <c r="AA531" s="49"/>
      <c r="AB531" s="49"/>
      <c r="AC531" s="45"/>
      <c r="AD531" s="40"/>
      <c r="AE531" s="207">
        <f t="shared" si="18"/>
        <v>0</v>
      </c>
      <c r="AF531" s="115">
        <f t="shared" si="17"/>
        <v>0</v>
      </c>
    </row>
    <row r="532" spans="1:32" ht="20.100000000000001" customHeight="1">
      <c r="A532" s="114">
        <v>531</v>
      </c>
      <c r="B532" s="40"/>
      <c r="C532" s="40"/>
      <c r="D532" s="40"/>
      <c r="E532" s="40"/>
      <c r="F532" s="40"/>
      <c r="G532" s="40"/>
      <c r="H532" s="40"/>
      <c r="I532" s="40"/>
      <c r="J532" s="43"/>
      <c r="K532" s="40"/>
      <c r="L532" s="40"/>
      <c r="M532" s="54"/>
      <c r="N532" s="38"/>
      <c r="O532" s="40"/>
      <c r="P532" s="49"/>
      <c r="Q532" s="49"/>
      <c r="R532" s="49"/>
      <c r="S532" s="49"/>
      <c r="T532" s="49"/>
      <c r="U532" s="49"/>
      <c r="V532" s="49"/>
      <c r="W532" s="49"/>
      <c r="X532" s="49"/>
      <c r="Y532" s="49"/>
      <c r="Z532" s="49"/>
      <c r="AA532" s="49"/>
      <c r="AB532" s="49"/>
      <c r="AC532" s="45"/>
      <c r="AD532" s="40"/>
      <c r="AE532" s="207">
        <f t="shared" si="18"/>
        <v>0</v>
      </c>
      <c r="AF532" s="115">
        <f t="shared" si="17"/>
        <v>0</v>
      </c>
    </row>
    <row r="533" spans="1:32" ht="20.100000000000001" customHeight="1">
      <c r="A533" s="114">
        <v>532</v>
      </c>
      <c r="B533" s="40"/>
      <c r="C533" s="40"/>
      <c r="D533" s="40"/>
      <c r="E533" s="40"/>
      <c r="F533" s="40"/>
      <c r="G533" s="40"/>
      <c r="H533" s="40"/>
      <c r="I533" s="40"/>
      <c r="J533" s="43"/>
      <c r="K533" s="40"/>
      <c r="L533" s="40"/>
      <c r="M533" s="54"/>
      <c r="N533" s="38"/>
      <c r="O533" s="40"/>
      <c r="P533" s="49"/>
      <c r="Q533" s="49"/>
      <c r="R533" s="49"/>
      <c r="S533" s="49"/>
      <c r="T533" s="49"/>
      <c r="U533" s="49"/>
      <c r="V533" s="49"/>
      <c r="W533" s="49"/>
      <c r="X533" s="49"/>
      <c r="Y533" s="49"/>
      <c r="Z533" s="49"/>
      <c r="AA533" s="49"/>
      <c r="AB533" s="49"/>
      <c r="AC533" s="45"/>
      <c r="AD533" s="40"/>
      <c r="AE533" s="207">
        <f t="shared" si="18"/>
        <v>0</v>
      </c>
      <c r="AF533" s="115">
        <f t="shared" si="17"/>
        <v>0</v>
      </c>
    </row>
    <row r="534" spans="1:32" ht="20.100000000000001" customHeight="1">
      <c r="A534" s="114">
        <v>533</v>
      </c>
      <c r="B534" s="40"/>
      <c r="C534" s="40"/>
      <c r="D534" s="40"/>
      <c r="E534" s="40"/>
      <c r="F534" s="40"/>
      <c r="G534" s="40"/>
      <c r="H534" s="40"/>
      <c r="I534" s="40"/>
      <c r="J534" s="43"/>
      <c r="K534" s="40"/>
      <c r="L534" s="40"/>
      <c r="M534" s="54"/>
      <c r="N534" s="38"/>
      <c r="O534" s="40"/>
      <c r="P534" s="49"/>
      <c r="Q534" s="49"/>
      <c r="R534" s="49"/>
      <c r="S534" s="49"/>
      <c r="T534" s="49"/>
      <c r="U534" s="49"/>
      <c r="V534" s="49"/>
      <c r="W534" s="49"/>
      <c r="X534" s="49"/>
      <c r="Y534" s="49"/>
      <c r="Z534" s="49"/>
      <c r="AA534" s="49"/>
      <c r="AB534" s="49"/>
      <c r="AC534" s="45"/>
      <c r="AD534" s="40"/>
      <c r="AE534" s="207">
        <f t="shared" si="18"/>
        <v>0</v>
      </c>
      <c r="AF534" s="115">
        <f t="shared" si="17"/>
        <v>0</v>
      </c>
    </row>
    <row r="535" spans="1:32" ht="20.100000000000001" customHeight="1">
      <c r="A535" s="114">
        <v>534</v>
      </c>
      <c r="B535" s="40"/>
      <c r="C535" s="40"/>
      <c r="D535" s="40"/>
      <c r="E535" s="40"/>
      <c r="F535" s="40"/>
      <c r="G535" s="40"/>
      <c r="H535" s="40"/>
      <c r="I535" s="40"/>
      <c r="J535" s="43"/>
      <c r="K535" s="40"/>
      <c r="L535" s="40"/>
      <c r="M535" s="54"/>
      <c r="N535" s="38"/>
      <c r="O535" s="40"/>
      <c r="P535" s="49"/>
      <c r="Q535" s="49"/>
      <c r="R535" s="49"/>
      <c r="S535" s="49"/>
      <c r="T535" s="49"/>
      <c r="U535" s="49"/>
      <c r="V535" s="49"/>
      <c r="W535" s="49"/>
      <c r="X535" s="49"/>
      <c r="Y535" s="49"/>
      <c r="Z535" s="49"/>
      <c r="AA535" s="49"/>
      <c r="AB535" s="49"/>
      <c r="AC535" s="45"/>
      <c r="AD535" s="40"/>
      <c r="AE535" s="207">
        <f t="shared" si="18"/>
        <v>0</v>
      </c>
      <c r="AF535" s="115">
        <f t="shared" si="17"/>
        <v>0</v>
      </c>
    </row>
    <row r="536" spans="1:32" ht="20.100000000000001" customHeight="1">
      <c r="A536" s="114">
        <v>535</v>
      </c>
      <c r="B536" s="40"/>
      <c r="C536" s="40"/>
      <c r="D536" s="40"/>
      <c r="E536" s="40"/>
      <c r="F536" s="40"/>
      <c r="G536" s="40"/>
      <c r="H536" s="40"/>
      <c r="I536" s="40"/>
      <c r="J536" s="43"/>
      <c r="K536" s="40"/>
      <c r="L536" s="40"/>
      <c r="M536" s="54"/>
      <c r="N536" s="38"/>
      <c r="O536" s="40"/>
      <c r="P536" s="49"/>
      <c r="Q536" s="49"/>
      <c r="R536" s="49"/>
      <c r="S536" s="49"/>
      <c r="T536" s="49"/>
      <c r="U536" s="49"/>
      <c r="V536" s="49"/>
      <c r="W536" s="49"/>
      <c r="X536" s="49"/>
      <c r="Y536" s="49"/>
      <c r="Z536" s="49"/>
      <c r="AA536" s="49"/>
      <c r="AB536" s="49"/>
      <c r="AC536" s="45"/>
      <c r="AD536" s="40"/>
      <c r="AE536" s="207">
        <f t="shared" si="18"/>
        <v>0</v>
      </c>
      <c r="AF536" s="115">
        <f t="shared" si="17"/>
        <v>0</v>
      </c>
    </row>
    <row r="537" spans="1:32" ht="20.100000000000001" customHeight="1">
      <c r="A537" s="114">
        <v>536</v>
      </c>
      <c r="B537" s="40"/>
      <c r="C537" s="40"/>
      <c r="D537" s="40"/>
      <c r="E537" s="40"/>
      <c r="F537" s="40"/>
      <c r="G537" s="40"/>
      <c r="H537" s="40"/>
      <c r="I537" s="40"/>
      <c r="J537" s="43"/>
      <c r="K537" s="40"/>
      <c r="L537" s="40"/>
      <c r="M537" s="54"/>
      <c r="N537" s="38"/>
      <c r="O537" s="40"/>
      <c r="P537" s="49"/>
      <c r="Q537" s="49"/>
      <c r="R537" s="49"/>
      <c r="S537" s="49"/>
      <c r="T537" s="49"/>
      <c r="U537" s="49"/>
      <c r="V537" s="49"/>
      <c r="W537" s="49"/>
      <c r="X537" s="49"/>
      <c r="Y537" s="49"/>
      <c r="Z537" s="49"/>
      <c r="AA537" s="49"/>
      <c r="AB537" s="49"/>
      <c r="AC537" s="45"/>
      <c r="AD537" s="40"/>
      <c r="AE537" s="207">
        <f t="shared" si="18"/>
        <v>0</v>
      </c>
      <c r="AF537" s="115">
        <f t="shared" si="17"/>
        <v>0</v>
      </c>
    </row>
    <row r="538" spans="1:32" ht="20.100000000000001" customHeight="1">
      <c r="A538" s="114">
        <v>537</v>
      </c>
      <c r="B538" s="40"/>
      <c r="C538" s="40"/>
      <c r="D538" s="40"/>
      <c r="E538" s="40"/>
      <c r="F538" s="40"/>
      <c r="G538" s="40"/>
      <c r="H538" s="40"/>
      <c r="I538" s="40"/>
      <c r="J538" s="43"/>
      <c r="K538" s="40"/>
      <c r="L538" s="40"/>
      <c r="M538" s="54"/>
      <c r="N538" s="38"/>
      <c r="O538" s="40"/>
      <c r="P538" s="49"/>
      <c r="Q538" s="49"/>
      <c r="R538" s="49"/>
      <c r="S538" s="49"/>
      <c r="T538" s="49"/>
      <c r="U538" s="49"/>
      <c r="V538" s="49"/>
      <c r="W538" s="49"/>
      <c r="X538" s="49"/>
      <c r="Y538" s="49"/>
      <c r="Z538" s="49"/>
      <c r="AA538" s="49"/>
      <c r="AB538" s="49"/>
      <c r="AC538" s="45"/>
      <c r="AD538" s="40"/>
      <c r="AE538" s="207">
        <f t="shared" si="18"/>
        <v>0</v>
      </c>
      <c r="AF538" s="115">
        <f t="shared" si="17"/>
        <v>0</v>
      </c>
    </row>
    <row r="539" spans="1:32" ht="20.100000000000001" customHeight="1">
      <c r="A539" s="114">
        <v>538</v>
      </c>
      <c r="B539" s="40"/>
      <c r="C539" s="40"/>
      <c r="D539" s="40"/>
      <c r="E539" s="40"/>
      <c r="F539" s="40"/>
      <c r="G539" s="40"/>
      <c r="H539" s="40"/>
      <c r="I539" s="40"/>
      <c r="J539" s="43"/>
      <c r="K539" s="40"/>
      <c r="L539" s="40"/>
      <c r="M539" s="54"/>
      <c r="N539" s="38"/>
      <c r="O539" s="40"/>
      <c r="P539" s="49"/>
      <c r="Q539" s="49"/>
      <c r="R539" s="49"/>
      <c r="S539" s="49"/>
      <c r="T539" s="49"/>
      <c r="U539" s="49"/>
      <c r="V539" s="49"/>
      <c r="W539" s="49"/>
      <c r="X539" s="49"/>
      <c r="Y539" s="49"/>
      <c r="Z539" s="49"/>
      <c r="AA539" s="49"/>
      <c r="AB539" s="49"/>
      <c r="AC539" s="45"/>
      <c r="AD539" s="40"/>
      <c r="AE539" s="207">
        <f t="shared" si="18"/>
        <v>0</v>
      </c>
      <c r="AF539" s="115">
        <f t="shared" si="17"/>
        <v>0</v>
      </c>
    </row>
    <row r="540" spans="1:32" ht="20.100000000000001" customHeight="1">
      <c r="A540" s="114">
        <v>539</v>
      </c>
      <c r="B540" s="40"/>
      <c r="C540" s="40"/>
      <c r="D540" s="40"/>
      <c r="E540" s="40"/>
      <c r="F540" s="40"/>
      <c r="G540" s="40"/>
      <c r="H540" s="40"/>
      <c r="I540" s="40"/>
      <c r="J540" s="43"/>
      <c r="K540" s="40"/>
      <c r="L540" s="40"/>
      <c r="M540" s="54"/>
      <c r="N540" s="38"/>
      <c r="O540" s="40"/>
      <c r="P540" s="49"/>
      <c r="Q540" s="49"/>
      <c r="R540" s="49"/>
      <c r="S540" s="49"/>
      <c r="T540" s="49"/>
      <c r="U540" s="49"/>
      <c r="V540" s="49"/>
      <c r="W540" s="49"/>
      <c r="X540" s="49"/>
      <c r="Y540" s="49"/>
      <c r="Z540" s="49"/>
      <c r="AA540" s="49"/>
      <c r="AB540" s="49"/>
      <c r="AC540" s="45"/>
      <c r="AD540" s="40"/>
      <c r="AE540" s="207">
        <f t="shared" si="18"/>
        <v>0</v>
      </c>
      <c r="AF540" s="115">
        <f t="shared" si="17"/>
        <v>0</v>
      </c>
    </row>
    <row r="541" spans="1:32" ht="20.100000000000001" customHeight="1">
      <c r="A541" s="114">
        <v>540</v>
      </c>
      <c r="B541" s="40"/>
      <c r="C541" s="40"/>
      <c r="D541" s="40"/>
      <c r="E541" s="40"/>
      <c r="F541" s="40"/>
      <c r="G541" s="40"/>
      <c r="H541" s="40"/>
      <c r="I541" s="40"/>
      <c r="J541" s="43"/>
      <c r="K541" s="40"/>
      <c r="L541" s="40"/>
      <c r="M541" s="54"/>
      <c r="N541" s="38"/>
      <c r="O541" s="40"/>
      <c r="P541" s="49"/>
      <c r="Q541" s="49"/>
      <c r="R541" s="49"/>
      <c r="S541" s="49"/>
      <c r="T541" s="49"/>
      <c r="U541" s="49"/>
      <c r="V541" s="49"/>
      <c r="W541" s="49"/>
      <c r="X541" s="49"/>
      <c r="Y541" s="49"/>
      <c r="Z541" s="49"/>
      <c r="AA541" s="49"/>
      <c r="AB541" s="49"/>
      <c r="AC541" s="45"/>
      <c r="AD541" s="40"/>
      <c r="AE541" s="207">
        <f t="shared" si="18"/>
        <v>0</v>
      </c>
      <c r="AF541" s="115">
        <f t="shared" si="17"/>
        <v>0</v>
      </c>
    </row>
    <row r="542" spans="1:32" ht="20.100000000000001" customHeight="1">
      <c r="A542" s="114">
        <v>541</v>
      </c>
      <c r="B542" s="40"/>
      <c r="C542" s="40"/>
      <c r="D542" s="40"/>
      <c r="E542" s="40"/>
      <c r="F542" s="40"/>
      <c r="G542" s="40"/>
      <c r="H542" s="40"/>
      <c r="I542" s="40"/>
      <c r="J542" s="43"/>
      <c r="K542" s="40"/>
      <c r="L542" s="40"/>
      <c r="M542" s="54"/>
      <c r="N542" s="38"/>
      <c r="O542" s="40"/>
      <c r="P542" s="49"/>
      <c r="Q542" s="49"/>
      <c r="R542" s="49"/>
      <c r="S542" s="49"/>
      <c r="T542" s="49"/>
      <c r="U542" s="49"/>
      <c r="V542" s="49"/>
      <c r="W542" s="49"/>
      <c r="X542" s="49"/>
      <c r="Y542" s="49"/>
      <c r="Z542" s="49"/>
      <c r="AA542" s="49"/>
      <c r="AB542" s="49"/>
      <c r="AC542" s="45"/>
      <c r="AD542" s="40"/>
      <c r="AE542" s="207">
        <f t="shared" si="18"/>
        <v>0</v>
      </c>
      <c r="AF542" s="115">
        <f t="shared" si="17"/>
        <v>0</v>
      </c>
    </row>
    <row r="543" spans="1:32" ht="20.100000000000001" customHeight="1">
      <c r="A543" s="114">
        <v>542</v>
      </c>
      <c r="B543" s="40"/>
      <c r="C543" s="40"/>
      <c r="D543" s="40"/>
      <c r="E543" s="40"/>
      <c r="F543" s="40"/>
      <c r="G543" s="40"/>
      <c r="H543" s="40"/>
      <c r="I543" s="40"/>
      <c r="J543" s="43"/>
      <c r="K543" s="40"/>
      <c r="L543" s="40"/>
      <c r="M543" s="54"/>
      <c r="N543" s="38"/>
      <c r="O543" s="40"/>
      <c r="P543" s="49"/>
      <c r="Q543" s="49"/>
      <c r="R543" s="49"/>
      <c r="S543" s="49"/>
      <c r="T543" s="49"/>
      <c r="U543" s="49"/>
      <c r="V543" s="49"/>
      <c r="W543" s="49"/>
      <c r="X543" s="49"/>
      <c r="Y543" s="49"/>
      <c r="Z543" s="49"/>
      <c r="AA543" s="49"/>
      <c r="AB543" s="49"/>
      <c r="AC543" s="45"/>
      <c r="AD543" s="40"/>
      <c r="AE543" s="207">
        <f t="shared" si="18"/>
        <v>0</v>
      </c>
      <c r="AF543" s="115">
        <f t="shared" si="17"/>
        <v>0</v>
      </c>
    </row>
    <row r="544" spans="1:32" ht="20.100000000000001" customHeight="1">
      <c r="A544" s="114">
        <v>543</v>
      </c>
      <c r="B544" s="40"/>
      <c r="C544" s="40"/>
      <c r="D544" s="40"/>
      <c r="E544" s="40"/>
      <c r="F544" s="40"/>
      <c r="G544" s="40"/>
      <c r="H544" s="40"/>
      <c r="I544" s="40"/>
      <c r="J544" s="43"/>
      <c r="K544" s="40"/>
      <c r="L544" s="40"/>
      <c r="M544" s="54"/>
      <c r="N544" s="38"/>
      <c r="O544" s="40"/>
      <c r="P544" s="49"/>
      <c r="Q544" s="49"/>
      <c r="R544" s="49"/>
      <c r="S544" s="49"/>
      <c r="T544" s="49"/>
      <c r="U544" s="49"/>
      <c r="V544" s="49"/>
      <c r="W544" s="49"/>
      <c r="X544" s="49"/>
      <c r="Y544" s="49"/>
      <c r="Z544" s="49"/>
      <c r="AA544" s="49"/>
      <c r="AB544" s="49"/>
      <c r="AC544" s="45"/>
      <c r="AD544" s="40"/>
      <c r="AE544" s="207">
        <f t="shared" si="18"/>
        <v>0</v>
      </c>
      <c r="AF544" s="115">
        <f t="shared" si="17"/>
        <v>0</v>
      </c>
    </row>
    <row r="545" spans="1:32" ht="20.100000000000001" customHeight="1">
      <c r="A545" s="114">
        <v>544</v>
      </c>
      <c r="B545" s="40"/>
      <c r="C545" s="40"/>
      <c r="D545" s="40"/>
      <c r="E545" s="40"/>
      <c r="F545" s="40"/>
      <c r="G545" s="40"/>
      <c r="H545" s="40"/>
      <c r="I545" s="40"/>
      <c r="J545" s="43"/>
      <c r="K545" s="40"/>
      <c r="L545" s="40"/>
      <c r="M545" s="54"/>
      <c r="N545" s="38"/>
      <c r="O545" s="40"/>
      <c r="P545" s="49"/>
      <c r="Q545" s="49"/>
      <c r="R545" s="49"/>
      <c r="S545" s="49"/>
      <c r="T545" s="49"/>
      <c r="U545" s="49"/>
      <c r="V545" s="49"/>
      <c r="W545" s="49"/>
      <c r="X545" s="49"/>
      <c r="Y545" s="49"/>
      <c r="Z545" s="49"/>
      <c r="AA545" s="49"/>
      <c r="AB545" s="49"/>
      <c r="AC545" s="45"/>
      <c r="AD545" s="40"/>
      <c r="AE545" s="207">
        <f t="shared" si="18"/>
        <v>0</v>
      </c>
      <c r="AF545" s="115">
        <f t="shared" si="17"/>
        <v>0</v>
      </c>
    </row>
    <row r="546" spans="1:32" ht="20.100000000000001" customHeight="1">
      <c r="A546" s="114">
        <v>545</v>
      </c>
      <c r="B546" s="40"/>
      <c r="C546" s="40"/>
      <c r="D546" s="40"/>
      <c r="E546" s="40"/>
      <c r="F546" s="40"/>
      <c r="G546" s="40"/>
      <c r="H546" s="40"/>
      <c r="I546" s="40"/>
      <c r="J546" s="43"/>
      <c r="K546" s="40"/>
      <c r="L546" s="40"/>
      <c r="M546" s="54"/>
      <c r="N546" s="38"/>
      <c r="O546" s="40"/>
      <c r="P546" s="49"/>
      <c r="Q546" s="49"/>
      <c r="R546" s="49"/>
      <c r="S546" s="49"/>
      <c r="T546" s="49"/>
      <c r="U546" s="49"/>
      <c r="V546" s="49"/>
      <c r="W546" s="49"/>
      <c r="X546" s="49"/>
      <c r="Y546" s="49"/>
      <c r="Z546" s="49"/>
      <c r="AA546" s="49"/>
      <c r="AB546" s="49"/>
      <c r="AC546" s="45"/>
      <c r="AD546" s="40"/>
      <c r="AE546" s="207">
        <f t="shared" si="18"/>
        <v>0</v>
      </c>
      <c r="AF546" s="115">
        <f t="shared" si="17"/>
        <v>0</v>
      </c>
    </row>
    <row r="547" spans="1:32" ht="20.100000000000001" customHeight="1">
      <c r="A547" s="114">
        <v>546</v>
      </c>
      <c r="B547" s="40"/>
      <c r="C547" s="40"/>
      <c r="D547" s="40"/>
      <c r="E547" s="40"/>
      <c r="F547" s="40"/>
      <c r="G547" s="40"/>
      <c r="H547" s="40"/>
      <c r="I547" s="40"/>
      <c r="J547" s="43"/>
      <c r="K547" s="40"/>
      <c r="L547" s="40"/>
      <c r="M547" s="54"/>
      <c r="N547" s="38"/>
      <c r="O547" s="40"/>
      <c r="P547" s="49"/>
      <c r="Q547" s="49"/>
      <c r="R547" s="49"/>
      <c r="S547" s="49"/>
      <c r="T547" s="49"/>
      <c r="U547" s="49"/>
      <c r="V547" s="49"/>
      <c r="W547" s="49"/>
      <c r="X547" s="49"/>
      <c r="Y547" s="49"/>
      <c r="Z547" s="49"/>
      <c r="AA547" s="49"/>
      <c r="AB547" s="49"/>
      <c r="AC547" s="45"/>
      <c r="AD547" s="40"/>
      <c r="AE547" s="207">
        <f t="shared" si="18"/>
        <v>0</v>
      </c>
      <c r="AF547" s="115">
        <f t="shared" si="17"/>
        <v>0</v>
      </c>
    </row>
    <row r="548" spans="1:32" ht="20.100000000000001" customHeight="1">
      <c r="A548" s="114">
        <v>547</v>
      </c>
      <c r="B548" s="40"/>
      <c r="C548" s="40"/>
      <c r="D548" s="40"/>
      <c r="E548" s="40"/>
      <c r="F548" s="40"/>
      <c r="G548" s="40"/>
      <c r="H548" s="40"/>
      <c r="I548" s="40"/>
      <c r="J548" s="43"/>
      <c r="K548" s="40"/>
      <c r="L548" s="40"/>
      <c r="M548" s="54"/>
      <c r="N548" s="38"/>
      <c r="O548" s="40"/>
      <c r="P548" s="49"/>
      <c r="Q548" s="49"/>
      <c r="R548" s="49"/>
      <c r="S548" s="49"/>
      <c r="T548" s="49"/>
      <c r="U548" s="49"/>
      <c r="V548" s="49"/>
      <c r="W548" s="49"/>
      <c r="X548" s="49"/>
      <c r="Y548" s="49"/>
      <c r="Z548" s="49"/>
      <c r="AA548" s="49"/>
      <c r="AB548" s="49"/>
      <c r="AC548" s="45"/>
      <c r="AD548" s="40"/>
      <c r="AE548" s="207">
        <f t="shared" si="18"/>
        <v>0</v>
      </c>
      <c r="AF548" s="115">
        <f t="shared" si="17"/>
        <v>0</v>
      </c>
    </row>
    <row r="549" spans="1:32" ht="20.100000000000001" customHeight="1">
      <c r="A549" s="114">
        <v>548</v>
      </c>
      <c r="B549" s="40"/>
      <c r="C549" s="40"/>
      <c r="D549" s="40"/>
      <c r="E549" s="40"/>
      <c r="F549" s="40"/>
      <c r="G549" s="40"/>
      <c r="H549" s="40"/>
      <c r="I549" s="40"/>
      <c r="J549" s="43"/>
      <c r="K549" s="40"/>
      <c r="L549" s="40"/>
      <c r="M549" s="54"/>
      <c r="N549" s="38"/>
      <c r="O549" s="40"/>
      <c r="P549" s="49"/>
      <c r="Q549" s="49"/>
      <c r="R549" s="49"/>
      <c r="S549" s="49"/>
      <c r="T549" s="49"/>
      <c r="U549" s="49"/>
      <c r="V549" s="49"/>
      <c r="W549" s="49"/>
      <c r="X549" s="49"/>
      <c r="Y549" s="49"/>
      <c r="Z549" s="49"/>
      <c r="AA549" s="49"/>
      <c r="AB549" s="49"/>
      <c r="AC549" s="45"/>
      <c r="AD549" s="40"/>
      <c r="AE549" s="207">
        <f t="shared" si="18"/>
        <v>0</v>
      </c>
      <c r="AF549" s="115">
        <f t="shared" si="17"/>
        <v>0</v>
      </c>
    </row>
    <row r="550" spans="1:32" ht="20.100000000000001" customHeight="1">
      <c r="A550" s="114">
        <v>549</v>
      </c>
      <c r="B550" s="40"/>
      <c r="C550" s="40"/>
      <c r="D550" s="40"/>
      <c r="E550" s="40"/>
      <c r="F550" s="40"/>
      <c r="G550" s="40"/>
      <c r="H550" s="40"/>
      <c r="I550" s="40"/>
      <c r="J550" s="43"/>
      <c r="K550" s="40"/>
      <c r="L550" s="40"/>
      <c r="M550" s="54"/>
      <c r="N550" s="38"/>
      <c r="O550" s="40"/>
      <c r="P550" s="49"/>
      <c r="Q550" s="49"/>
      <c r="R550" s="49"/>
      <c r="S550" s="49"/>
      <c r="T550" s="49"/>
      <c r="U550" s="49"/>
      <c r="V550" s="49"/>
      <c r="W550" s="49"/>
      <c r="X550" s="49"/>
      <c r="Y550" s="49"/>
      <c r="Z550" s="49"/>
      <c r="AA550" s="49"/>
      <c r="AB550" s="49"/>
      <c r="AC550" s="45"/>
      <c r="AD550" s="40"/>
      <c r="AE550" s="207">
        <f t="shared" si="18"/>
        <v>0</v>
      </c>
      <c r="AF550" s="115">
        <f t="shared" si="17"/>
        <v>0</v>
      </c>
    </row>
    <row r="551" spans="1:32" ht="20.100000000000001" customHeight="1">
      <c r="A551" s="114">
        <v>550</v>
      </c>
      <c r="B551" s="40"/>
      <c r="C551" s="40"/>
      <c r="D551" s="40"/>
      <c r="E551" s="40"/>
      <c r="F551" s="40"/>
      <c r="G551" s="40"/>
      <c r="H551" s="40"/>
      <c r="I551" s="40"/>
      <c r="J551" s="43"/>
      <c r="K551" s="40"/>
      <c r="L551" s="40"/>
      <c r="M551" s="54"/>
      <c r="N551" s="38"/>
      <c r="O551" s="40"/>
      <c r="P551" s="49"/>
      <c r="Q551" s="49"/>
      <c r="R551" s="49"/>
      <c r="S551" s="49"/>
      <c r="T551" s="49"/>
      <c r="U551" s="49"/>
      <c r="V551" s="49"/>
      <c r="W551" s="49"/>
      <c r="X551" s="49"/>
      <c r="Y551" s="49"/>
      <c r="Z551" s="49"/>
      <c r="AA551" s="49"/>
      <c r="AB551" s="49"/>
      <c r="AC551" s="45"/>
      <c r="AD551" s="40"/>
      <c r="AE551" s="207">
        <f t="shared" si="18"/>
        <v>0</v>
      </c>
      <c r="AF551" s="115">
        <f t="shared" si="17"/>
        <v>0</v>
      </c>
    </row>
    <row r="552" spans="1:32" ht="20.100000000000001" customHeight="1">
      <c r="A552" s="114">
        <v>551</v>
      </c>
      <c r="B552" s="40"/>
      <c r="C552" s="40"/>
      <c r="D552" s="40"/>
      <c r="E552" s="40"/>
      <c r="F552" s="40"/>
      <c r="G552" s="40"/>
      <c r="H552" s="40"/>
      <c r="I552" s="40"/>
      <c r="J552" s="43"/>
      <c r="K552" s="40"/>
      <c r="L552" s="40"/>
      <c r="M552" s="54"/>
      <c r="N552" s="38"/>
      <c r="O552" s="40"/>
      <c r="P552" s="49"/>
      <c r="Q552" s="49"/>
      <c r="R552" s="49"/>
      <c r="S552" s="49"/>
      <c r="T552" s="49"/>
      <c r="U552" s="49"/>
      <c r="V552" s="49"/>
      <c r="W552" s="49"/>
      <c r="X552" s="49"/>
      <c r="Y552" s="49"/>
      <c r="Z552" s="49"/>
      <c r="AA552" s="49"/>
      <c r="AB552" s="49"/>
      <c r="AC552" s="45"/>
      <c r="AD552" s="40"/>
      <c r="AE552" s="207">
        <f t="shared" si="18"/>
        <v>0</v>
      </c>
      <c r="AF552" s="115">
        <f t="shared" si="17"/>
        <v>0</v>
      </c>
    </row>
    <row r="553" spans="1:32" ht="20.100000000000001" customHeight="1">
      <c r="A553" s="114">
        <v>552</v>
      </c>
      <c r="B553" s="40"/>
      <c r="C553" s="40"/>
      <c r="D553" s="40"/>
      <c r="E553" s="40"/>
      <c r="F553" s="40"/>
      <c r="G553" s="40"/>
      <c r="H553" s="40"/>
      <c r="I553" s="40"/>
      <c r="J553" s="43"/>
      <c r="K553" s="40"/>
      <c r="L553" s="40"/>
      <c r="M553" s="54"/>
      <c r="N553" s="38"/>
      <c r="O553" s="40"/>
      <c r="P553" s="49"/>
      <c r="Q553" s="49"/>
      <c r="R553" s="49"/>
      <c r="S553" s="49"/>
      <c r="T553" s="49"/>
      <c r="U553" s="49"/>
      <c r="V553" s="49"/>
      <c r="W553" s="49"/>
      <c r="X553" s="49"/>
      <c r="Y553" s="49"/>
      <c r="Z553" s="49"/>
      <c r="AA553" s="49"/>
      <c r="AB553" s="49"/>
      <c r="AC553" s="45"/>
      <c r="AD553" s="40"/>
      <c r="AE553" s="207">
        <f t="shared" si="18"/>
        <v>0</v>
      </c>
      <c r="AF553" s="115">
        <f t="shared" si="17"/>
        <v>0</v>
      </c>
    </row>
    <row r="554" spans="1:32" ht="20.100000000000001" customHeight="1">
      <c r="A554" s="114">
        <v>553</v>
      </c>
      <c r="B554" s="40"/>
      <c r="C554" s="40"/>
      <c r="D554" s="40"/>
      <c r="E554" s="40"/>
      <c r="F554" s="40"/>
      <c r="G554" s="40"/>
      <c r="H554" s="40"/>
      <c r="I554" s="40"/>
      <c r="J554" s="43"/>
      <c r="K554" s="40"/>
      <c r="L554" s="40"/>
      <c r="M554" s="54"/>
      <c r="N554" s="38"/>
      <c r="O554" s="40"/>
      <c r="P554" s="49"/>
      <c r="Q554" s="49"/>
      <c r="R554" s="49"/>
      <c r="S554" s="49"/>
      <c r="T554" s="49"/>
      <c r="U554" s="49"/>
      <c r="V554" s="49"/>
      <c r="W554" s="49"/>
      <c r="X554" s="49"/>
      <c r="Y554" s="49"/>
      <c r="Z554" s="49"/>
      <c r="AA554" s="49"/>
      <c r="AB554" s="49"/>
      <c r="AC554" s="45"/>
      <c r="AD554" s="40"/>
      <c r="AE554" s="207">
        <f t="shared" si="18"/>
        <v>0</v>
      </c>
      <c r="AF554" s="115">
        <f t="shared" si="17"/>
        <v>0</v>
      </c>
    </row>
    <row r="555" spans="1:32" ht="20.100000000000001" customHeight="1">
      <c r="A555" s="114">
        <v>554</v>
      </c>
      <c r="B555" s="40"/>
      <c r="C555" s="40"/>
      <c r="D555" s="40"/>
      <c r="E555" s="40"/>
      <c r="F555" s="40"/>
      <c r="G555" s="40"/>
      <c r="H555" s="40"/>
      <c r="I555" s="40"/>
      <c r="J555" s="43"/>
      <c r="K555" s="40"/>
      <c r="L555" s="40"/>
      <c r="M555" s="54"/>
      <c r="N555" s="38"/>
      <c r="O555" s="40"/>
      <c r="P555" s="49"/>
      <c r="Q555" s="49"/>
      <c r="R555" s="49"/>
      <c r="S555" s="49"/>
      <c r="T555" s="49"/>
      <c r="U555" s="49"/>
      <c r="V555" s="49"/>
      <c r="W555" s="49"/>
      <c r="X555" s="49"/>
      <c r="Y555" s="49"/>
      <c r="Z555" s="49"/>
      <c r="AA555" s="49"/>
      <c r="AB555" s="49"/>
      <c r="AC555" s="45"/>
      <c r="AD555" s="40"/>
      <c r="AE555" s="207">
        <f t="shared" si="18"/>
        <v>0</v>
      </c>
      <c r="AF555" s="115">
        <f t="shared" si="17"/>
        <v>0</v>
      </c>
    </row>
    <row r="556" spans="1:32" ht="20.100000000000001" customHeight="1">
      <c r="A556" s="114">
        <v>555</v>
      </c>
      <c r="B556" s="40"/>
      <c r="C556" s="40"/>
      <c r="D556" s="40"/>
      <c r="E556" s="40"/>
      <c r="F556" s="40"/>
      <c r="G556" s="40"/>
      <c r="H556" s="40"/>
      <c r="I556" s="40"/>
      <c r="J556" s="43"/>
      <c r="K556" s="40"/>
      <c r="L556" s="40"/>
      <c r="M556" s="54"/>
      <c r="N556" s="38"/>
      <c r="O556" s="40"/>
      <c r="P556" s="49"/>
      <c r="Q556" s="49"/>
      <c r="R556" s="49"/>
      <c r="S556" s="49"/>
      <c r="T556" s="49"/>
      <c r="U556" s="49"/>
      <c r="V556" s="49"/>
      <c r="W556" s="49"/>
      <c r="X556" s="49"/>
      <c r="Y556" s="49"/>
      <c r="Z556" s="49"/>
      <c r="AA556" s="49"/>
      <c r="AB556" s="49"/>
      <c r="AC556" s="45"/>
      <c r="AD556" s="40"/>
      <c r="AE556" s="207">
        <f t="shared" si="18"/>
        <v>0</v>
      </c>
      <c r="AF556" s="115">
        <f t="shared" si="17"/>
        <v>0</v>
      </c>
    </row>
    <row r="557" spans="1:32" ht="20.100000000000001" customHeight="1">
      <c r="A557" s="114">
        <v>556</v>
      </c>
      <c r="B557" s="40"/>
      <c r="C557" s="40"/>
      <c r="D557" s="40"/>
      <c r="E557" s="40"/>
      <c r="F557" s="40"/>
      <c r="G557" s="40"/>
      <c r="H557" s="40"/>
      <c r="I557" s="40"/>
      <c r="J557" s="43"/>
      <c r="K557" s="40"/>
      <c r="L557" s="40"/>
      <c r="M557" s="54"/>
      <c r="N557" s="38"/>
      <c r="O557" s="40"/>
      <c r="P557" s="49"/>
      <c r="Q557" s="49"/>
      <c r="R557" s="49"/>
      <c r="S557" s="49"/>
      <c r="T557" s="49"/>
      <c r="U557" s="49"/>
      <c r="V557" s="49"/>
      <c r="W557" s="49"/>
      <c r="X557" s="49"/>
      <c r="Y557" s="49"/>
      <c r="Z557" s="49"/>
      <c r="AA557" s="49"/>
      <c r="AB557" s="49"/>
      <c r="AC557" s="45"/>
      <c r="AD557" s="40"/>
      <c r="AE557" s="207">
        <f t="shared" si="18"/>
        <v>0</v>
      </c>
      <c r="AF557" s="115">
        <f t="shared" si="17"/>
        <v>0</v>
      </c>
    </row>
    <row r="558" spans="1:32" ht="20.100000000000001" customHeight="1">
      <c r="A558" s="114">
        <v>557</v>
      </c>
      <c r="B558" s="40"/>
      <c r="C558" s="40"/>
      <c r="D558" s="40"/>
      <c r="E558" s="40"/>
      <c r="F558" s="40"/>
      <c r="G558" s="40"/>
      <c r="H558" s="40"/>
      <c r="I558" s="40"/>
      <c r="J558" s="43"/>
      <c r="K558" s="40"/>
      <c r="L558" s="40"/>
      <c r="M558" s="54"/>
      <c r="N558" s="38"/>
      <c r="O558" s="40"/>
      <c r="P558" s="49"/>
      <c r="Q558" s="49"/>
      <c r="R558" s="49"/>
      <c r="S558" s="49"/>
      <c r="T558" s="49"/>
      <c r="U558" s="49"/>
      <c r="V558" s="49"/>
      <c r="W558" s="49"/>
      <c r="X558" s="49"/>
      <c r="Y558" s="49"/>
      <c r="Z558" s="49"/>
      <c r="AA558" s="49"/>
      <c r="AB558" s="49"/>
      <c r="AC558" s="45"/>
      <c r="AD558" s="40"/>
      <c r="AE558" s="207">
        <f t="shared" si="18"/>
        <v>0</v>
      </c>
      <c r="AF558" s="115">
        <f t="shared" si="17"/>
        <v>0</v>
      </c>
    </row>
    <row r="559" spans="1:32" ht="20.100000000000001" customHeight="1">
      <c r="A559" s="114">
        <v>558</v>
      </c>
      <c r="B559" s="40"/>
      <c r="C559" s="40"/>
      <c r="D559" s="40"/>
      <c r="E559" s="40"/>
      <c r="F559" s="40"/>
      <c r="G559" s="40"/>
      <c r="H559" s="40"/>
      <c r="I559" s="40"/>
      <c r="J559" s="43"/>
      <c r="K559" s="40"/>
      <c r="L559" s="40"/>
      <c r="M559" s="54"/>
      <c r="N559" s="38"/>
      <c r="O559" s="40"/>
      <c r="P559" s="49"/>
      <c r="Q559" s="49"/>
      <c r="R559" s="49"/>
      <c r="S559" s="49"/>
      <c r="T559" s="49"/>
      <c r="U559" s="49"/>
      <c r="V559" s="49"/>
      <c r="W559" s="49"/>
      <c r="X559" s="49"/>
      <c r="Y559" s="49"/>
      <c r="Z559" s="49"/>
      <c r="AA559" s="49"/>
      <c r="AB559" s="49"/>
      <c r="AC559" s="45"/>
      <c r="AD559" s="40"/>
      <c r="AE559" s="207">
        <f t="shared" si="18"/>
        <v>0</v>
      </c>
      <c r="AF559" s="115">
        <f t="shared" si="17"/>
        <v>0</v>
      </c>
    </row>
    <row r="560" spans="1:32" ht="20.100000000000001" customHeight="1">
      <c r="A560" s="114">
        <v>559</v>
      </c>
      <c r="B560" s="40"/>
      <c r="C560" s="40"/>
      <c r="D560" s="40"/>
      <c r="E560" s="40"/>
      <c r="F560" s="40"/>
      <c r="G560" s="40"/>
      <c r="H560" s="40"/>
      <c r="I560" s="40"/>
      <c r="J560" s="43"/>
      <c r="K560" s="40"/>
      <c r="L560" s="40"/>
      <c r="M560" s="54"/>
      <c r="N560" s="38"/>
      <c r="O560" s="40"/>
      <c r="P560" s="49"/>
      <c r="Q560" s="49"/>
      <c r="R560" s="49"/>
      <c r="S560" s="49"/>
      <c r="T560" s="49"/>
      <c r="U560" s="49"/>
      <c r="V560" s="49"/>
      <c r="W560" s="49"/>
      <c r="X560" s="49"/>
      <c r="Y560" s="49"/>
      <c r="Z560" s="49"/>
      <c r="AA560" s="49"/>
      <c r="AB560" s="49"/>
      <c r="AC560" s="45"/>
      <c r="AD560" s="40"/>
      <c r="AE560" s="207">
        <f t="shared" si="18"/>
        <v>0</v>
      </c>
      <c r="AF560" s="115">
        <f t="shared" si="17"/>
        <v>0</v>
      </c>
    </row>
    <row r="561" spans="1:32" ht="20.100000000000001" customHeight="1">
      <c r="A561" s="114">
        <v>560</v>
      </c>
      <c r="B561" s="40"/>
      <c r="C561" s="40"/>
      <c r="D561" s="40"/>
      <c r="E561" s="40"/>
      <c r="F561" s="40"/>
      <c r="G561" s="40"/>
      <c r="H561" s="40"/>
      <c r="I561" s="40"/>
      <c r="J561" s="43"/>
      <c r="K561" s="40"/>
      <c r="L561" s="40"/>
      <c r="M561" s="54"/>
      <c r="N561" s="38"/>
      <c r="O561" s="40"/>
      <c r="P561" s="49"/>
      <c r="Q561" s="49"/>
      <c r="R561" s="49"/>
      <c r="S561" s="49"/>
      <c r="T561" s="49"/>
      <c r="U561" s="49"/>
      <c r="V561" s="49"/>
      <c r="W561" s="49"/>
      <c r="X561" s="49"/>
      <c r="Y561" s="49"/>
      <c r="Z561" s="49"/>
      <c r="AA561" s="49"/>
      <c r="AB561" s="49"/>
      <c r="AC561" s="45"/>
      <c r="AD561" s="40"/>
      <c r="AE561" s="207">
        <f t="shared" si="18"/>
        <v>0</v>
      </c>
      <c r="AF561" s="115">
        <f t="shared" si="17"/>
        <v>0</v>
      </c>
    </row>
    <row r="562" spans="1:32" ht="20.100000000000001" customHeight="1">
      <c r="A562" s="114">
        <v>561</v>
      </c>
      <c r="B562" s="40"/>
      <c r="C562" s="40"/>
      <c r="D562" s="40"/>
      <c r="E562" s="40"/>
      <c r="F562" s="40"/>
      <c r="G562" s="40"/>
      <c r="H562" s="40"/>
      <c r="I562" s="40"/>
      <c r="J562" s="43"/>
      <c r="K562" s="40"/>
      <c r="L562" s="40"/>
      <c r="M562" s="54"/>
      <c r="N562" s="38"/>
      <c r="O562" s="40"/>
      <c r="P562" s="49"/>
      <c r="Q562" s="49"/>
      <c r="R562" s="49"/>
      <c r="S562" s="49"/>
      <c r="T562" s="49"/>
      <c r="U562" s="49"/>
      <c r="V562" s="49"/>
      <c r="W562" s="49"/>
      <c r="X562" s="49"/>
      <c r="Y562" s="49"/>
      <c r="Z562" s="49"/>
      <c r="AA562" s="49"/>
      <c r="AB562" s="49"/>
      <c r="AC562" s="45"/>
      <c r="AD562" s="40"/>
      <c r="AE562" s="207">
        <f t="shared" si="18"/>
        <v>0</v>
      </c>
      <c r="AF562" s="115">
        <f t="shared" si="17"/>
        <v>0</v>
      </c>
    </row>
    <row r="563" spans="1:32" ht="20.100000000000001" customHeight="1">
      <c r="A563" s="114">
        <v>562</v>
      </c>
      <c r="B563" s="40"/>
      <c r="C563" s="40"/>
      <c r="D563" s="40"/>
      <c r="E563" s="40"/>
      <c r="F563" s="40"/>
      <c r="G563" s="40"/>
      <c r="H563" s="40"/>
      <c r="I563" s="40"/>
      <c r="J563" s="43"/>
      <c r="K563" s="40"/>
      <c r="L563" s="40"/>
      <c r="M563" s="54"/>
      <c r="N563" s="38"/>
      <c r="O563" s="40"/>
      <c r="P563" s="49"/>
      <c r="Q563" s="49"/>
      <c r="R563" s="49"/>
      <c r="S563" s="49"/>
      <c r="T563" s="49"/>
      <c r="U563" s="49"/>
      <c r="V563" s="49"/>
      <c r="W563" s="49"/>
      <c r="X563" s="49"/>
      <c r="Y563" s="49"/>
      <c r="Z563" s="49"/>
      <c r="AA563" s="49"/>
      <c r="AB563" s="49"/>
      <c r="AC563" s="45"/>
      <c r="AD563" s="40"/>
      <c r="AE563" s="207">
        <f t="shared" si="18"/>
        <v>0</v>
      </c>
      <c r="AF563" s="115">
        <f t="shared" si="17"/>
        <v>0</v>
      </c>
    </row>
    <row r="564" spans="1:32" ht="20.100000000000001" customHeight="1">
      <c r="A564" s="114">
        <v>563</v>
      </c>
      <c r="B564" s="40"/>
      <c r="C564" s="40"/>
      <c r="D564" s="40"/>
      <c r="E564" s="40"/>
      <c r="F564" s="40"/>
      <c r="G564" s="40"/>
      <c r="H564" s="40"/>
      <c r="I564" s="40"/>
      <c r="J564" s="43"/>
      <c r="K564" s="40"/>
      <c r="L564" s="40"/>
      <c r="M564" s="54"/>
      <c r="N564" s="38"/>
      <c r="O564" s="40"/>
      <c r="P564" s="49"/>
      <c r="Q564" s="49"/>
      <c r="R564" s="49"/>
      <c r="S564" s="49"/>
      <c r="T564" s="49"/>
      <c r="U564" s="49"/>
      <c r="V564" s="49"/>
      <c r="W564" s="49"/>
      <c r="X564" s="49"/>
      <c r="Y564" s="49"/>
      <c r="Z564" s="49"/>
      <c r="AA564" s="49"/>
      <c r="AB564" s="49"/>
      <c r="AC564" s="45"/>
      <c r="AD564" s="40"/>
      <c r="AE564" s="207">
        <f t="shared" si="18"/>
        <v>0</v>
      </c>
      <c r="AF564" s="115">
        <f t="shared" si="17"/>
        <v>0</v>
      </c>
    </row>
    <row r="565" spans="1:32" ht="20.100000000000001" customHeight="1">
      <c r="A565" s="114">
        <v>564</v>
      </c>
      <c r="B565" s="40"/>
      <c r="C565" s="40"/>
      <c r="D565" s="40"/>
      <c r="E565" s="40"/>
      <c r="F565" s="40"/>
      <c r="G565" s="40"/>
      <c r="H565" s="40"/>
      <c r="I565" s="40"/>
      <c r="J565" s="43"/>
      <c r="K565" s="40"/>
      <c r="L565" s="40"/>
      <c r="M565" s="54"/>
      <c r="N565" s="38"/>
      <c r="O565" s="40"/>
      <c r="P565" s="49"/>
      <c r="Q565" s="49"/>
      <c r="R565" s="49"/>
      <c r="S565" s="49"/>
      <c r="T565" s="49"/>
      <c r="U565" s="49"/>
      <c r="V565" s="49"/>
      <c r="W565" s="49"/>
      <c r="X565" s="49"/>
      <c r="Y565" s="49"/>
      <c r="Z565" s="49"/>
      <c r="AA565" s="49"/>
      <c r="AB565" s="49"/>
      <c r="AC565" s="45"/>
      <c r="AD565" s="40"/>
      <c r="AE565" s="207">
        <f t="shared" si="18"/>
        <v>0</v>
      </c>
      <c r="AF565" s="115">
        <f t="shared" si="17"/>
        <v>0</v>
      </c>
    </row>
    <row r="566" spans="1:32" ht="20.100000000000001" customHeight="1">
      <c r="A566" s="114">
        <v>565</v>
      </c>
      <c r="B566" s="40"/>
      <c r="C566" s="40"/>
      <c r="D566" s="40"/>
      <c r="E566" s="40"/>
      <c r="F566" s="40"/>
      <c r="G566" s="40"/>
      <c r="H566" s="40"/>
      <c r="I566" s="40"/>
      <c r="J566" s="43"/>
      <c r="K566" s="40"/>
      <c r="L566" s="40"/>
      <c r="M566" s="54"/>
      <c r="N566" s="38"/>
      <c r="O566" s="40"/>
      <c r="P566" s="49"/>
      <c r="Q566" s="49"/>
      <c r="R566" s="49"/>
      <c r="S566" s="49"/>
      <c r="T566" s="49"/>
      <c r="U566" s="49"/>
      <c r="V566" s="49"/>
      <c r="W566" s="49"/>
      <c r="X566" s="49"/>
      <c r="Y566" s="49"/>
      <c r="Z566" s="49"/>
      <c r="AA566" s="49"/>
      <c r="AB566" s="49"/>
      <c r="AC566" s="45"/>
      <c r="AD566" s="40"/>
      <c r="AE566" s="207">
        <f t="shared" si="18"/>
        <v>0</v>
      </c>
      <c r="AF566" s="115">
        <f t="shared" si="17"/>
        <v>0</v>
      </c>
    </row>
    <row r="567" spans="1:32" ht="20.100000000000001" customHeight="1">
      <c r="A567" s="114">
        <v>566</v>
      </c>
      <c r="B567" s="40"/>
      <c r="C567" s="40"/>
      <c r="D567" s="40"/>
      <c r="E567" s="40"/>
      <c r="F567" s="40"/>
      <c r="G567" s="40"/>
      <c r="H567" s="40"/>
      <c r="I567" s="40"/>
      <c r="J567" s="43"/>
      <c r="K567" s="40"/>
      <c r="L567" s="40"/>
      <c r="M567" s="54"/>
      <c r="N567" s="38"/>
      <c r="O567" s="40"/>
      <c r="P567" s="49"/>
      <c r="Q567" s="49"/>
      <c r="R567" s="49"/>
      <c r="S567" s="49"/>
      <c r="T567" s="49"/>
      <c r="U567" s="49"/>
      <c r="V567" s="49"/>
      <c r="W567" s="49"/>
      <c r="X567" s="49"/>
      <c r="Y567" s="49"/>
      <c r="Z567" s="49"/>
      <c r="AA567" s="49"/>
      <c r="AB567" s="49"/>
      <c r="AC567" s="45"/>
      <c r="AD567" s="40"/>
      <c r="AE567" s="207">
        <f t="shared" si="18"/>
        <v>0</v>
      </c>
      <c r="AF567" s="115">
        <f t="shared" si="17"/>
        <v>0</v>
      </c>
    </row>
    <row r="568" spans="1:32" ht="20.100000000000001" customHeight="1">
      <c r="A568" s="114">
        <v>567</v>
      </c>
      <c r="B568" s="40"/>
      <c r="C568" s="40"/>
      <c r="D568" s="40"/>
      <c r="E568" s="40"/>
      <c r="F568" s="40"/>
      <c r="G568" s="40"/>
      <c r="H568" s="40"/>
      <c r="I568" s="40"/>
      <c r="J568" s="43"/>
      <c r="K568" s="40"/>
      <c r="L568" s="40"/>
      <c r="M568" s="54"/>
      <c r="N568" s="38"/>
      <c r="O568" s="40"/>
      <c r="P568" s="49"/>
      <c r="Q568" s="49"/>
      <c r="R568" s="49"/>
      <c r="S568" s="49"/>
      <c r="T568" s="49"/>
      <c r="U568" s="49"/>
      <c r="V568" s="49"/>
      <c r="W568" s="49"/>
      <c r="X568" s="49"/>
      <c r="Y568" s="49"/>
      <c r="Z568" s="49"/>
      <c r="AA568" s="49"/>
      <c r="AB568" s="49"/>
      <c r="AC568" s="45"/>
      <c r="AD568" s="40"/>
      <c r="AE568" s="207">
        <f t="shared" si="18"/>
        <v>0</v>
      </c>
      <c r="AF568" s="115">
        <f t="shared" si="17"/>
        <v>0</v>
      </c>
    </row>
    <row r="569" spans="1:32" ht="20.100000000000001" customHeight="1">
      <c r="A569" s="114">
        <v>568</v>
      </c>
      <c r="B569" s="40"/>
      <c r="C569" s="40"/>
      <c r="D569" s="40"/>
      <c r="E569" s="40"/>
      <c r="F569" s="40"/>
      <c r="G569" s="40"/>
      <c r="H569" s="40"/>
      <c r="I569" s="40"/>
      <c r="J569" s="43"/>
      <c r="K569" s="40"/>
      <c r="L569" s="40"/>
      <c r="M569" s="54"/>
      <c r="N569" s="38"/>
      <c r="O569" s="40"/>
      <c r="P569" s="49"/>
      <c r="Q569" s="49"/>
      <c r="R569" s="49"/>
      <c r="S569" s="49"/>
      <c r="T569" s="49"/>
      <c r="U569" s="49"/>
      <c r="V569" s="49"/>
      <c r="W569" s="49"/>
      <c r="X569" s="49"/>
      <c r="Y569" s="49"/>
      <c r="Z569" s="49"/>
      <c r="AA569" s="49"/>
      <c r="AB569" s="49"/>
      <c r="AC569" s="45"/>
      <c r="AD569" s="40"/>
      <c r="AE569" s="207">
        <f t="shared" si="18"/>
        <v>0</v>
      </c>
      <c r="AF569" s="115">
        <f t="shared" si="17"/>
        <v>0</v>
      </c>
    </row>
    <row r="570" spans="1:32" ht="20.100000000000001" customHeight="1">
      <c r="A570" s="114">
        <v>569</v>
      </c>
      <c r="B570" s="40"/>
      <c r="C570" s="40"/>
      <c r="D570" s="40"/>
      <c r="E570" s="40"/>
      <c r="F570" s="40"/>
      <c r="G570" s="40"/>
      <c r="H570" s="40"/>
      <c r="I570" s="40"/>
      <c r="J570" s="43"/>
      <c r="K570" s="40"/>
      <c r="L570" s="40"/>
      <c r="M570" s="54"/>
      <c r="N570" s="38"/>
      <c r="O570" s="40"/>
      <c r="P570" s="49"/>
      <c r="Q570" s="49"/>
      <c r="R570" s="49"/>
      <c r="S570" s="49"/>
      <c r="T570" s="49"/>
      <c r="U570" s="49"/>
      <c r="V570" s="49"/>
      <c r="W570" s="49"/>
      <c r="X570" s="49"/>
      <c r="Y570" s="49"/>
      <c r="Z570" s="49"/>
      <c r="AA570" s="49"/>
      <c r="AB570" s="49"/>
      <c r="AC570" s="45"/>
      <c r="AD570" s="40"/>
      <c r="AE570" s="207">
        <f t="shared" si="18"/>
        <v>0</v>
      </c>
      <c r="AF570" s="115">
        <f t="shared" si="17"/>
        <v>0</v>
      </c>
    </row>
    <row r="571" spans="1:32" ht="20.100000000000001" customHeight="1">
      <c r="A571" s="114">
        <v>570</v>
      </c>
      <c r="B571" s="40"/>
      <c r="C571" s="40"/>
      <c r="D571" s="40"/>
      <c r="E571" s="40"/>
      <c r="F571" s="40"/>
      <c r="G571" s="40"/>
      <c r="H571" s="40"/>
      <c r="I571" s="40"/>
      <c r="J571" s="43"/>
      <c r="K571" s="40"/>
      <c r="L571" s="40"/>
      <c r="M571" s="54"/>
      <c r="N571" s="38"/>
      <c r="O571" s="40"/>
      <c r="P571" s="49"/>
      <c r="Q571" s="49"/>
      <c r="R571" s="49"/>
      <c r="S571" s="49"/>
      <c r="T571" s="49"/>
      <c r="U571" s="49"/>
      <c r="V571" s="49"/>
      <c r="W571" s="49"/>
      <c r="X571" s="49"/>
      <c r="Y571" s="49"/>
      <c r="Z571" s="49"/>
      <c r="AA571" s="49"/>
      <c r="AB571" s="49"/>
      <c r="AC571" s="45"/>
      <c r="AD571" s="40"/>
      <c r="AE571" s="207">
        <f t="shared" si="18"/>
        <v>0</v>
      </c>
      <c r="AF571" s="115">
        <f t="shared" si="17"/>
        <v>0</v>
      </c>
    </row>
    <row r="572" spans="1:32" ht="20.100000000000001" customHeight="1">
      <c r="A572" s="114">
        <v>571</v>
      </c>
      <c r="B572" s="40"/>
      <c r="C572" s="40"/>
      <c r="D572" s="40"/>
      <c r="E572" s="40"/>
      <c r="F572" s="40"/>
      <c r="G572" s="40"/>
      <c r="H572" s="40"/>
      <c r="I572" s="40"/>
      <c r="J572" s="43"/>
      <c r="K572" s="40"/>
      <c r="L572" s="40"/>
      <c r="M572" s="54"/>
      <c r="N572" s="38"/>
      <c r="O572" s="40"/>
      <c r="P572" s="49"/>
      <c r="Q572" s="49"/>
      <c r="R572" s="49"/>
      <c r="S572" s="49"/>
      <c r="T572" s="49"/>
      <c r="U572" s="49"/>
      <c r="V572" s="49"/>
      <c r="W572" s="49"/>
      <c r="X572" s="49"/>
      <c r="Y572" s="49"/>
      <c r="Z572" s="49"/>
      <c r="AA572" s="49"/>
      <c r="AB572" s="49"/>
      <c r="AC572" s="45"/>
      <c r="AD572" s="40"/>
      <c r="AE572" s="207">
        <f t="shared" si="18"/>
        <v>0</v>
      </c>
      <c r="AF572" s="115">
        <f t="shared" si="17"/>
        <v>0</v>
      </c>
    </row>
    <row r="573" spans="1:32" ht="20.100000000000001" customHeight="1">
      <c r="A573" s="114">
        <v>572</v>
      </c>
      <c r="B573" s="40"/>
      <c r="C573" s="40"/>
      <c r="D573" s="40"/>
      <c r="E573" s="40"/>
      <c r="F573" s="40"/>
      <c r="G573" s="40"/>
      <c r="H573" s="40"/>
      <c r="I573" s="40"/>
      <c r="J573" s="43"/>
      <c r="K573" s="40"/>
      <c r="L573" s="40"/>
      <c r="M573" s="54"/>
      <c r="N573" s="38"/>
      <c r="O573" s="40"/>
      <c r="P573" s="49"/>
      <c r="Q573" s="49"/>
      <c r="R573" s="49"/>
      <c r="S573" s="49"/>
      <c r="T573" s="49"/>
      <c r="U573" s="49"/>
      <c r="V573" s="49"/>
      <c r="W573" s="49"/>
      <c r="X573" s="49"/>
      <c r="Y573" s="49"/>
      <c r="Z573" s="49"/>
      <c r="AA573" s="49"/>
      <c r="AB573" s="49"/>
      <c r="AC573" s="45"/>
      <c r="AD573" s="40"/>
      <c r="AE573" s="207">
        <f t="shared" si="18"/>
        <v>0</v>
      </c>
      <c r="AF573" s="115">
        <f t="shared" si="17"/>
        <v>0</v>
      </c>
    </row>
    <row r="574" spans="1:32" ht="20.100000000000001" customHeight="1">
      <c r="A574" s="114">
        <v>573</v>
      </c>
      <c r="B574" s="40"/>
      <c r="C574" s="40"/>
      <c r="D574" s="40"/>
      <c r="E574" s="40"/>
      <c r="F574" s="40"/>
      <c r="G574" s="40"/>
      <c r="H574" s="40"/>
      <c r="I574" s="40"/>
      <c r="J574" s="43"/>
      <c r="K574" s="40"/>
      <c r="L574" s="40"/>
      <c r="M574" s="54"/>
      <c r="N574" s="38"/>
      <c r="O574" s="40"/>
      <c r="P574" s="49"/>
      <c r="Q574" s="49"/>
      <c r="R574" s="49"/>
      <c r="S574" s="49"/>
      <c r="T574" s="49"/>
      <c r="U574" s="49"/>
      <c r="V574" s="49"/>
      <c r="W574" s="49"/>
      <c r="X574" s="49"/>
      <c r="Y574" s="49"/>
      <c r="Z574" s="49"/>
      <c r="AA574" s="49"/>
      <c r="AB574" s="49"/>
      <c r="AC574" s="45"/>
      <c r="AD574" s="40"/>
      <c r="AE574" s="207">
        <f t="shared" si="18"/>
        <v>0</v>
      </c>
      <c r="AF574" s="115">
        <f t="shared" si="17"/>
        <v>0</v>
      </c>
    </row>
    <row r="575" spans="1:32" ht="20.100000000000001" customHeight="1">
      <c r="A575" s="114">
        <v>574</v>
      </c>
      <c r="B575" s="40"/>
      <c r="C575" s="40"/>
      <c r="D575" s="40"/>
      <c r="E575" s="40"/>
      <c r="F575" s="40"/>
      <c r="G575" s="40"/>
      <c r="H575" s="40"/>
      <c r="I575" s="40"/>
      <c r="J575" s="43"/>
      <c r="K575" s="40"/>
      <c r="L575" s="40"/>
      <c r="M575" s="54"/>
      <c r="N575" s="38"/>
      <c r="O575" s="40"/>
      <c r="P575" s="49"/>
      <c r="Q575" s="49"/>
      <c r="R575" s="49"/>
      <c r="S575" s="49"/>
      <c r="T575" s="49"/>
      <c r="U575" s="49"/>
      <c r="V575" s="49"/>
      <c r="W575" s="49"/>
      <c r="X575" s="49"/>
      <c r="Y575" s="49"/>
      <c r="Z575" s="49"/>
      <c r="AA575" s="49"/>
      <c r="AB575" s="49"/>
      <c r="AC575" s="45"/>
      <c r="AD575" s="40"/>
      <c r="AE575" s="207">
        <f t="shared" si="18"/>
        <v>0</v>
      </c>
      <c r="AF575" s="115">
        <f t="shared" si="17"/>
        <v>0</v>
      </c>
    </row>
    <row r="576" spans="1:32" ht="20.100000000000001" customHeight="1">
      <c r="A576" s="114">
        <v>575</v>
      </c>
      <c r="B576" s="40"/>
      <c r="C576" s="40"/>
      <c r="D576" s="40"/>
      <c r="E576" s="40"/>
      <c r="F576" s="40"/>
      <c r="G576" s="40"/>
      <c r="H576" s="40"/>
      <c r="I576" s="40"/>
      <c r="J576" s="43"/>
      <c r="K576" s="40"/>
      <c r="L576" s="40"/>
      <c r="M576" s="54"/>
      <c r="N576" s="38"/>
      <c r="O576" s="40"/>
      <c r="P576" s="49"/>
      <c r="Q576" s="49"/>
      <c r="R576" s="49"/>
      <c r="S576" s="49"/>
      <c r="T576" s="49"/>
      <c r="U576" s="49"/>
      <c r="V576" s="49"/>
      <c r="W576" s="49"/>
      <c r="X576" s="49"/>
      <c r="Y576" s="49"/>
      <c r="Z576" s="49"/>
      <c r="AA576" s="49"/>
      <c r="AB576" s="49"/>
      <c r="AC576" s="45"/>
      <c r="AD576" s="40"/>
      <c r="AE576" s="207">
        <f t="shared" si="18"/>
        <v>0</v>
      </c>
      <c r="AF576" s="115">
        <f t="shared" si="17"/>
        <v>0</v>
      </c>
    </row>
    <row r="577" spans="1:32" ht="20.100000000000001" customHeight="1">
      <c r="A577" s="114">
        <v>576</v>
      </c>
      <c r="B577" s="40"/>
      <c r="C577" s="40"/>
      <c r="D577" s="40"/>
      <c r="E577" s="40"/>
      <c r="F577" s="40"/>
      <c r="G577" s="40"/>
      <c r="H577" s="40"/>
      <c r="I577" s="40"/>
      <c r="J577" s="43"/>
      <c r="K577" s="40"/>
      <c r="L577" s="40"/>
      <c r="M577" s="54"/>
      <c r="N577" s="38"/>
      <c r="O577" s="40"/>
      <c r="P577" s="49"/>
      <c r="Q577" s="49"/>
      <c r="R577" s="49"/>
      <c r="S577" s="49"/>
      <c r="T577" s="49"/>
      <c r="U577" s="49"/>
      <c r="V577" s="49"/>
      <c r="W577" s="49"/>
      <c r="X577" s="49"/>
      <c r="Y577" s="49"/>
      <c r="Z577" s="49"/>
      <c r="AA577" s="49"/>
      <c r="AB577" s="49"/>
      <c r="AC577" s="45"/>
      <c r="AD577" s="40"/>
      <c r="AE577" s="207">
        <f t="shared" si="18"/>
        <v>0</v>
      </c>
      <c r="AF577" s="115">
        <f t="shared" si="17"/>
        <v>0</v>
      </c>
    </row>
    <row r="578" spans="1:32" ht="20.100000000000001" customHeight="1">
      <c r="A578" s="114">
        <v>577</v>
      </c>
      <c r="B578" s="40"/>
      <c r="C578" s="40"/>
      <c r="D578" s="40"/>
      <c r="E578" s="40"/>
      <c r="F578" s="40"/>
      <c r="G578" s="40"/>
      <c r="H578" s="40"/>
      <c r="I578" s="40"/>
      <c r="J578" s="43"/>
      <c r="K578" s="40"/>
      <c r="L578" s="40"/>
      <c r="M578" s="54"/>
      <c r="N578" s="38"/>
      <c r="O578" s="40"/>
      <c r="P578" s="49"/>
      <c r="Q578" s="49"/>
      <c r="R578" s="49"/>
      <c r="S578" s="49"/>
      <c r="T578" s="49"/>
      <c r="U578" s="49"/>
      <c r="V578" s="49"/>
      <c r="W578" s="49"/>
      <c r="X578" s="49"/>
      <c r="Y578" s="49"/>
      <c r="Z578" s="49"/>
      <c r="AA578" s="49"/>
      <c r="AB578" s="49"/>
      <c r="AC578" s="45"/>
      <c r="AD578" s="40"/>
      <c r="AE578" s="207">
        <f t="shared" si="18"/>
        <v>0</v>
      </c>
      <c r="AF578" s="115">
        <f t="shared" ref="AF578:AF641" si="19">SUM(AE578+B578)</f>
        <v>0</v>
      </c>
    </row>
    <row r="579" spans="1:32" ht="20.100000000000001" customHeight="1">
      <c r="A579" s="114">
        <v>578</v>
      </c>
      <c r="B579" s="40"/>
      <c r="C579" s="40"/>
      <c r="D579" s="40"/>
      <c r="E579" s="40"/>
      <c r="F579" s="40"/>
      <c r="G579" s="40"/>
      <c r="H579" s="40"/>
      <c r="I579" s="40"/>
      <c r="J579" s="43"/>
      <c r="K579" s="40"/>
      <c r="L579" s="40"/>
      <c r="M579" s="54"/>
      <c r="N579" s="38"/>
      <c r="O579" s="40"/>
      <c r="P579" s="49"/>
      <c r="Q579" s="49"/>
      <c r="R579" s="49"/>
      <c r="S579" s="49"/>
      <c r="T579" s="49"/>
      <c r="U579" s="49"/>
      <c r="V579" s="49"/>
      <c r="W579" s="49"/>
      <c r="X579" s="49"/>
      <c r="Y579" s="49"/>
      <c r="Z579" s="49"/>
      <c r="AA579" s="49"/>
      <c r="AB579" s="49"/>
      <c r="AC579" s="45"/>
      <c r="AD579" s="40"/>
      <c r="AE579" s="207">
        <f t="shared" si="18"/>
        <v>0</v>
      </c>
      <c r="AF579" s="115">
        <f t="shared" si="19"/>
        <v>0</v>
      </c>
    </row>
    <row r="580" spans="1:32" ht="20.100000000000001" customHeight="1">
      <c r="A580" s="114">
        <v>579</v>
      </c>
      <c r="B580" s="40"/>
      <c r="C580" s="40"/>
      <c r="D580" s="40"/>
      <c r="E580" s="40"/>
      <c r="F580" s="40"/>
      <c r="G580" s="40"/>
      <c r="H580" s="40"/>
      <c r="I580" s="40"/>
      <c r="J580" s="43"/>
      <c r="K580" s="40"/>
      <c r="L580" s="40"/>
      <c r="M580" s="54"/>
      <c r="N580" s="38"/>
      <c r="O580" s="40"/>
      <c r="P580" s="49"/>
      <c r="Q580" s="49"/>
      <c r="R580" s="49"/>
      <c r="S580" s="49"/>
      <c r="T580" s="49"/>
      <c r="U580" s="49"/>
      <c r="V580" s="49"/>
      <c r="W580" s="49"/>
      <c r="X580" s="49"/>
      <c r="Y580" s="49"/>
      <c r="Z580" s="49"/>
      <c r="AA580" s="49"/>
      <c r="AB580" s="49"/>
      <c r="AC580" s="45"/>
      <c r="AD580" s="40"/>
      <c r="AE580" s="207">
        <f t="shared" si="18"/>
        <v>0</v>
      </c>
      <c r="AF580" s="115">
        <f t="shared" si="19"/>
        <v>0</v>
      </c>
    </row>
    <row r="581" spans="1:32" s="117" customFormat="1" ht="20.100000000000001" customHeight="1">
      <c r="A581" s="114">
        <v>580</v>
      </c>
      <c r="B581" s="40"/>
      <c r="C581" s="40"/>
      <c r="D581" s="40"/>
      <c r="E581" s="40"/>
      <c r="F581" s="40"/>
      <c r="G581" s="40"/>
      <c r="H581" s="40"/>
      <c r="I581" s="40"/>
      <c r="J581" s="43"/>
      <c r="K581" s="40"/>
      <c r="L581" s="40"/>
      <c r="M581" s="54"/>
      <c r="N581" s="38"/>
      <c r="O581" s="40"/>
      <c r="P581" s="49"/>
      <c r="Q581" s="49"/>
      <c r="R581" s="49"/>
      <c r="S581" s="49"/>
      <c r="T581" s="49"/>
      <c r="U581" s="49"/>
      <c r="V581" s="49"/>
      <c r="W581" s="49"/>
      <c r="X581" s="49"/>
      <c r="Y581" s="49"/>
      <c r="Z581" s="49"/>
      <c r="AA581" s="49"/>
      <c r="AB581" s="49"/>
      <c r="AC581" s="45"/>
      <c r="AD581" s="40"/>
      <c r="AE581" s="207">
        <f t="shared" si="18"/>
        <v>0</v>
      </c>
      <c r="AF581" s="115">
        <f t="shared" si="19"/>
        <v>0</v>
      </c>
    </row>
    <row r="582" spans="1:32" ht="20.100000000000001" customHeight="1">
      <c r="A582" s="114">
        <v>581</v>
      </c>
      <c r="B582" s="40"/>
      <c r="C582" s="40"/>
      <c r="D582" s="40"/>
      <c r="E582" s="40"/>
      <c r="F582" s="40"/>
      <c r="G582" s="40"/>
      <c r="H582" s="40"/>
      <c r="I582" s="40"/>
      <c r="J582" s="43"/>
      <c r="K582" s="40"/>
      <c r="L582" s="40"/>
      <c r="M582" s="54"/>
      <c r="N582" s="38"/>
      <c r="O582" s="40"/>
      <c r="P582" s="49"/>
      <c r="Q582" s="49"/>
      <c r="R582" s="49"/>
      <c r="S582" s="49"/>
      <c r="T582" s="49"/>
      <c r="U582" s="49"/>
      <c r="V582" s="49"/>
      <c r="W582" s="49"/>
      <c r="X582" s="49"/>
      <c r="Y582" s="49"/>
      <c r="Z582" s="49"/>
      <c r="AA582" s="49"/>
      <c r="AB582" s="49"/>
      <c r="AC582" s="45"/>
      <c r="AD582" s="40"/>
      <c r="AE582" s="207">
        <f t="shared" si="18"/>
        <v>0</v>
      </c>
      <c r="AF582" s="115">
        <f t="shared" si="19"/>
        <v>0</v>
      </c>
    </row>
    <row r="583" spans="1:32" ht="20.100000000000001" customHeight="1">
      <c r="A583" s="114">
        <v>582</v>
      </c>
      <c r="B583" s="40"/>
      <c r="C583" s="40"/>
      <c r="D583" s="40"/>
      <c r="E583" s="40"/>
      <c r="F583" s="40"/>
      <c r="G583" s="40"/>
      <c r="H583" s="40"/>
      <c r="I583" s="40"/>
      <c r="J583" s="43"/>
      <c r="K583" s="40"/>
      <c r="L583" s="40"/>
      <c r="M583" s="54"/>
      <c r="N583" s="38"/>
      <c r="O583" s="40"/>
      <c r="P583" s="49"/>
      <c r="Q583" s="49"/>
      <c r="R583" s="49"/>
      <c r="S583" s="49"/>
      <c r="T583" s="49"/>
      <c r="U583" s="49"/>
      <c r="V583" s="49"/>
      <c r="W583" s="49"/>
      <c r="X583" s="49"/>
      <c r="Y583" s="49"/>
      <c r="Z583" s="49"/>
      <c r="AA583" s="49"/>
      <c r="AB583" s="49"/>
      <c r="AC583" s="45"/>
      <c r="AD583" s="40"/>
      <c r="AE583" s="207">
        <f t="shared" ref="AE583:AE646" si="20">SUM(P583:AB583)</f>
        <v>0</v>
      </c>
      <c r="AF583" s="115">
        <f t="shared" si="19"/>
        <v>0</v>
      </c>
    </row>
    <row r="584" spans="1:32" ht="20.100000000000001" customHeight="1">
      <c r="A584" s="114">
        <v>583</v>
      </c>
      <c r="B584" s="40"/>
      <c r="C584" s="40"/>
      <c r="D584" s="40"/>
      <c r="E584" s="40"/>
      <c r="F584" s="40"/>
      <c r="G584" s="40"/>
      <c r="H584" s="40"/>
      <c r="I584" s="40"/>
      <c r="J584" s="43"/>
      <c r="K584" s="40"/>
      <c r="L584" s="40"/>
      <c r="M584" s="54"/>
      <c r="N584" s="38"/>
      <c r="O584" s="40"/>
      <c r="P584" s="49"/>
      <c r="Q584" s="49"/>
      <c r="R584" s="49"/>
      <c r="S584" s="49"/>
      <c r="T584" s="49"/>
      <c r="U584" s="49"/>
      <c r="V584" s="49"/>
      <c r="W584" s="49"/>
      <c r="X584" s="49"/>
      <c r="Y584" s="49"/>
      <c r="Z584" s="49"/>
      <c r="AA584" s="49"/>
      <c r="AB584" s="49"/>
      <c r="AC584" s="45"/>
      <c r="AD584" s="40"/>
      <c r="AE584" s="207">
        <f t="shared" si="20"/>
        <v>0</v>
      </c>
      <c r="AF584" s="115">
        <f t="shared" si="19"/>
        <v>0</v>
      </c>
    </row>
    <row r="585" spans="1:32" s="117" customFormat="1" ht="20.100000000000001" customHeight="1">
      <c r="A585" s="114">
        <v>584</v>
      </c>
      <c r="B585" s="40"/>
      <c r="C585" s="40"/>
      <c r="D585" s="40"/>
      <c r="E585" s="40"/>
      <c r="F585" s="40"/>
      <c r="G585" s="40"/>
      <c r="H585" s="40"/>
      <c r="I585" s="40"/>
      <c r="J585" s="43"/>
      <c r="K585" s="40"/>
      <c r="L585" s="40"/>
      <c r="M585" s="54"/>
      <c r="N585" s="38"/>
      <c r="O585" s="40"/>
      <c r="P585" s="49"/>
      <c r="Q585" s="49"/>
      <c r="R585" s="49"/>
      <c r="S585" s="49"/>
      <c r="T585" s="49"/>
      <c r="U585" s="49"/>
      <c r="V585" s="49"/>
      <c r="W585" s="49"/>
      <c r="X585" s="49"/>
      <c r="Y585" s="49"/>
      <c r="Z585" s="49"/>
      <c r="AA585" s="49"/>
      <c r="AB585" s="49"/>
      <c r="AC585" s="45"/>
      <c r="AD585" s="40"/>
      <c r="AE585" s="207">
        <f t="shared" si="20"/>
        <v>0</v>
      </c>
      <c r="AF585" s="115">
        <f t="shared" si="19"/>
        <v>0</v>
      </c>
    </row>
    <row r="586" spans="1:32" s="116" customFormat="1" ht="20.100000000000001" customHeight="1">
      <c r="A586" s="114">
        <v>585</v>
      </c>
      <c r="B586" s="40"/>
      <c r="C586" s="40"/>
      <c r="D586" s="40"/>
      <c r="E586" s="40"/>
      <c r="F586" s="40"/>
      <c r="G586" s="40"/>
      <c r="H586" s="40"/>
      <c r="I586" s="40"/>
      <c r="J586" s="43"/>
      <c r="K586" s="40"/>
      <c r="L586" s="40"/>
      <c r="M586" s="54"/>
      <c r="N586" s="38"/>
      <c r="O586" s="40"/>
      <c r="P586" s="49"/>
      <c r="Q586" s="49"/>
      <c r="R586" s="49"/>
      <c r="S586" s="49"/>
      <c r="T586" s="49"/>
      <c r="U586" s="49"/>
      <c r="V586" s="49"/>
      <c r="W586" s="49"/>
      <c r="X586" s="49"/>
      <c r="Y586" s="49"/>
      <c r="Z586" s="49"/>
      <c r="AA586" s="49"/>
      <c r="AB586" s="49"/>
      <c r="AC586" s="45"/>
      <c r="AD586" s="40"/>
      <c r="AE586" s="207">
        <f t="shared" si="20"/>
        <v>0</v>
      </c>
      <c r="AF586" s="115">
        <f t="shared" si="19"/>
        <v>0</v>
      </c>
    </row>
    <row r="587" spans="1:32" s="117" customFormat="1" ht="20.100000000000001" customHeight="1">
      <c r="A587" s="114">
        <v>586</v>
      </c>
      <c r="B587" s="40"/>
      <c r="C587" s="40"/>
      <c r="D587" s="40"/>
      <c r="E587" s="40"/>
      <c r="F587" s="40"/>
      <c r="G587" s="40"/>
      <c r="H587" s="40"/>
      <c r="I587" s="40"/>
      <c r="J587" s="43"/>
      <c r="K587" s="40"/>
      <c r="L587" s="40"/>
      <c r="M587" s="54"/>
      <c r="N587" s="38"/>
      <c r="O587" s="40"/>
      <c r="P587" s="49"/>
      <c r="Q587" s="49"/>
      <c r="R587" s="49"/>
      <c r="S587" s="49"/>
      <c r="T587" s="49"/>
      <c r="U587" s="49"/>
      <c r="V587" s="49"/>
      <c r="W587" s="49"/>
      <c r="X587" s="49"/>
      <c r="Y587" s="49"/>
      <c r="Z587" s="49"/>
      <c r="AA587" s="49"/>
      <c r="AB587" s="49"/>
      <c r="AC587" s="45"/>
      <c r="AD587" s="40"/>
      <c r="AE587" s="207">
        <f t="shared" si="20"/>
        <v>0</v>
      </c>
      <c r="AF587" s="115">
        <f t="shared" si="19"/>
        <v>0</v>
      </c>
    </row>
    <row r="588" spans="1:32" ht="20.100000000000001" customHeight="1">
      <c r="A588" s="114">
        <v>587</v>
      </c>
      <c r="B588" s="40"/>
      <c r="C588" s="40"/>
      <c r="D588" s="40"/>
      <c r="E588" s="40"/>
      <c r="F588" s="40"/>
      <c r="G588" s="40"/>
      <c r="H588" s="40"/>
      <c r="I588" s="40"/>
      <c r="J588" s="43"/>
      <c r="K588" s="40"/>
      <c r="L588" s="40"/>
      <c r="M588" s="54"/>
      <c r="N588" s="38"/>
      <c r="O588" s="40"/>
      <c r="P588" s="49"/>
      <c r="Q588" s="49"/>
      <c r="R588" s="49"/>
      <c r="S588" s="49"/>
      <c r="T588" s="49"/>
      <c r="U588" s="49"/>
      <c r="V588" s="49"/>
      <c r="W588" s="49"/>
      <c r="X588" s="49"/>
      <c r="Y588" s="49"/>
      <c r="Z588" s="49"/>
      <c r="AA588" s="49"/>
      <c r="AB588" s="49"/>
      <c r="AC588" s="45"/>
      <c r="AD588" s="40"/>
      <c r="AE588" s="207">
        <f t="shared" si="20"/>
        <v>0</v>
      </c>
      <c r="AF588" s="115">
        <f t="shared" si="19"/>
        <v>0</v>
      </c>
    </row>
    <row r="589" spans="1:32" s="117" customFormat="1" ht="20.100000000000001" customHeight="1">
      <c r="A589" s="114">
        <v>588</v>
      </c>
      <c r="B589" s="40"/>
      <c r="C589" s="40"/>
      <c r="D589" s="40"/>
      <c r="E589" s="40"/>
      <c r="F589" s="40"/>
      <c r="G589" s="40"/>
      <c r="H589" s="40"/>
      <c r="I589" s="40"/>
      <c r="J589" s="43"/>
      <c r="K589" s="40"/>
      <c r="L589" s="40"/>
      <c r="M589" s="54"/>
      <c r="N589" s="38"/>
      <c r="O589" s="40"/>
      <c r="P589" s="49"/>
      <c r="Q589" s="49"/>
      <c r="R589" s="49"/>
      <c r="S589" s="49"/>
      <c r="T589" s="49"/>
      <c r="U589" s="49"/>
      <c r="V589" s="49"/>
      <c r="W589" s="49"/>
      <c r="X589" s="49"/>
      <c r="Y589" s="49"/>
      <c r="Z589" s="49"/>
      <c r="AA589" s="49"/>
      <c r="AB589" s="49"/>
      <c r="AC589" s="45"/>
      <c r="AD589" s="40"/>
      <c r="AE589" s="207">
        <f t="shared" si="20"/>
        <v>0</v>
      </c>
      <c r="AF589" s="115">
        <f t="shared" si="19"/>
        <v>0</v>
      </c>
    </row>
    <row r="590" spans="1:32" ht="20.100000000000001" customHeight="1">
      <c r="A590" s="114">
        <v>589</v>
      </c>
      <c r="B590" s="40"/>
      <c r="C590" s="40"/>
      <c r="D590" s="40"/>
      <c r="E590" s="40"/>
      <c r="F590" s="40"/>
      <c r="G590" s="40"/>
      <c r="H590" s="40"/>
      <c r="I590" s="40"/>
      <c r="J590" s="43"/>
      <c r="K590" s="40"/>
      <c r="L590" s="40"/>
      <c r="M590" s="54"/>
      <c r="N590" s="38"/>
      <c r="O590" s="40"/>
      <c r="P590" s="49"/>
      <c r="Q590" s="49"/>
      <c r="R590" s="49"/>
      <c r="S590" s="49"/>
      <c r="T590" s="49"/>
      <c r="U590" s="49"/>
      <c r="V590" s="49"/>
      <c r="W590" s="49"/>
      <c r="X590" s="49"/>
      <c r="Y590" s="49"/>
      <c r="Z590" s="49"/>
      <c r="AA590" s="49"/>
      <c r="AB590" s="49"/>
      <c r="AC590" s="45"/>
      <c r="AD590" s="40"/>
      <c r="AE590" s="207">
        <f t="shared" si="20"/>
        <v>0</v>
      </c>
      <c r="AF590" s="115">
        <f t="shared" si="19"/>
        <v>0</v>
      </c>
    </row>
    <row r="591" spans="1:32" ht="20.100000000000001" customHeight="1">
      <c r="A591" s="114">
        <v>590</v>
      </c>
      <c r="B591" s="40"/>
      <c r="C591" s="40"/>
      <c r="D591" s="40"/>
      <c r="E591" s="40"/>
      <c r="F591" s="40"/>
      <c r="G591" s="40"/>
      <c r="H591" s="40"/>
      <c r="I591" s="40"/>
      <c r="J591" s="43"/>
      <c r="K591" s="40"/>
      <c r="L591" s="40"/>
      <c r="M591" s="54"/>
      <c r="N591" s="38"/>
      <c r="O591" s="40"/>
      <c r="P591" s="49"/>
      <c r="Q591" s="49"/>
      <c r="R591" s="49"/>
      <c r="S591" s="49"/>
      <c r="T591" s="49"/>
      <c r="U591" s="49"/>
      <c r="V591" s="49"/>
      <c r="W591" s="49"/>
      <c r="X591" s="49"/>
      <c r="Y591" s="49"/>
      <c r="Z591" s="49"/>
      <c r="AA591" s="49"/>
      <c r="AB591" s="49"/>
      <c r="AC591" s="45"/>
      <c r="AD591" s="40"/>
      <c r="AE591" s="207">
        <f t="shared" si="20"/>
        <v>0</v>
      </c>
      <c r="AF591" s="115">
        <f t="shared" si="19"/>
        <v>0</v>
      </c>
    </row>
    <row r="592" spans="1:32" s="116" customFormat="1" ht="20.100000000000001" customHeight="1">
      <c r="A592" s="114">
        <v>591</v>
      </c>
      <c r="B592" s="40"/>
      <c r="C592" s="40"/>
      <c r="D592" s="40"/>
      <c r="E592" s="40"/>
      <c r="F592" s="40"/>
      <c r="G592" s="40"/>
      <c r="H592" s="40"/>
      <c r="I592" s="40"/>
      <c r="J592" s="43"/>
      <c r="K592" s="40"/>
      <c r="L592" s="40"/>
      <c r="M592" s="54"/>
      <c r="N592" s="38"/>
      <c r="O592" s="40"/>
      <c r="P592" s="49"/>
      <c r="Q592" s="49"/>
      <c r="R592" s="49"/>
      <c r="S592" s="49"/>
      <c r="T592" s="49"/>
      <c r="U592" s="49"/>
      <c r="V592" s="49"/>
      <c r="W592" s="49"/>
      <c r="X592" s="49"/>
      <c r="Y592" s="49"/>
      <c r="Z592" s="49"/>
      <c r="AA592" s="49"/>
      <c r="AB592" s="49"/>
      <c r="AC592" s="45"/>
      <c r="AD592" s="40"/>
      <c r="AE592" s="207">
        <f t="shared" si="20"/>
        <v>0</v>
      </c>
      <c r="AF592" s="115">
        <f t="shared" si="19"/>
        <v>0</v>
      </c>
    </row>
    <row r="593" spans="1:32" ht="20.100000000000001" customHeight="1">
      <c r="A593" s="114">
        <v>592</v>
      </c>
      <c r="B593" s="40"/>
      <c r="C593" s="40"/>
      <c r="D593" s="40"/>
      <c r="E593" s="40"/>
      <c r="F593" s="40"/>
      <c r="G593" s="40"/>
      <c r="H593" s="40"/>
      <c r="I593" s="40"/>
      <c r="J593" s="43"/>
      <c r="K593" s="40"/>
      <c r="L593" s="40"/>
      <c r="M593" s="54"/>
      <c r="N593" s="38"/>
      <c r="O593" s="40"/>
      <c r="P593" s="49"/>
      <c r="Q593" s="49"/>
      <c r="R593" s="49"/>
      <c r="S593" s="49"/>
      <c r="T593" s="49"/>
      <c r="U593" s="49"/>
      <c r="V593" s="49"/>
      <c r="W593" s="49"/>
      <c r="X593" s="49"/>
      <c r="Y593" s="49"/>
      <c r="Z593" s="49"/>
      <c r="AA593" s="49"/>
      <c r="AB593" s="49"/>
      <c r="AC593" s="45"/>
      <c r="AD593" s="40"/>
      <c r="AE593" s="207">
        <f t="shared" si="20"/>
        <v>0</v>
      </c>
      <c r="AF593" s="115">
        <f t="shared" si="19"/>
        <v>0</v>
      </c>
    </row>
    <row r="594" spans="1:32" ht="20.100000000000001" customHeight="1">
      <c r="A594" s="114">
        <v>593</v>
      </c>
      <c r="B594" s="40"/>
      <c r="C594" s="40"/>
      <c r="D594" s="40"/>
      <c r="E594" s="40"/>
      <c r="F594" s="40"/>
      <c r="G594" s="40"/>
      <c r="H594" s="40"/>
      <c r="I594" s="40"/>
      <c r="J594" s="43"/>
      <c r="K594" s="40"/>
      <c r="L594" s="40"/>
      <c r="M594" s="54"/>
      <c r="N594" s="38"/>
      <c r="O594" s="40"/>
      <c r="P594" s="49"/>
      <c r="Q594" s="49"/>
      <c r="R594" s="49"/>
      <c r="S594" s="49"/>
      <c r="T594" s="49"/>
      <c r="U594" s="49"/>
      <c r="V594" s="49"/>
      <c r="W594" s="49"/>
      <c r="X594" s="49"/>
      <c r="Y594" s="49"/>
      <c r="Z594" s="49"/>
      <c r="AA594" s="49"/>
      <c r="AB594" s="49"/>
      <c r="AC594" s="45"/>
      <c r="AD594" s="40"/>
      <c r="AE594" s="207">
        <f t="shared" si="20"/>
        <v>0</v>
      </c>
      <c r="AF594" s="115">
        <f t="shared" si="19"/>
        <v>0</v>
      </c>
    </row>
    <row r="595" spans="1:32" ht="20.100000000000001" customHeight="1">
      <c r="A595" s="114">
        <v>594</v>
      </c>
      <c r="B595" s="40"/>
      <c r="C595" s="40"/>
      <c r="D595" s="40"/>
      <c r="E595" s="40"/>
      <c r="F595" s="40"/>
      <c r="G595" s="40"/>
      <c r="H595" s="40"/>
      <c r="I595" s="40"/>
      <c r="J595" s="43"/>
      <c r="K595" s="40"/>
      <c r="L595" s="40"/>
      <c r="M595" s="54"/>
      <c r="N595" s="38"/>
      <c r="O595" s="40"/>
      <c r="P595" s="49"/>
      <c r="Q595" s="49"/>
      <c r="R595" s="49"/>
      <c r="S595" s="49"/>
      <c r="T595" s="49"/>
      <c r="U595" s="49"/>
      <c r="V595" s="49"/>
      <c r="W595" s="49"/>
      <c r="X595" s="49"/>
      <c r="Y595" s="49"/>
      <c r="Z595" s="49"/>
      <c r="AA595" s="49"/>
      <c r="AB595" s="49"/>
      <c r="AC595" s="45"/>
      <c r="AD595" s="40"/>
      <c r="AE595" s="207">
        <f t="shared" si="20"/>
        <v>0</v>
      </c>
      <c r="AF595" s="115">
        <f t="shared" si="19"/>
        <v>0</v>
      </c>
    </row>
    <row r="596" spans="1:32" ht="20.100000000000001" customHeight="1">
      <c r="A596" s="114">
        <v>595</v>
      </c>
      <c r="B596" s="40"/>
      <c r="C596" s="40"/>
      <c r="D596" s="40"/>
      <c r="E596" s="40"/>
      <c r="F596" s="40"/>
      <c r="G596" s="40"/>
      <c r="H596" s="40"/>
      <c r="I596" s="40"/>
      <c r="J596" s="43"/>
      <c r="K596" s="40"/>
      <c r="L596" s="40"/>
      <c r="M596" s="54"/>
      <c r="N596" s="38"/>
      <c r="O596" s="40"/>
      <c r="P596" s="49"/>
      <c r="Q596" s="49"/>
      <c r="R596" s="49"/>
      <c r="S596" s="49"/>
      <c r="T596" s="49"/>
      <c r="U596" s="49"/>
      <c r="V596" s="49"/>
      <c r="W596" s="49"/>
      <c r="X596" s="49"/>
      <c r="Y596" s="49"/>
      <c r="Z596" s="49"/>
      <c r="AA596" s="49"/>
      <c r="AB596" s="49"/>
      <c r="AC596" s="45"/>
      <c r="AD596" s="40"/>
      <c r="AE596" s="207">
        <f t="shared" si="20"/>
        <v>0</v>
      </c>
      <c r="AF596" s="115">
        <f t="shared" si="19"/>
        <v>0</v>
      </c>
    </row>
    <row r="597" spans="1:32" ht="20.100000000000001" customHeight="1">
      <c r="A597" s="114">
        <v>596</v>
      </c>
      <c r="B597" s="40"/>
      <c r="C597" s="40"/>
      <c r="D597" s="40"/>
      <c r="E597" s="40"/>
      <c r="F597" s="40"/>
      <c r="G597" s="40"/>
      <c r="H597" s="40"/>
      <c r="I597" s="40"/>
      <c r="J597" s="43"/>
      <c r="K597" s="40"/>
      <c r="L597" s="40"/>
      <c r="M597" s="54"/>
      <c r="N597" s="38"/>
      <c r="O597" s="40"/>
      <c r="P597" s="49"/>
      <c r="Q597" s="49"/>
      <c r="R597" s="49"/>
      <c r="S597" s="49"/>
      <c r="T597" s="49"/>
      <c r="U597" s="49"/>
      <c r="V597" s="49"/>
      <c r="W597" s="49"/>
      <c r="X597" s="49"/>
      <c r="Y597" s="49"/>
      <c r="Z597" s="49"/>
      <c r="AA597" s="49"/>
      <c r="AB597" s="49"/>
      <c r="AC597" s="45"/>
      <c r="AD597" s="40"/>
      <c r="AE597" s="207">
        <f t="shared" si="20"/>
        <v>0</v>
      </c>
      <c r="AF597" s="115">
        <f t="shared" si="19"/>
        <v>0</v>
      </c>
    </row>
    <row r="598" spans="1:32" ht="20.100000000000001" customHeight="1">
      <c r="A598" s="114">
        <v>597</v>
      </c>
      <c r="B598" s="40"/>
      <c r="C598" s="40"/>
      <c r="D598" s="40"/>
      <c r="E598" s="40"/>
      <c r="F598" s="40"/>
      <c r="G598" s="40"/>
      <c r="H598" s="40"/>
      <c r="I598" s="40"/>
      <c r="J598" s="43"/>
      <c r="K598" s="40"/>
      <c r="L598" s="40"/>
      <c r="M598" s="54"/>
      <c r="N598" s="38"/>
      <c r="O598" s="40"/>
      <c r="P598" s="49"/>
      <c r="Q598" s="49"/>
      <c r="R598" s="49"/>
      <c r="S598" s="49"/>
      <c r="T598" s="49"/>
      <c r="U598" s="49"/>
      <c r="V598" s="49"/>
      <c r="W598" s="49"/>
      <c r="X598" s="49"/>
      <c r="Y598" s="49"/>
      <c r="Z598" s="49"/>
      <c r="AA598" s="49"/>
      <c r="AB598" s="49"/>
      <c r="AC598" s="45"/>
      <c r="AD598" s="40"/>
      <c r="AE598" s="207">
        <f t="shared" si="20"/>
        <v>0</v>
      </c>
      <c r="AF598" s="115">
        <f t="shared" si="19"/>
        <v>0</v>
      </c>
    </row>
    <row r="599" spans="1:32" ht="20.100000000000001" customHeight="1">
      <c r="A599" s="114">
        <v>598</v>
      </c>
      <c r="B599" s="40"/>
      <c r="C599" s="40"/>
      <c r="D599" s="40"/>
      <c r="E599" s="40"/>
      <c r="F599" s="40"/>
      <c r="G599" s="40"/>
      <c r="H599" s="40"/>
      <c r="I599" s="40"/>
      <c r="J599" s="43"/>
      <c r="K599" s="40"/>
      <c r="L599" s="40"/>
      <c r="M599" s="54"/>
      <c r="N599" s="38"/>
      <c r="O599" s="40"/>
      <c r="P599" s="49"/>
      <c r="Q599" s="49"/>
      <c r="R599" s="49"/>
      <c r="S599" s="49"/>
      <c r="T599" s="49"/>
      <c r="U599" s="49"/>
      <c r="V599" s="49"/>
      <c r="W599" s="49"/>
      <c r="X599" s="49"/>
      <c r="Y599" s="49"/>
      <c r="Z599" s="49"/>
      <c r="AA599" s="49"/>
      <c r="AB599" s="49"/>
      <c r="AC599" s="45"/>
      <c r="AD599" s="40"/>
      <c r="AE599" s="207">
        <f t="shared" si="20"/>
        <v>0</v>
      </c>
      <c r="AF599" s="115">
        <f t="shared" si="19"/>
        <v>0</v>
      </c>
    </row>
    <row r="600" spans="1:32" ht="20.100000000000001" customHeight="1">
      <c r="A600" s="114">
        <v>599</v>
      </c>
      <c r="B600" s="40"/>
      <c r="C600" s="40"/>
      <c r="D600" s="40"/>
      <c r="E600" s="40"/>
      <c r="F600" s="40"/>
      <c r="G600" s="40"/>
      <c r="H600" s="40"/>
      <c r="I600" s="40"/>
      <c r="J600" s="43"/>
      <c r="K600" s="40"/>
      <c r="L600" s="40"/>
      <c r="M600" s="54"/>
      <c r="N600" s="38"/>
      <c r="O600" s="40"/>
      <c r="P600" s="49"/>
      <c r="Q600" s="49"/>
      <c r="R600" s="49"/>
      <c r="S600" s="49"/>
      <c r="T600" s="49"/>
      <c r="U600" s="49"/>
      <c r="V600" s="49"/>
      <c r="W600" s="49"/>
      <c r="X600" s="49"/>
      <c r="Y600" s="49"/>
      <c r="Z600" s="49"/>
      <c r="AA600" s="49"/>
      <c r="AB600" s="49"/>
      <c r="AC600" s="45"/>
      <c r="AD600" s="40"/>
      <c r="AE600" s="207">
        <f t="shared" si="20"/>
        <v>0</v>
      </c>
      <c r="AF600" s="115">
        <f t="shared" si="19"/>
        <v>0</v>
      </c>
    </row>
    <row r="601" spans="1:32" s="116" customFormat="1" ht="20.100000000000001" customHeight="1">
      <c r="A601" s="114">
        <v>600</v>
      </c>
      <c r="B601" s="40"/>
      <c r="C601" s="40"/>
      <c r="D601" s="40"/>
      <c r="E601" s="40"/>
      <c r="F601" s="40"/>
      <c r="G601" s="40"/>
      <c r="H601" s="40"/>
      <c r="I601" s="40"/>
      <c r="J601" s="43"/>
      <c r="K601" s="40"/>
      <c r="L601" s="40"/>
      <c r="M601" s="54"/>
      <c r="N601" s="38"/>
      <c r="O601" s="40"/>
      <c r="P601" s="49"/>
      <c r="Q601" s="49"/>
      <c r="R601" s="49"/>
      <c r="S601" s="49"/>
      <c r="T601" s="49"/>
      <c r="U601" s="49"/>
      <c r="V601" s="49"/>
      <c r="W601" s="49"/>
      <c r="X601" s="49"/>
      <c r="Y601" s="49"/>
      <c r="Z601" s="49"/>
      <c r="AA601" s="49"/>
      <c r="AB601" s="49"/>
      <c r="AC601" s="45"/>
      <c r="AD601" s="40"/>
      <c r="AE601" s="207">
        <f t="shared" si="20"/>
        <v>0</v>
      </c>
      <c r="AF601" s="115">
        <f t="shared" si="19"/>
        <v>0</v>
      </c>
    </row>
    <row r="602" spans="1:32" ht="20.100000000000001" customHeight="1">
      <c r="A602" s="114">
        <v>601</v>
      </c>
      <c r="B602" s="40"/>
      <c r="C602" s="40"/>
      <c r="D602" s="40"/>
      <c r="E602" s="40"/>
      <c r="F602" s="40"/>
      <c r="G602" s="40"/>
      <c r="H602" s="40"/>
      <c r="I602" s="40"/>
      <c r="J602" s="43"/>
      <c r="K602" s="40"/>
      <c r="L602" s="40"/>
      <c r="M602" s="54"/>
      <c r="N602" s="38"/>
      <c r="O602" s="40"/>
      <c r="P602" s="49"/>
      <c r="Q602" s="49"/>
      <c r="R602" s="49"/>
      <c r="S602" s="49"/>
      <c r="T602" s="49"/>
      <c r="U602" s="49"/>
      <c r="V602" s="49"/>
      <c r="W602" s="49"/>
      <c r="X602" s="49"/>
      <c r="Y602" s="49"/>
      <c r="Z602" s="49"/>
      <c r="AA602" s="49"/>
      <c r="AB602" s="49"/>
      <c r="AC602" s="45"/>
      <c r="AD602" s="40"/>
      <c r="AE602" s="207">
        <f t="shared" si="20"/>
        <v>0</v>
      </c>
      <c r="AF602" s="115">
        <f t="shared" si="19"/>
        <v>0</v>
      </c>
    </row>
    <row r="603" spans="1:32" ht="20.100000000000001" customHeight="1">
      <c r="A603" s="114">
        <v>602</v>
      </c>
      <c r="B603" s="40"/>
      <c r="C603" s="40"/>
      <c r="D603" s="40"/>
      <c r="E603" s="40"/>
      <c r="F603" s="40"/>
      <c r="G603" s="40"/>
      <c r="H603" s="40"/>
      <c r="I603" s="40"/>
      <c r="J603" s="43"/>
      <c r="K603" s="40"/>
      <c r="L603" s="40"/>
      <c r="M603" s="54"/>
      <c r="N603" s="38"/>
      <c r="O603" s="40"/>
      <c r="P603" s="49"/>
      <c r="Q603" s="49"/>
      <c r="R603" s="49"/>
      <c r="S603" s="49"/>
      <c r="T603" s="49"/>
      <c r="U603" s="49"/>
      <c r="V603" s="49"/>
      <c r="W603" s="49"/>
      <c r="X603" s="49"/>
      <c r="Y603" s="49"/>
      <c r="Z603" s="49"/>
      <c r="AA603" s="49"/>
      <c r="AB603" s="49"/>
      <c r="AC603" s="45"/>
      <c r="AD603" s="40"/>
      <c r="AE603" s="207">
        <f t="shared" si="20"/>
        <v>0</v>
      </c>
      <c r="AF603" s="115">
        <f t="shared" si="19"/>
        <v>0</v>
      </c>
    </row>
    <row r="604" spans="1:32" ht="20.100000000000001" customHeight="1">
      <c r="A604" s="114">
        <v>603</v>
      </c>
      <c r="B604" s="40"/>
      <c r="C604" s="40"/>
      <c r="D604" s="40"/>
      <c r="E604" s="40"/>
      <c r="F604" s="40"/>
      <c r="G604" s="40"/>
      <c r="H604" s="40"/>
      <c r="I604" s="40"/>
      <c r="J604" s="43"/>
      <c r="K604" s="40"/>
      <c r="L604" s="40"/>
      <c r="M604" s="54"/>
      <c r="N604" s="38"/>
      <c r="O604" s="40"/>
      <c r="P604" s="49"/>
      <c r="Q604" s="49"/>
      <c r="R604" s="49"/>
      <c r="S604" s="49"/>
      <c r="T604" s="49"/>
      <c r="U604" s="49"/>
      <c r="V604" s="49"/>
      <c r="W604" s="49"/>
      <c r="X604" s="49"/>
      <c r="Y604" s="49"/>
      <c r="Z604" s="49"/>
      <c r="AA604" s="49"/>
      <c r="AB604" s="49"/>
      <c r="AC604" s="45"/>
      <c r="AD604" s="40"/>
      <c r="AE604" s="207">
        <f t="shared" si="20"/>
        <v>0</v>
      </c>
      <c r="AF604" s="115">
        <f t="shared" si="19"/>
        <v>0</v>
      </c>
    </row>
    <row r="605" spans="1:32" ht="20.100000000000001" customHeight="1">
      <c r="A605" s="114">
        <v>604</v>
      </c>
      <c r="B605" s="40"/>
      <c r="C605" s="40"/>
      <c r="D605" s="40"/>
      <c r="E605" s="40"/>
      <c r="F605" s="40"/>
      <c r="G605" s="40"/>
      <c r="H605" s="40"/>
      <c r="I605" s="40"/>
      <c r="J605" s="43"/>
      <c r="K605" s="40"/>
      <c r="L605" s="40"/>
      <c r="M605" s="54"/>
      <c r="N605" s="38"/>
      <c r="O605" s="40"/>
      <c r="P605" s="49"/>
      <c r="Q605" s="49"/>
      <c r="R605" s="49"/>
      <c r="S605" s="49"/>
      <c r="T605" s="49"/>
      <c r="U605" s="49"/>
      <c r="V605" s="49"/>
      <c r="W605" s="49"/>
      <c r="X605" s="49"/>
      <c r="Y605" s="49"/>
      <c r="Z605" s="49"/>
      <c r="AA605" s="49"/>
      <c r="AB605" s="49"/>
      <c r="AC605" s="45"/>
      <c r="AD605" s="40"/>
      <c r="AE605" s="207">
        <f t="shared" si="20"/>
        <v>0</v>
      </c>
      <c r="AF605" s="115">
        <f t="shared" si="19"/>
        <v>0</v>
      </c>
    </row>
    <row r="606" spans="1:32" s="116" customFormat="1" ht="20.100000000000001" customHeight="1">
      <c r="A606" s="114">
        <v>605</v>
      </c>
      <c r="B606" s="40"/>
      <c r="C606" s="40"/>
      <c r="D606" s="40"/>
      <c r="E606" s="40"/>
      <c r="F606" s="40"/>
      <c r="G606" s="40"/>
      <c r="H606" s="40"/>
      <c r="I606" s="40"/>
      <c r="J606" s="43"/>
      <c r="K606" s="40"/>
      <c r="L606" s="40"/>
      <c r="M606" s="54"/>
      <c r="N606" s="38"/>
      <c r="O606" s="40"/>
      <c r="P606" s="49"/>
      <c r="Q606" s="49"/>
      <c r="R606" s="49"/>
      <c r="S606" s="49"/>
      <c r="T606" s="49"/>
      <c r="U606" s="49"/>
      <c r="V606" s="49"/>
      <c r="W606" s="49"/>
      <c r="X606" s="49"/>
      <c r="Y606" s="49"/>
      <c r="Z606" s="49"/>
      <c r="AA606" s="49"/>
      <c r="AB606" s="49"/>
      <c r="AC606" s="45"/>
      <c r="AD606" s="40"/>
      <c r="AE606" s="207">
        <f t="shared" si="20"/>
        <v>0</v>
      </c>
      <c r="AF606" s="115">
        <f t="shared" si="19"/>
        <v>0</v>
      </c>
    </row>
    <row r="607" spans="1:32" ht="20.100000000000001" customHeight="1">
      <c r="A607" s="114">
        <v>606</v>
      </c>
      <c r="B607" s="40"/>
      <c r="C607" s="40"/>
      <c r="D607" s="40"/>
      <c r="E607" s="40"/>
      <c r="F607" s="40"/>
      <c r="G607" s="40"/>
      <c r="H607" s="40"/>
      <c r="I607" s="40"/>
      <c r="J607" s="43"/>
      <c r="K607" s="40"/>
      <c r="L607" s="40"/>
      <c r="M607" s="54"/>
      <c r="N607" s="38"/>
      <c r="O607" s="40"/>
      <c r="P607" s="49"/>
      <c r="Q607" s="49"/>
      <c r="R607" s="49"/>
      <c r="S607" s="49"/>
      <c r="T607" s="49"/>
      <c r="U607" s="49"/>
      <c r="V607" s="49"/>
      <c r="W607" s="49"/>
      <c r="X607" s="49"/>
      <c r="Y607" s="49"/>
      <c r="Z607" s="49"/>
      <c r="AA607" s="49"/>
      <c r="AB607" s="49"/>
      <c r="AC607" s="45"/>
      <c r="AD607" s="40"/>
      <c r="AE607" s="207">
        <f t="shared" si="20"/>
        <v>0</v>
      </c>
      <c r="AF607" s="115">
        <f t="shared" si="19"/>
        <v>0</v>
      </c>
    </row>
    <row r="608" spans="1:32" ht="20.100000000000001" customHeight="1">
      <c r="A608" s="114">
        <v>607</v>
      </c>
      <c r="B608" s="40"/>
      <c r="C608" s="40"/>
      <c r="D608" s="40"/>
      <c r="E608" s="40"/>
      <c r="F608" s="40"/>
      <c r="G608" s="40"/>
      <c r="H608" s="40"/>
      <c r="I608" s="40"/>
      <c r="J608" s="43"/>
      <c r="K608" s="40"/>
      <c r="L608" s="40"/>
      <c r="M608" s="54"/>
      <c r="N608" s="38"/>
      <c r="O608" s="40"/>
      <c r="P608" s="49"/>
      <c r="Q608" s="49"/>
      <c r="R608" s="49"/>
      <c r="S608" s="49"/>
      <c r="T608" s="49"/>
      <c r="U608" s="49"/>
      <c r="V608" s="49"/>
      <c r="W608" s="49"/>
      <c r="X608" s="49"/>
      <c r="Y608" s="49"/>
      <c r="Z608" s="49"/>
      <c r="AA608" s="49"/>
      <c r="AB608" s="49"/>
      <c r="AC608" s="45"/>
      <c r="AD608" s="40"/>
      <c r="AE608" s="207">
        <f t="shared" si="20"/>
        <v>0</v>
      </c>
      <c r="AF608" s="115">
        <f t="shared" si="19"/>
        <v>0</v>
      </c>
    </row>
    <row r="609" spans="1:32" ht="20.100000000000001" customHeight="1">
      <c r="A609" s="114">
        <v>608</v>
      </c>
      <c r="B609" s="40"/>
      <c r="C609" s="40"/>
      <c r="D609" s="40"/>
      <c r="E609" s="40"/>
      <c r="F609" s="40"/>
      <c r="G609" s="40"/>
      <c r="H609" s="40"/>
      <c r="I609" s="40"/>
      <c r="J609" s="43"/>
      <c r="K609" s="40"/>
      <c r="L609" s="40"/>
      <c r="M609" s="54"/>
      <c r="N609" s="38"/>
      <c r="O609" s="40"/>
      <c r="P609" s="49"/>
      <c r="Q609" s="49"/>
      <c r="R609" s="49"/>
      <c r="S609" s="49"/>
      <c r="T609" s="49"/>
      <c r="U609" s="49"/>
      <c r="V609" s="49"/>
      <c r="W609" s="49"/>
      <c r="X609" s="49"/>
      <c r="Y609" s="49"/>
      <c r="Z609" s="49"/>
      <c r="AA609" s="49"/>
      <c r="AB609" s="49"/>
      <c r="AC609" s="45"/>
      <c r="AD609" s="40"/>
      <c r="AE609" s="207">
        <f t="shared" si="20"/>
        <v>0</v>
      </c>
      <c r="AF609" s="115">
        <f t="shared" si="19"/>
        <v>0</v>
      </c>
    </row>
    <row r="610" spans="1:32" ht="20.100000000000001" customHeight="1">
      <c r="A610" s="114">
        <v>609</v>
      </c>
      <c r="B610" s="40"/>
      <c r="C610" s="40"/>
      <c r="D610" s="40"/>
      <c r="E610" s="40"/>
      <c r="F610" s="40"/>
      <c r="G610" s="40"/>
      <c r="H610" s="40"/>
      <c r="I610" s="40"/>
      <c r="J610" s="43"/>
      <c r="K610" s="40"/>
      <c r="L610" s="40"/>
      <c r="M610" s="54"/>
      <c r="N610" s="38"/>
      <c r="O610" s="40"/>
      <c r="P610" s="49"/>
      <c r="Q610" s="49"/>
      <c r="R610" s="49"/>
      <c r="S610" s="49"/>
      <c r="T610" s="49"/>
      <c r="U610" s="49"/>
      <c r="V610" s="49"/>
      <c r="W610" s="49"/>
      <c r="X610" s="49"/>
      <c r="Y610" s="49"/>
      <c r="Z610" s="49"/>
      <c r="AA610" s="49"/>
      <c r="AB610" s="49"/>
      <c r="AC610" s="45"/>
      <c r="AD610" s="40"/>
      <c r="AE610" s="207">
        <f t="shared" si="20"/>
        <v>0</v>
      </c>
      <c r="AF610" s="115">
        <f t="shared" si="19"/>
        <v>0</v>
      </c>
    </row>
    <row r="611" spans="1:32" ht="20.100000000000001" customHeight="1">
      <c r="A611" s="114">
        <v>610</v>
      </c>
      <c r="B611" s="40"/>
      <c r="C611" s="40"/>
      <c r="D611" s="40"/>
      <c r="E611" s="40"/>
      <c r="F611" s="40"/>
      <c r="G611" s="40"/>
      <c r="H611" s="40"/>
      <c r="I611" s="40"/>
      <c r="J611" s="43"/>
      <c r="K611" s="40"/>
      <c r="L611" s="40"/>
      <c r="M611" s="54"/>
      <c r="N611" s="38"/>
      <c r="O611" s="40"/>
      <c r="P611" s="49"/>
      <c r="Q611" s="49"/>
      <c r="R611" s="49"/>
      <c r="S611" s="49"/>
      <c r="T611" s="49"/>
      <c r="U611" s="49"/>
      <c r="V611" s="49"/>
      <c r="W611" s="49"/>
      <c r="X611" s="49"/>
      <c r="Y611" s="49"/>
      <c r="Z611" s="49"/>
      <c r="AA611" s="49"/>
      <c r="AB611" s="49"/>
      <c r="AC611" s="45"/>
      <c r="AD611" s="40"/>
      <c r="AE611" s="207">
        <f t="shared" si="20"/>
        <v>0</v>
      </c>
      <c r="AF611" s="115">
        <f t="shared" si="19"/>
        <v>0</v>
      </c>
    </row>
    <row r="612" spans="1:32" ht="20.100000000000001" customHeight="1">
      <c r="A612" s="114">
        <v>611</v>
      </c>
      <c r="B612" s="40"/>
      <c r="C612" s="40"/>
      <c r="D612" s="40"/>
      <c r="E612" s="40"/>
      <c r="F612" s="40"/>
      <c r="G612" s="40"/>
      <c r="H612" s="40"/>
      <c r="I612" s="40"/>
      <c r="J612" s="43"/>
      <c r="K612" s="40"/>
      <c r="L612" s="40"/>
      <c r="M612" s="54"/>
      <c r="N612" s="38"/>
      <c r="O612" s="40"/>
      <c r="P612" s="49"/>
      <c r="Q612" s="49"/>
      <c r="R612" s="49"/>
      <c r="S612" s="49"/>
      <c r="T612" s="49"/>
      <c r="U612" s="49"/>
      <c r="V612" s="49"/>
      <c r="W612" s="49"/>
      <c r="X612" s="49"/>
      <c r="Y612" s="49"/>
      <c r="Z612" s="49"/>
      <c r="AA612" s="49"/>
      <c r="AB612" s="49"/>
      <c r="AC612" s="45"/>
      <c r="AD612" s="40"/>
      <c r="AE612" s="207">
        <f t="shared" si="20"/>
        <v>0</v>
      </c>
      <c r="AF612" s="115">
        <f t="shared" si="19"/>
        <v>0</v>
      </c>
    </row>
    <row r="613" spans="1:32" ht="20.100000000000001" customHeight="1">
      <c r="A613" s="114">
        <v>612</v>
      </c>
      <c r="B613" s="40"/>
      <c r="C613" s="40"/>
      <c r="D613" s="40"/>
      <c r="E613" s="40"/>
      <c r="F613" s="40"/>
      <c r="G613" s="40"/>
      <c r="H613" s="40"/>
      <c r="I613" s="40"/>
      <c r="J613" s="43"/>
      <c r="K613" s="40"/>
      <c r="L613" s="40"/>
      <c r="M613" s="54"/>
      <c r="N613" s="38"/>
      <c r="O613" s="40"/>
      <c r="P613" s="49"/>
      <c r="Q613" s="49"/>
      <c r="R613" s="49"/>
      <c r="S613" s="49"/>
      <c r="T613" s="49"/>
      <c r="U613" s="49"/>
      <c r="V613" s="49"/>
      <c r="W613" s="49"/>
      <c r="X613" s="49"/>
      <c r="Y613" s="49"/>
      <c r="Z613" s="49"/>
      <c r="AA613" s="49"/>
      <c r="AB613" s="49"/>
      <c r="AC613" s="45"/>
      <c r="AD613" s="40"/>
      <c r="AE613" s="207">
        <f t="shared" si="20"/>
        <v>0</v>
      </c>
      <c r="AF613" s="115">
        <f t="shared" si="19"/>
        <v>0</v>
      </c>
    </row>
    <row r="614" spans="1:32" ht="20.100000000000001" customHeight="1">
      <c r="A614" s="114">
        <v>613</v>
      </c>
      <c r="B614" s="40"/>
      <c r="C614" s="40"/>
      <c r="D614" s="40"/>
      <c r="E614" s="40"/>
      <c r="F614" s="40"/>
      <c r="G614" s="40"/>
      <c r="H614" s="40"/>
      <c r="I614" s="40"/>
      <c r="J614" s="43"/>
      <c r="K614" s="40"/>
      <c r="L614" s="40"/>
      <c r="M614" s="54"/>
      <c r="N614" s="38"/>
      <c r="O614" s="40"/>
      <c r="P614" s="49"/>
      <c r="Q614" s="49"/>
      <c r="R614" s="49"/>
      <c r="S614" s="49"/>
      <c r="T614" s="49"/>
      <c r="U614" s="49"/>
      <c r="V614" s="49"/>
      <c r="W614" s="49"/>
      <c r="X614" s="49"/>
      <c r="Y614" s="49"/>
      <c r="Z614" s="49"/>
      <c r="AA614" s="49"/>
      <c r="AB614" s="49"/>
      <c r="AC614" s="45"/>
      <c r="AD614" s="40"/>
      <c r="AE614" s="207">
        <f t="shared" si="20"/>
        <v>0</v>
      </c>
      <c r="AF614" s="115">
        <f t="shared" si="19"/>
        <v>0</v>
      </c>
    </row>
    <row r="615" spans="1:32" ht="20.100000000000001" customHeight="1">
      <c r="A615" s="114">
        <v>614</v>
      </c>
      <c r="B615" s="40"/>
      <c r="C615" s="40"/>
      <c r="D615" s="40"/>
      <c r="E615" s="40"/>
      <c r="F615" s="40"/>
      <c r="G615" s="40"/>
      <c r="H615" s="40"/>
      <c r="I615" s="40"/>
      <c r="J615" s="43"/>
      <c r="K615" s="40"/>
      <c r="L615" s="40"/>
      <c r="M615" s="54"/>
      <c r="N615" s="38"/>
      <c r="O615" s="40"/>
      <c r="P615" s="49"/>
      <c r="Q615" s="49"/>
      <c r="R615" s="49"/>
      <c r="S615" s="49"/>
      <c r="T615" s="49"/>
      <c r="U615" s="49"/>
      <c r="V615" s="49"/>
      <c r="W615" s="49"/>
      <c r="X615" s="49"/>
      <c r="Y615" s="49"/>
      <c r="Z615" s="49"/>
      <c r="AA615" s="49"/>
      <c r="AB615" s="49"/>
      <c r="AC615" s="45"/>
      <c r="AD615" s="40"/>
      <c r="AE615" s="207">
        <f t="shared" si="20"/>
        <v>0</v>
      </c>
      <c r="AF615" s="115">
        <f t="shared" si="19"/>
        <v>0</v>
      </c>
    </row>
    <row r="616" spans="1:32" ht="20.100000000000001" customHeight="1">
      <c r="A616" s="114">
        <v>615</v>
      </c>
      <c r="B616" s="40"/>
      <c r="C616" s="40"/>
      <c r="D616" s="40"/>
      <c r="E616" s="40"/>
      <c r="F616" s="40"/>
      <c r="G616" s="40"/>
      <c r="H616" s="40"/>
      <c r="I616" s="40"/>
      <c r="J616" s="43"/>
      <c r="K616" s="40"/>
      <c r="L616" s="40"/>
      <c r="M616" s="54"/>
      <c r="N616" s="38"/>
      <c r="O616" s="40"/>
      <c r="P616" s="49"/>
      <c r="Q616" s="49"/>
      <c r="R616" s="49"/>
      <c r="S616" s="49"/>
      <c r="T616" s="49"/>
      <c r="U616" s="49"/>
      <c r="V616" s="49"/>
      <c r="W616" s="49"/>
      <c r="X616" s="49"/>
      <c r="Y616" s="49"/>
      <c r="Z616" s="49"/>
      <c r="AA616" s="49"/>
      <c r="AB616" s="49"/>
      <c r="AC616" s="45"/>
      <c r="AD616" s="40"/>
      <c r="AE616" s="207">
        <f t="shared" si="20"/>
        <v>0</v>
      </c>
      <c r="AF616" s="115">
        <f t="shared" si="19"/>
        <v>0</v>
      </c>
    </row>
    <row r="617" spans="1:32" ht="20.100000000000001" customHeight="1">
      <c r="A617" s="114">
        <v>616</v>
      </c>
      <c r="B617" s="40"/>
      <c r="C617" s="40"/>
      <c r="D617" s="40"/>
      <c r="E617" s="40"/>
      <c r="F617" s="40"/>
      <c r="G617" s="40"/>
      <c r="H617" s="40"/>
      <c r="I617" s="40"/>
      <c r="J617" s="43"/>
      <c r="K617" s="40"/>
      <c r="L617" s="40"/>
      <c r="M617" s="54"/>
      <c r="N617" s="38"/>
      <c r="O617" s="40"/>
      <c r="P617" s="49"/>
      <c r="Q617" s="49"/>
      <c r="R617" s="49"/>
      <c r="S617" s="49"/>
      <c r="T617" s="49"/>
      <c r="U617" s="49"/>
      <c r="V617" s="49"/>
      <c r="W617" s="49"/>
      <c r="X617" s="49"/>
      <c r="Y617" s="49"/>
      <c r="Z617" s="49"/>
      <c r="AA617" s="49"/>
      <c r="AB617" s="49"/>
      <c r="AC617" s="45"/>
      <c r="AD617" s="40"/>
      <c r="AE617" s="207">
        <f t="shared" si="20"/>
        <v>0</v>
      </c>
      <c r="AF617" s="115">
        <f t="shared" si="19"/>
        <v>0</v>
      </c>
    </row>
    <row r="618" spans="1:32" ht="20.100000000000001" customHeight="1">
      <c r="A618" s="114">
        <v>617</v>
      </c>
      <c r="B618" s="40"/>
      <c r="C618" s="40"/>
      <c r="D618" s="40"/>
      <c r="E618" s="40"/>
      <c r="F618" s="40"/>
      <c r="G618" s="40"/>
      <c r="H618" s="40"/>
      <c r="I618" s="40"/>
      <c r="J618" s="43"/>
      <c r="K618" s="40"/>
      <c r="L618" s="40"/>
      <c r="M618" s="54"/>
      <c r="N618" s="38"/>
      <c r="O618" s="40"/>
      <c r="P618" s="49"/>
      <c r="Q618" s="49"/>
      <c r="R618" s="49"/>
      <c r="S618" s="49"/>
      <c r="T618" s="49"/>
      <c r="U618" s="49"/>
      <c r="V618" s="49"/>
      <c r="W618" s="49"/>
      <c r="X618" s="49"/>
      <c r="Y618" s="49"/>
      <c r="Z618" s="49"/>
      <c r="AA618" s="49"/>
      <c r="AB618" s="49"/>
      <c r="AC618" s="45"/>
      <c r="AD618" s="40"/>
      <c r="AE618" s="207">
        <f t="shared" si="20"/>
        <v>0</v>
      </c>
      <c r="AF618" s="115">
        <f t="shared" si="19"/>
        <v>0</v>
      </c>
    </row>
    <row r="619" spans="1:32" ht="20.100000000000001" customHeight="1">
      <c r="A619" s="114">
        <v>618</v>
      </c>
      <c r="B619" s="40"/>
      <c r="C619" s="40"/>
      <c r="D619" s="40"/>
      <c r="E619" s="40"/>
      <c r="F619" s="40"/>
      <c r="G619" s="40"/>
      <c r="H619" s="40"/>
      <c r="I619" s="40"/>
      <c r="J619" s="43"/>
      <c r="K619" s="40"/>
      <c r="L619" s="40"/>
      <c r="M619" s="54"/>
      <c r="N619" s="38"/>
      <c r="O619" s="40"/>
      <c r="P619" s="49"/>
      <c r="Q619" s="49"/>
      <c r="R619" s="49"/>
      <c r="S619" s="49"/>
      <c r="T619" s="49"/>
      <c r="U619" s="49"/>
      <c r="V619" s="49"/>
      <c r="W619" s="49"/>
      <c r="X619" s="49"/>
      <c r="Y619" s="49"/>
      <c r="Z619" s="49"/>
      <c r="AA619" s="49"/>
      <c r="AB619" s="49"/>
      <c r="AC619" s="45"/>
      <c r="AD619" s="40"/>
      <c r="AE619" s="207">
        <f t="shared" si="20"/>
        <v>0</v>
      </c>
      <c r="AF619" s="115">
        <f t="shared" si="19"/>
        <v>0</v>
      </c>
    </row>
    <row r="620" spans="1:32" ht="20.100000000000001" customHeight="1">
      <c r="A620" s="114">
        <v>619</v>
      </c>
      <c r="B620" s="40"/>
      <c r="C620" s="40"/>
      <c r="D620" s="40"/>
      <c r="E620" s="40"/>
      <c r="F620" s="40"/>
      <c r="G620" s="40"/>
      <c r="H620" s="40"/>
      <c r="I620" s="40"/>
      <c r="J620" s="43"/>
      <c r="K620" s="40"/>
      <c r="L620" s="40"/>
      <c r="M620" s="54"/>
      <c r="N620" s="38"/>
      <c r="O620" s="40"/>
      <c r="P620" s="49"/>
      <c r="Q620" s="49"/>
      <c r="R620" s="49"/>
      <c r="S620" s="49"/>
      <c r="T620" s="49"/>
      <c r="U620" s="49"/>
      <c r="V620" s="49"/>
      <c r="W620" s="49"/>
      <c r="X620" s="49"/>
      <c r="Y620" s="49"/>
      <c r="Z620" s="49"/>
      <c r="AA620" s="49"/>
      <c r="AB620" s="49"/>
      <c r="AC620" s="45"/>
      <c r="AD620" s="40"/>
      <c r="AE620" s="207">
        <f t="shared" si="20"/>
        <v>0</v>
      </c>
      <c r="AF620" s="115">
        <f t="shared" si="19"/>
        <v>0</v>
      </c>
    </row>
    <row r="621" spans="1:32" ht="20.100000000000001" customHeight="1">
      <c r="A621" s="114">
        <v>620</v>
      </c>
      <c r="B621" s="40"/>
      <c r="C621" s="40"/>
      <c r="D621" s="40"/>
      <c r="E621" s="40"/>
      <c r="F621" s="40"/>
      <c r="G621" s="40"/>
      <c r="H621" s="40"/>
      <c r="I621" s="40"/>
      <c r="J621" s="43"/>
      <c r="K621" s="40"/>
      <c r="L621" s="40"/>
      <c r="M621" s="54"/>
      <c r="N621" s="38"/>
      <c r="O621" s="40"/>
      <c r="P621" s="49"/>
      <c r="Q621" s="49"/>
      <c r="R621" s="49"/>
      <c r="S621" s="49"/>
      <c r="T621" s="49"/>
      <c r="U621" s="49"/>
      <c r="V621" s="49"/>
      <c r="W621" s="49"/>
      <c r="X621" s="49"/>
      <c r="Y621" s="49"/>
      <c r="Z621" s="49"/>
      <c r="AA621" s="49"/>
      <c r="AB621" s="49"/>
      <c r="AC621" s="45"/>
      <c r="AD621" s="40"/>
      <c r="AE621" s="207">
        <f t="shared" si="20"/>
        <v>0</v>
      </c>
      <c r="AF621" s="115">
        <f t="shared" si="19"/>
        <v>0</v>
      </c>
    </row>
    <row r="622" spans="1:32" ht="20.100000000000001" customHeight="1">
      <c r="A622" s="114">
        <v>621</v>
      </c>
      <c r="B622" s="40"/>
      <c r="C622" s="40"/>
      <c r="D622" s="40"/>
      <c r="E622" s="40"/>
      <c r="F622" s="40"/>
      <c r="G622" s="40"/>
      <c r="H622" s="40"/>
      <c r="I622" s="40"/>
      <c r="J622" s="43"/>
      <c r="K622" s="40"/>
      <c r="L622" s="40"/>
      <c r="M622" s="54"/>
      <c r="N622" s="38"/>
      <c r="O622" s="40"/>
      <c r="P622" s="49"/>
      <c r="Q622" s="49"/>
      <c r="R622" s="49"/>
      <c r="S622" s="49"/>
      <c r="T622" s="49"/>
      <c r="U622" s="49"/>
      <c r="V622" s="49"/>
      <c r="W622" s="49"/>
      <c r="X622" s="49"/>
      <c r="Y622" s="49"/>
      <c r="Z622" s="49"/>
      <c r="AA622" s="49"/>
      <c r="AB622" s="49"/>
      <c r="AC622" s="45"/>
      <c r="AD622" s="40"/>
      <c r="AE622" s="207">
        <f t="shared" si="20"/>
        <v>0</v>
      </c>
      <c r="AF622" s="115">
        <f t="shared" si="19"/>
        <v>0</v>
      </c>
    </row>
    <row r="623" spans="1:32" ht="20.100000000000001" customHeight="1">
      <c r="A623" s="114">
        <v>622</v>
      </c>
      <c r="B623" s="40"/>
      <c r="C623" s="40"/>
      <c r="D623" s="40"/>
      <c r="E623" s="40"/>
      <c r="F623" s="40"/>
      <c r="G623" s="40"/>
      <c r="H623" s="40"/>
      <c r="I623" s="40"/>
      <c r="J623" s="43"/>
      <c r="K623" s="40"/>
      <c r="L623" s="40"/>
      <c r="M623" s="54"/>
      <c r="N623" s="38"/>
      <c r="O623" s="40"/>
      <c r="P623" s="49"/>
      <c r="Q623" s="49"/>
      <c r="R623" s="49"/>
      <c r="S623" s="49"/>
      <c r="T623" s="49"/>
      <c r="U623" s="49"/>
      <c r="V623" s="49"/>
      <c r="W623" s="49"/>
      <c r="X623" s="49"/>
      <c r="Y623" s="49"/>
      <c r="Z623" s="49"/>
      <c r="AA623" s="49"/>
      <c r="AB623" s="49"/>
      <c r="AC623" s="45"/>
      <c r="AD623" s="40"/>
      <c r="AE623" s="207">
        <f t="shared" si="20"/>
        <v>0</v>
      </c>
      <c r="AF623" s="115">
        <f t="shared" si="19"/>
        <v>0</v>
      </c>
    </row>
    <row r="624" spans="1:32" ht="20.100000000000001" customHeight="1">
      <c r="A624" s="114">
        <v>623</v>
      </c>
      <c r="B624" s="40"/>
      <c r="C624" s="40"/>
      <c r="D624" s="40"/>
      <c r="E624" s="40"/>
      <c r="F624" s="40"/>
      <c r="G624" s="40"/>
      <c r="H624" s="40"/>
      <c r="I624" s="40"/>
      <c r="J624" s="43"/>
      <c r="K624" s="40"/>
      <c r="L624" s="40"/>
      <c r="M624" s="54"/>
      <c r="N624" s="38"/>
      <c r="O624" s="40"/>
      <c r="P624" s="49"/>
      <c r="Q624" s="49"/>
      <c r="R624" s="49"/>
      <c r="S624" s="49"/>
      <c r="T624" s="49"/>
      <c r="U624" s="49"/>
      <c r="V624" s="49"/>
      <c r="W624" s="49"/>
      <c r="X624" s="49"/>
      <c r="Y624" s="49"/>
      <c r="Z624" s="49"/>
      <c r="AA624" s="49"/>
      <c r="AB624" s="49"/>
      <c r="AC624" s="45"/>
      <c r="AD624" s="40"/>
      <c r="AE624" s="207">
        <f t="shared" si="20"/>
        <v>0</v>
      </c>
      <c r="AF624" s="115">
        <f t="shared" si="19"/>
        <v>0</v>
      </c>
    </row>
    <row r="625" spans="1:32" ht="20.100000000000001" customHeight="1">
      <c r="A625" s="114">
        <v>624</v>
      </c>
      <c r="B625" s="40"/>
      <c r="C625" s="40"/>
      <c r="D625" s="40"/>
      <c r="E625" s="40"/>
      <c r="F625" s="40"/>
      <c r="G625" s="40"/>
      <c r="H625" s="40"/>
      <c r="I625" s="40"/>
      <c r="J625" s="43"/>
      <c r="K625" s="40"/>
      <c r="L625" s="40"/>
      <c r="M625" s="54"/>
      <c r="N625" s="38"/>
      <c r="O625" s="40"/>
      <c r="P625" s="49"/>
      <c r="Q625" s="49"/>
      <c r="R625" s="49"/>
      <c r="S625" s="49"/>
      <c r="T625" s="49"/>
      <c r="U625" s="49"/>
      <c r="V625" s="49"/>
      <c r="W625" s="49"/>
      <c r="X625" s="49"/>
      <c r="Y625" s="49"/>
      <c r="Z625" s="49"/>
      <c r="AA625" s="49"/>
      <c r="AB625" s="49"/>
      <c r="AC625" s="45"/>
      <c r="AD625" s="40"/>
      <c r="AE625" s="207">
        <f t="shared" si="20"/>
        <v>0</v>
      </c>
      <c r="AF625" s="115">
        <f t="shared" si="19"/>
        <v>0</v>
      </c>
    </row>
    <row r="626" spans="1:32" ht="20.100000000000001" customHeight="1">
      <c r="A626" s="114">
        <v>625</v>
      </c>
      <c r="B626" s="40"/>
      <c r="C626" s="40"/>
      <c r="D626" s="40"/>
      <c r="E626" s="40"/>
      <c r="F626" s="40"/>
      <c r="G626" s="40"/>
      <c r="H626" s="40"/>
      <c r="I626" s="40"/>
      <c r="J626" s="43"/>
      <c r="K626" s="40"/>
      <c r="L626" s="40"/>
      <c r="M626" s="54"/>
      <c r="N626" s="38"/>
      <c r="O626" s="40"/>
      <c r="P626" s="49"/>
      <c r="Q626" s="49"/>
      <c r="R626" s="49"/>
      <c r="S626" s="49"/>
      <c r="T626" s="49"/>
      <c r="U626" s="49"/>
      <c r="V626" s="49"/>
      <c r="W626" s="49"/>
      <c r="X626" s="49"/>
      <c r="Y626" s="49"/>
      <c r="Z626" s="49"/>
      <c r="AA626" s="49"/>
      <c r="AB626" s="49"/>
      <c r="AC626" s="45"/>
      <c r="AD626" s="40"/>
      <c r="AE626" s="207">
        <f t="shared" si="20"/>
        <v>0</v>
      </c>
      <c r="AF626" s="115">
        <f t="shared" si="19"/>
        <v>0</v>
      </c>
    </row>
    <row r="627" spans="1:32" ht="20.100000000000001" customHeight="1">
      <c r="A627" s="114">
        <v>626</v>
      </c>
      <c r="B627" s="40"/>
      <c r="C627" s="40"/>
      <c r="D627" s="40"/>
      <c r="E627" s="40"/>
      <c r="F627" s="40"/>
      <c r="G627" s="40"/>
      <c r="H627" s="40"/>
      <c r="I627" s="40"/>
      <c r="J627" s="43"/>
      <c r="K627" s="40"/>
      <c r="L627" s="40"/>
      <c r="M627" s="54"/>
      <c r="N627" s="38"/>
      <c r="O627" s="40"/>
      <c r="P627" s="49"/>
      <c r="Q627" s="49"/>
      <c r="R627" s="49"/>
      <c r="S627" s="49"/>
      <c r="T627" s="49"/>
      <c r="U627" s="49"/>
      <c r="V627" s="49"/>
      <c r="W627" s="49"/>
      <c r="X627" s="49"/>
      <c r="Y627" s="49"/>
      <c r="Z627" s="49"/>
      <c r="AA627" s="49"/>
      <c r="AB627" s="49"/>
      <c r="AC627" s="45"/>
      <c r="AD627" s="40"/>
      <c r="AE627" s="207">
        <f t="shared" si="20"/>
        <v>0</v>
      </c>
      <c r="AF627" s="115">
        <f t="shared" si="19"/>
        <v>0</v>
      </c>
    </row>
    <row r="628" spans="1:32" ht="20.100000000000001" customHeight="1">
      <c r="A628" s="114">
        <v>627</v>
      </c>
      <c r="B628" s="40"/>
      <c r="C628" s="40"/>
      <c r="D628" s="40"/>
      <c r="E628" s="40"/>
      <c r="F628" s="40"/>
      <c r="G628" s="40"/>
      <c r="H628" s="40"/>
      <c r="I628" s="40"/>
      <c r="J628" s="43"/>
      <c r="K628" s="40"/>
      <c r="L628" s="40"/>
      <c r="M628" s="54"/>
      <c r="N628" s="38"/>
      <c r="O628" s="40"/>
      <c r="P628" s="49"/>
      <c r="Q628" s="49"/>
      <c r="R628" s="49"/>
      <c r="S628" s="49"/>
      <c r="T628" s="49"/>
      <c r="U628" s="49"/>
      <c r="V628" s="49"/>
      <c r="W628" s="49"/>
      <c r="X628" s="49"/>
      <c r="Y628" s="49"/>
      <c r="Z628" s="49"/>
      <c r="AA628" s="49"/>
      <c r="AB628" s="49"/>
      <c r="AC628" s="45"/>
      <c r="AD628" s="40"/>
      <c r="AE628" s="207">
        <f t="shared" si="20"/>
        <v>0</v>
      </c>
      <c r="AF628" s="115">
        <f t="shared" si="19"/>
        <v>0</v>
      </c>
    </row>
    <row r="629" spans="1:32" ht="20.100000000000001" customHeight="1">
      <c r="A629" s="114">
        <v>628</v>
      </c>
      <c r="B629" s="40"/>
      <c r="C629" s="40"/>
      <c r="D629" s="40"/>
      <c r="E629" s="40"/>
      <c r="F629" s="40"/>
      <c r="G629" s="40"/>
      <c r="H629" s="40"/>
      <c r="I629" s="40"/>
      <c r="J629" s="43"/>
      <c r="K629" s="40"/>
      <c r="L629" s="40"/>
      <c r="M629" s="54"/>
      <c r="N629" s="38"/>
      <c r="O629" s="40"/>
      <c r="P629" s="49"/>
      <c r="Q629" s="49"/>
      <c r="R629" s="49"/>
      <c r="S629" s="49"/>
      <c r="T629" s="49"/>
      <c r="U629" s="49"/>
      <c r="V629" s="49"/>
      <c r="W629" s="49"/>
      <c r="X629" s="49"/>
      <c r="Y629" s="49"/>
      <c r="Z629" s="49"/>
      <c r="AA629" s="49"/>
      <c r="AB629" s="49"/>
      <c r="AC629" s="45"/>
      <c r="AD629" s="40"/>
      <c r="AE629" s="207">
        <f t="shared" si="20"/>
        <v>0</v>
      </c>
      <c r="AF629" s="115">
        <f t="shared" si="19"/>
        <v>0</v>
      </c>
    </row>
    <row r="630" spans="1:32" ht="20.100000000000001" customHeight="1">
      <c r="A630" s="114">
        <v>629</v>
      </c>
      <c r="B630" s="40"/>
      <c r="C630" s="40"/>
      <c r="D630" s="40"/>
      <c r="E630" s="40"/>
      <c r="F630" s="40"/>
      <c r="G630" s="40"/>
      <c r="H630" s="40"/>
      <c r="I630" s="40"/>
      <c r="J630" s="43"/>
      <c r="K630" s="40"/>
      <c r="L630" s="40"/>
      <c r="M630" s="54"/>
      <c r="N630" s="38"/>
      <c r="O630" s="40"/>
      <c r="P630" s="49"/>
      <c r="Q630" s="49"/>
      <c r="R630" s="49"/>
      <c r="S630" s="49"/>
      <c r="T630" s="49"/>
      <c r="U630" s="49"/>
      <c r="V630" s="49"/>
      <c r="W630" s="49"/>
      <c r="X630" s="49"/>
      <c r="Y630" s="49"/>
      <c r="Z630" s="49"/>
      <c r="AA630" s="49"/>
      <c r="AB630" s="49"/>
      <c r="AC630" s="45"/>
      <c r="AD630" s="40"/>
      <c r="AE630" s="207">
        <f t="shared" si="20"/>
        <v>0</v>
      </c>
      <c r="AF630" s="115">
        <f t="shared" si="19"/>
        <v>0</v>
      </c>
    </row>
    <row r="631" spans="1:32" ht="20.100000000000001" customHeight="1">
      <c r="A631" s="114">
        <v>630</v>
      </c>
      <c r="B631" s="40"/>
      <c r="C631" s="40"/>
      <c r="D631" s="40"/>
      <c r="E631" s="40"/>
      <c r="F631" s="40"/>
      <c r="G631" s="40"/>
      <c r="H631" s="40"/>
      <c r="I631" s="40"/>
      <c r="J631" s="43"/>
      <c r="K631" s="40"/>
      <c r="L631" s="40"/>
      <c r="M631" s="54"/>
      <c r="N631" s="38"/>
      <c r="O631" s="40"/>
      <c r="P631" s="49"/>
      <c r="Q631" s="49"/>
      <c r="R631" s="49"/>
      <c r="S631" s="49"/>
      <c r="T631" s="49"/>
      <c r="U631" s="49"/>
      <c r="V631" s="49"/>
      <c r="W631" s="49"/>
      <c r="X631" s="49"/>
      <c r="Y631" s="49"/>
      <c r="Z631" s="49"/>
      <c r="AA631" s="49"/>
      <c r="AB631" s="49"/>
      <c r="AC631" s="45"/>
      <c r="AD631" s="40"/>
      <c r="AE631" s="207">
        <f t="shared" si="20"/>
        <v>0</v>
      </c>
      <c r="AF631" s="115">
        <f t="shared" si="19"/>
        <v>0</v>
      </c>
    </row>
    <row r="632" spans="1:32" ht="20.100000000000001" customHeight="1">
      <c r="A632" s="114">
        <v>631</v>
      </c>
      <c r="B632" s="40"/>
      <c r="C632" s="40"/>
      <c r="D632" s="40"/>
      <c r="E632" s="40"/>
      <c r="F632" s="40"/>
      <c r="G632" s="40"/>
      <c r="H632" s="40"/>
      <c r="I632" s="40"/>
      <c r="J632" s="43"/>
      <c r="K632" s="40"/>
      <c r="L632" s="40"/>
      <c r="M632" s="54"/>
      <c r="N632" s="38"/>
      <c r="O632" s="40"/>
      <c r="P632" s="49"/>
      <c r="Q632" s="49"/>
      <c r="R632" s="49"/>
      <c r="S632" s="49"/>
      <c r="T632" s="49"/>
      <c r="U632" s="49"/>
      <c r="V632" s="49"/>
      <c r="W632" s="49"/>
      <c r="X632" s="49"/>
      <c r="Y632" s="49"/>
      <c r="Z632" s="49"/>
      <c r="AA632" s="49"/>
      <c r="AB632" s="49"/>
      <c r="AC632" s="45"/>
      <c r="AD632" s="40"/>
      <c r="AE632" s="207">
        <f t="shared" si="20"/>
        <v>0</v>
      </c>
      <c r="AF632" s="115">
        <f t="shared" si="19"/>
        <v>0</v>
      </c>
    </row>
    <row r="633" spans="1:32" ht="20.100000000000001" customHeight="1">
      <c r="A633" s="114">
        <v>632</v>
      </c>
      <c r="B633" s="40"/>
      <c r="C633" s="40"/>
      <c r="D633" s="40"/>
      <c r="E633" s="40"/>
      <c r="F633" s="40"/>
      <c r="G633" s="40"/>
      <c r="H633" s="40"/>
      <c r="I633" s="40"/>
      <c r="J633" s="43"/>
      <c r="K633" s="40"/>
      <c r="L633" s="40"/>
      <c r="M633" s="54"/>
      <c r="N633" s="38"/>
      <c r="O633" s="40"/>
      <c r="P633" s="49"/>
      <c r="Q633" s="49"/>
      <c r="R633" s="49"/>
      <c r="S633" s="49"/>
      <c r="T633" s="49"/>
      <c r="U633" s="49"/>
      <c r="V633" s="49"/>
      <c r="W633" s="49"/>
      <c r="X633" s="49"/>
      <c r="Y633" s="49"/>
      <c r="Z633" s="49"/>
      <c r="AA633" s="49"/>
      <c r="AB633" s="49"/>
      <c r="AC633" s="45"/>
      <c r="AD633" s="40"/>
      <c r="AE633" s="207">
        <f t="shared" si="20"/>
        <v>0</v>
      </c>
      <c r="AF633" s="115">
        <f t="shared" si="19"/>
        <v>0</v>
      </c>
    </row>
    <row r="634" spans="1:32" ht="20.100000000000001" customHeight="1">
      <c r="A634" s="114">
        <v>633</v>
      </c>
      <c r="B634" s="40"/>
      <c r="C634" s="40"/>
      <c r="D634" s="40"/>
      <c r="E634" s="40"/>
      <c r="F634" s="40"/>
      <c r="G634" s="40"/>
      <c r="H634" s="40"/>
      <c r="I634" s="40"/>
      <c r="J634" s="43"/>
      <c r="K634" s="40"/>
      <c r="L634" s="40"/>
      <c r="M634" s="54"/>
      <c r="N634" s="38"/>
      <c r="O634" s="40"/>
      <c r="P634" s="49"/>
      <c r="Q634" s="49"/>
      <c r="R634" s="49"/>
      <c r="S634" s="49"/>
      <c r="T634" s="49"/>
      <c r="U634" s="49"/>
      <c r="V634" s="49"/>
      <c r="W634" s="49"/>
      <c r="X634" s="49"/>
      <c r="Y634" s="49"/>
      <c r="Z634" s="49"/>
      <c r="AA634" s="49"/>
      <c r="AB634" s="49"/>
      <c r="AC634" s="45"/>
      <c r="AD634" s="40"/>
      <c r="AE634" s="207">
        <f t="shared" si="20"/>
        <v>0</v>
      </c>
      <c r="AF634" s="115">
        <f t="shared" si="19"/>
        <v>0</v>
      </c>
    </row>
    <row r="635" spans="1:32" ht="20.100000000000001" customHeight="1">
      <c r="A635" s="114">
        <v>634</v>
      </c>
      <c r="B635" s="40"/>
      <c r="C635" s="40"/>
      <c r="D635" s="40"/>
      <c r="E635" s="40"/>
      <c r="F635" s="40"/>
      <c r="G635" s="40"/>
      <c r="H635" s="40"/>
      <c r="I635" s="40"/>
      <c r="J635" s="43"/>
      <c r="K635" s="40"/>
      <c r="L635" s="40"/>
      <c r="M635" s="54"/>
      <c r="N635" s="38"/>
      <c r="O635" s="40"/>
      <c r="P635" s="49"/>
      <c r="Q635" s="49"/>
      <c r="R635" s="49"/>
      <c r="S635" s="49"/>
      <c r="T635" s="49"/>
      <c r="U635" s="49"/>
      <c r="V635" s="49"/>
      <c r="W635" s="49"/>
      <c r="X635" s="49"/>
      <c r="Y635" s="49"/>
      <c r="Z635" s="49"/>
      <c r="AA635" s="49"/>
      <c r="AB635" s="49"/>
      <c r="AC635" s="45"/>
      <c r="AD635" s="40"/>
      <c r="AE635" s="207">
        <f t="shared" si="20"/>
        <v>0</v>
      </c>
      <c r="AF635" s="115">
        <f t="shared" si="19"/>
        <v>0</v>
      </c>
    </row>
    <row r="636" spans="1:32" ht="20.100000000000001" customHeight="1">
      <c r="A636" s="114">
        <v>635</v>
      </c>
      <c r="B636" s="40"/>
      <c r="C636" s="40"/>
      <c r="D636" s="40"/>
      <c r="E636" s="40"/>
      <c r="F636" s="40"/>
      <c r="G636" s="40"/>
      <c r="H636" s="40"/>
      <c r="I636" s="40"/>
      <c r="J636" s="43"/>
      <c r="K636" s="40"/>
      <c r="L636" s="40"/>
      <c r="M636" s="54"/>
      <c r="N636" s="38"/>
      <c r="O636" s="40"/>
      <c r="P636" s="49"/>
      <c r="Q636" s="49"/>
      <c r="R636" s="49"/>
      <c r="S636" s="49"/>
      <c r="T636" s="49"/>
      <c r="U636" s="49"/>
      <c r="V636" s="49"/>
      <c r="W636" s="49"/>
      <c r="X636" s="49"/>
      <c r="Y636" s="49"/>
      <c r="Z636" s="49"/>
      <c r="AA636" s="49"/>
      <c r="AB636" s="49"/>
      <c r="AC636" s="45"/>
      <c r="AD636" s="40"/>
      <c r="AE636" s="207">
        <f t="shared" si="20"/>
        <v>0</v>
      </c>
      <c r="AF636" s="115">
        <f t="shared" si="19"/>
        <v>0</v>
      </c>
    </row>
    <row r="637" spans="1:32" ht="20.100000000000001" customHeight="1">
      <c r="A637" s="114">
        <v>636</v>
      </c>
      <c r="B637" s="40"/>
      <c r="C637" s="40"/>
      <c r="D637" s="40"/>
      <c r="E637" s="40"/>
      <c r="F637" s="40"/>
      <c r="G637" s="40"/>
      <c r="H637" s="40"/>
      <c r="I637" s="40"/>
      <c r="J637" s="43"/>
      <c r="K637" s="40"/>
      <c r="L637" s="40"/>
      <c r="M637" s="54"/>
      <c r="N637" s="38"/>
      <c r="O637" s="40"/>
      <c r="P637" s="49"/>
      <c r="Q637" s="49"/>
      <c r="R637" s="49"/>
      <c r="S637" s="49"/>
      <c r="T637" s="49"/>
      <c r="U637" s="49"/>
      <c r="V637" s="49"/>
      <c r="W637" s="49"/>
      <c r="X637" s="49"/>
      <c r="Y637" s="49"/>
      <c r="Z637" s="49"/>
      <c r="AA637" s="49"/>
      <c r="AB637" s="49"/>
      <c r="AC637" s="45"/>
      <c r="AD637" s="40"/>
      <c r="AE637" s="207">
        <f t="shared" si="20"/>
        <v>0</v>
      </c>
      <c r="AF637" s="115">
        <f t="shared" si="19"/>
        <v>0</v>
      </c>
    </row>
    <row r="638" spans="1:32" ht="20.100000000000001" customHeight="1">
      <c r="A638" s="114">
        <v>637</v>
      </c>
      <c r="B638" s="40"/>
      <c r="C638" s="40"/>
      <c r="D638" s="40"/>
      <c r="E638" s="40"/>
      <c r="F638" s="40"/>
      <c r="G638" s="40"/>
      <c r="H638" s="40"/>
      <c r="I638" s="40"/>
      <c r="J638" s="43"/>
      <c r="K638" s="40"/>
      <c r="L638" s="40"/>
      <c r="M638" s="54"/>
      <c r="N638" s="38"/>
      <c r="O638" s="40"/>
      <c r="P638" s="49"/>
      <c r="Q638" s="49"/>
      <c r="R638" s="49"/>
      <c r="S638" s="49"/>
      <c r="T638" s="49"/>
      <c r="U638" s="49"/>
      <c r="V638" s="49"/>
      <c r="W638" s="49"/>
      <c r="X638" s="49"/>
      <c r="Y638" s="49"/>
      <c r="Z638" s="49"/>
      <c r="AA638" s="49"/>
      <c r="AB638" s="49"/>
      <c r="AC638" s="45"/>
      <c r="AD638" s="40"/>
      <c r="AE638" s="207">
        <f t="shared" si="20"/>
        <v>0</v>
      </c>
      <c r="AF638" s="115">
        <f t="shared" si="19"/>
        <v>0</v>
      </c>
    </row>
    <row r="639" spans="1:32" ht="20.100000000000001" customHeight="1">
      <c r="A639" s="114">
        <v>638</v>
      </c>
      <c r="B639" s="40"/>
      <c r="C639" s="40"/>
      <c r="D639" s="40"/>
      <c r="E639" s="40"/>
      <c r="F639" s="40"/>
      <c r="G639" s="40"/>
      <c r="H639" s="40"/>
      <c r="I639" s="40"/>
      <c r="J639" s="43"/>
      <c r="K639" s="40"/>
      <c r="L639" s="40"/>
      <c r="M639" s="54"/>
      <c r="N639" s="38"/>
      <c r="O639" s="40"/>
      <c r="P639" s="49"/>
      <c r="Q639" s="49"/>
      <c r="R639" s="49"/>
      <c r="S639" s="49"/>
      <c r="T639" s="49"/>
      <c r="U639" s="49"/>
      <c r="V639" s="49"/>
      <c r="W639" s="49"/>
      <c r="X639" s="49"/>
      <c r="Y639" s="49"/>
      <c r="Z639" s="49"/>
      <c r="AA639" s="49"/>
      <c r="AB639" s="49"/>
      <c r="AC639" s="45"/>
      <c r="AD639" s="40"/>
      <c r="AE639" s="207">
        <f t="shared" si="20"/>
        <v>0</v>
      </c>
      <c r="AF639" s="115">
        <f t="shared" si="19"/>
        <v>0</v>
      </c>
    </row>
    <row r="640" spans="1:32" ht="20.100000000000001" customHeight="1">
      <c r="A640" s="114">
        <v>639</v>
      </c>
      <c r="B640" s="40"/>
      <c r="C640" s="40"/>
      <c r="D640" s="40"/>
      <c r="E640" s="40"/>
      <c r="F640" s="40"/>
      <c r="G640" s="40"/>
      <c r="H640" s="40"/>
      <c r="I640" s="40"/>
      <c r="J640" s="43"/>
      <c r="K640" s="40"/>
      <c r="L640" s="40"/>
      <c r="M640" s="54"/>
      <c r="N640" s="38"/>
      <c r="O640" s="40"/>
      <c r="P640" s="49"/>
      <c r="Q640" s="49"/>
      <c r="R640" s="49"/>
      <c r="S640" s="49"/>
      <c r="T640" s="49"/>
      <c r="U640" s="49"/>
      <c r="V640" s="49"/>
      <c r="W640" s="49"/>
      <c r="X640" s="49"/>
      <c r="Y640" s="49"/>
      <c r="Z640" s="49"/>
      <c r="AA640" s="49"/>
      <c r="AB640" s="49"/>
      <c r="AC640" s="45"/>
      <c r="AD640" s="40"/>
      <c r="AE640" s="207">
        <f t="shared" si="20"/>
        <v>0</v>
      </c>
      <c r="AF640" s="115">
        <f t="shared" si="19"/>
        <v>0</v>
      </c>
    </row>
    <row r="641" spans="1:32" ht="20.100000000000001" customHeight="1">
      <c r="A641" s="114">
        <v>640</v>
      </c>
      <c r="B641" s="40"/>
      <c r="C641" s="40"/>
      <c r="D641" s="40"/>
      <c r="E641" s="40"/>
      <c r="F641" s="40"/>
      <c r="G641" s="40"/>
      <c r="H641" s="40"/>
      <c r="I641" s="40"/>
      <c r="J641" s="43"/>
      <c r="K641" s="40"/>
      <c r="L641" s="40"/>
      <c r="M641" s="54"/>
      <c r="N641" s="38"/>
      <c r="O641" s="40"/>
      <c r="P641" s="49"/>
      <c r="Q641" s="49"/>
      <c r="R641" s="49"/>
      <c r="S641" s="49"/>
      <c r="T641" s="49"/>
      <c r="U641" s="49"/>
      <c r="V641" s="49"/>
      <c r="W641" s="49"/>
      <c r="X641" s="49"/>
      <c r="Y641" s="49"/>
      <c r="Z641" s="49"/>
      <c r="AA641" s="49"/>
      <c r="AB641" s="49"/>
      <c r="AC641" s="45"/>
      <c r="AD641" s="40"/>
      <c r="AE641" s="207">
        <f t="shared" si="20"/>
        <v>0</v>
      </c>
      <c r="AF641" s="115">
        <f t="shared" si="19"/>
        <v>0</v>
      </c>
    </row>
    <row r="642" spans="1:32" ht="20.100000000000001" customHeight="1">
      <c r="A642" s="114">
        <v>641</v>
      </c>
      <c r="B642" s="40"/>
      <c r="C642" s="40"/>
      <c r="D642" s="40"/>
      <c r="E642" s="40"/>
      <c r="F642" s="40"/>
      <c r="G642" s="40"/>
      <c r="H642" s="40"/>
      <c r="I642" s="40"/>
      <c r="J642" s="43"/>
      <c r="K642" s="40"/>
      <c r="L642" s="40"/>
      <c r="M642" s="54"/>
      <c r="N642" s="38"/>
      <c r="O642" s="40"/>
      <c r="P642" s="49"/>
      <c r="Q642" s="49"/>
      <c r="R642" s="49"/>
      <c r="S642" s="49"/>
      <c r="T642" s="49"/>
      <c r="U642" s="49"/>
      <c r="V642" s="49"/>
      <c r="W642" s="49"/>
      <c r="X642" s="49"/>
      <c r="Y642" s="49"/>
      <c r="Z642" s="49"/>
      <c r="AA642" s="49"/>
      <c r="AB642" s="49"/>
      <c r="AC642" s="45"/>
      <c r="AD642" s="40"/>
      <c r="AE642" s="207">
        <f t="shared" si="20"/>
        <v>0</v>
      </c>
      <c r="AF642" s="115">
        <f t="shared" ref="AF642:AF702" si="21">SUM(AE642+B642)</f>
        <v>0</v>
      </c>
    </row>
    <row r="643" spans="1:32" ht="20.100000000000001" customHeight="1">
      <c r="A643" s="114">
        <v>642</v>
      </c>
      <c r="B643" s="40"/>
      <c r="C643" s="40"/>
      <c r="D643" s="40"/>
      <c r="E643" s="40"/>
      <c r="F643" s="40"/>
      <c r="G643" s="40"/>
      <c r="H643" s="40"/>
      <c r="I643" s="40"/>
      <c r="J643" s="43"/>
      <c r="K643" s="40"/>
      <c r="L643" s="40"/>
      <c r="M643" s="54"/>
      <c r="N643" s="38"/>
      <c r="O643" s="40"/>
      <c r="P643" s="49"/>
      <c r="Q643" s="49"/>
      <c r="R643" s="49"/>
      <c r="S643" s="49"/>
      <c r="T643" s="49"/>
      <c r="U643" s="49"/>
      <c r="V643" s="49"/>
      <c r="W643" s="49"/>
      <c r="X643" s="49"/>
      <c r="Y643" s="49"/>
      <c r="Z643" s="49"/>
      <c r="AA643" s="49"/>
      <c r="AB643" s="49"/>
      <c r="AC643" s="45"/>
      <c r="AD643" s="40"/>
      <c r="AE643" s="207">
        <f t="shared" si="20"/>
        <v>0</v>
      </c>
      <c r="AF643" s="115">
        <f t="shared" si="21"/>
        <v>0</v>
      </c>
    </row>
    <row r="644" spans="1:32" ht="20.100000000000001" customHeight="1">
      <c r="A644" s="114">
        <v>643</v>
      </c>
      <c r="B644" s="40"/>
      <c r="C644" s="40"/>
      <c r="D644" s="40"/>
      <c r="E644" s="40"/>
      <c r="F644" s="40"/>
      <c r="G644" s="40"/>
      <c r="H644" s="40"/>
      <c r="I644" s="40"/>
      <c r="J644" s="43"/>
      <c r="K644" s="40"/>
      <c r="L644" s="40"/>
      <c r="M644" s="54"/>
      <c r="N644" s="38"/>
      <c r="O644" s="40"/>
      <c r="P644" s="49"/>
      <c r="Q644" s="49"/>
      <c r="R644" s="49"/>
      <c r="S644" s="49"/>
      <c r="T644" s="49"/>
      <c r="U644" s="49"/>
      <c r="V644" s="49"/>
      <c r="W644" s="49"/>
      <c r="X644" s="49"/>
      <c r="Y644" s="49"/>
      <c r="Z644" s="49"/>
      <c r="AA644" s="49"/>
      <c r="AB644" s="49"/>
      <c r="AC644" s="45"/>
      <c r="AD644" s="40"/>
      <c r="AE644" s="207">
        <f t="shared" si="20"/>
        <v>0</v>
      </c>
      <c r="AF644" s="115">
        <f t="shared" si="21"/>
        <v>0</v>
      </c>
    </row>
    <row r="645" spans="1:32" ht="20.100000000000001" customHeight="1">
      <c r="A645" s="114">
        <v>644</v>
      </c>
      <c r="B645" s="40"/>
      <c r="C645" s="40"/>
      <c r="D645" s="40"/>
      <c r="E645" s="40"/>
      <c r="F645" s="40"/>
      <c r="G645" s="40"/>
      <c r="H645" s="40"/>
      <c r="I645" s="40"/>
      <c r="J645" s="43"/>
      <c r="K645" s="40"/>
      <c r="L645" s="40"/>
      <c r="M645" s="54"/>
      <c r="N645" s="38"/>
      <c r="O645" s="40"/>
      <c r="P645" s="49"/>
      <c r="Q645" s="49"/>
      <c r="R645" s="49"/>
      <c r="S645" s="49"/>
      <c r="T645" s="49"/>
      <c r="U645" s="49"/>
      <c r="V645" s="49"/>
      <c r="W645" s="49"/>
      <c r="X645" s="49"/>
      <c r="Y645" s="49"/>
      <c r="Z645" s="49"/>
      <c r="AA645" s="49"/>
      <c r="AB645" s="49"/>
      <c r="AC645" s="45"/>
      <c r="AD645" s="40"/>
      <c r="AE645" s="207">
        <f t="shared" si="20"/>
        <v>0</v>
      </c>
      <c r="AF645" s="115">
        <f t="shared" si="21"/>
        <v>0</v>
      </c>
    </row>
    <row r="646" spans="1:32" ht="20.100000000000001" customHeight="1">
      <c r="A646" s="114">
        <v>645</v>
      </c>
      <c r="B646" s="40"/>
      <c r="C646" s="40"/>
      <c r="D646" s="40"/>
      <c r="E646" s="40"/>
      <c r="F646" s="40"/>
      <c r="G646" s="40"/>
      <c r="H646" s="40"/>
      <c r="I646" s="40"/>
      <c r="J646" s="43"/>
      <c r="K646" s="40"/>
      <c r="L646" s="40"/>
      <c r="M646" s="54"/>
      <c r="N646" s="38"/>
      <c r="O646" s="40"/>
      <c r="P646" s="49"/>
      <c r="Q646" s="49"/>
      <c r="R646" s="49"/>
      <c r="S646" s="49"/>
      <c r="T646" s="49"/>
      <c r="U646" s="49"/>
      <c r="V646" s="49"/>
      <c r="W646" s="49"/>
      <c r="X646" s="49"/>
      <c r="Y646" s="49"/>
      <c r="Z646" s="49"/>
      <c r="AA646" s="49"/>
      <c r="AB646" s="49"/>
      <c r="AC646" s="45"/>
      <c r="AD646" s="40"/>
      <c r="AE646" s="207">
        <f t="shared" si="20"/>
        <v>0</v>
      </c>
      <c r="AF646" s="115">
        <f t="shared" si="21"/>
        <v>0</v>
      </c>
    </row>
    <row r="647" spans="1:32" ht="20.100000000000001" customHeight="1">
      <c r="A647" s="114">
        <v>646</v>
      </c>
      <c r="B647" s="40"/>
      <c r="C647" s="40"/>
      <c r="D647" s="40"/>
      <c r="E647" s="40"/>
      <c r="F647" s="40"/>
      <c r="G647" s="40"/>
      <c r="H647" s="40"/>
      <c r="I647" s="40"/>
      <c r="J647" s="43"/>
      <c r="K647" s="40"/>
      <c r="L647" s="40"/>
      <c r="M647" s="54"/>
      <c r="N647" s="38"/>
      <c r="O647" s="40"/>
      <c r="P647" s="49"/>
      <c r="Q647" s="49"/>
      <c r="R647" s="49"/>
      <c r="S647" s="49"/>
      <c r="T647" s="49"/>
      <c r="U647" s="49"/>
      <c r="V647" s="49"/>
      <c r="W647" s="49"/>
      <c r="X647" s="49"/>
      <c r="Y647" s="49"/>
      <c r="Z647" s="49"/>
      <c r="AA647" s="49"/>
      <c r="AB647" s="49"/>
      <c r="AC647" s="45"/>
      <c r="AD647" s="40"/>
      <c r="AE647" s="207">
        <f t="shared" ref="AE647:AE692" si="22">SUM(P647:AB647)</f>
        <v>0</v>
      </c>
      <c r="AF647" s="115">
        <f t="shared" si="21"/>
        <v>0</v>
      </c>
    </row>
    <row r="648" spans="1:32" ht="20.100000000000001" customHeight="1">
      <c r="A648" s="114">
        <v>647</v>
      </c>
      <c r="B648" s="40"/>
      <c r="C648" s="40"/>
      <c r="D648" s="40"/>
      <c r="E648" s="40"/>
      <c r="F648" s="40"/>
      <c r="G648" s="40"/>
      <c r="H648" s="40"/>
      <c r="I648" s="40"/>
      <c r="J648" s="43"/>
      <c r="K648" s="40"/>
      <c r="L648" s="40"/>
      <c r="M648" s="54"/>
      <c r="N648" s="38"/>
      <c r="O648" s="40"/>
      <c r="P648" s="49"/>
      <c r="Q648" s="49"/>
      <c r="R648" s="49"/>
      <c r="S648" s="49"/>
      <c r="T648" s="49"/>
      <c r="U648" s="49"/>
      <c r="V648" s="49"/>
      <c r="W648" s="49"/>
      <c r="X648" s="49"/>
      <c r="Y648" s="49"/>
      <c r="Z648" s="49"/>
      <c r="AA648" s="49"/>
      <c r="AB648" s="49"/>
      <c r="AC648" s="45"/>
      <c r="AD648" s="40"/>
      <c r="AE648" s="207">
        <f t="shared" si="22"/>
        <v>0</v>
      </c>
      <c r="AF648" s="115">
        <f t="shared" si="21"/>
        <v>0</v>
      </c>
    </row>
    <row r="649" spans="1:32" ht="20.100000000000001" customHeight="1">
      <c r="A649" s="114">
        <v>648</v>
      </c>
      <c r="B649" s="40"/>
      <c r="C649" s="40"/>
      <c r="D649" s="40"/>
      <c r="E649" s="40"/>
      <c r="F649" s="40"/>
      <c r="G649" s="40"/>
      <c r="H649" s="40"/>
      <c r="I649" s="40"/>
      <c r="J649" s="43"/>
      <c r="K649" s="40"/>
      <c r="L649" s="40"/>
      <c r="M649" s="54"/>
      <c r="N649" s="38"/>
      <c r="O649" s="40"/>
      <c r="P649" s="49"/>
      <c r="Q649" s="49"/>
      <c r="R649" s="49"/>
      <c r="S649" s="49"/>
      <c r="T649" s="49"/>
      <c r="U649" s="49"/>
      <c r="V649" s="49"/>
      <c r="W649" s="49"/>
      <c r="X649" s="49"/>
      <c r="Y649" s="49"/>
      <c r="Z649" s="49"/>
      <c r="AA649" s="49"/>
      <c r="AB649" s="49"/>
      <c r="AC649" s="45"/>
      <c r="AD649" s="40"/>
      <c r="AE649" s="207">
        <f t="shared" si="22"/>
        <v>0</v>
      </c>
      <c r="AF649" s="115">
        <f t="shared" si="21"/>
        <v>0</v>
      </c>
    </row>
    <row r="650" spans="1:32" ht="20.100000000000001" customHeight="1">
      <c r="A650" s="114">
        <v>649</v>
      </c>
      <c r="B650" s="40"/>
      <c r="C650" s="40"/>
      <c r="D650" s="40"/>
      <c r="E650" s="40"/>
      <c r="F650" s="40"/>
      <c r="G650" s="40"/>
      <c r="H650" s="40"/>
      <c r="I650" s="40"/>
      <c r="J650" s="43"/>
      <c r="K650" s="40"/>
      <c r="L650" s="40"/>
      <c r="M650" s="54"/>
      <c r="N650" s="38"/>
      <c r="O650" s="40"/>
      <c r="P650" s="49"/>
      <c r="Q650" s="49"/>
      <c r="R650" s="49"/>
      <c r="S650" s="49"/>
      <c r="T650" s="49"/>
      <c r="U650" s="49"/>
      <c r="V650" s="49"/>
      <c r="W650" s="49"/>
      <c r="X650" s="49"/>
      <c r="Y650" s="49"/>
      <c r="Z650" s="49"/>
      <c r="AA650" s="49"/>
      <c r="AB650" s="49"/>
      <c r="AC650" s="45"/>
      <c r="AD650" s="40"/>
      <c r="AE650" s="207">
        <f t="shared" si="22"/>
        <v>0</v>
      </c>
      <c r="AF650" s="115">
        <f t="shared" si="21"/>
        <v>0</v>
      </c>
    </row>
    <row r="651" spans="1:32" ht="20.100000000000001" customHeight="1">
      <c r="A651" s="114">
        <v>650</v>
      </c>
      <c r="B651" s="40"/>
      <c r="C651" s="40"/>
      <c r="D651" s="40"/>
      <c r="E651" s="40"/>
      <c r="F651" s="40"/>
      <c r="G651" s="40"/>
      <c r="H651" s="40"/>
      <c r="I651" s="40"/>
      <c r="J651" s="43"/>
      <c r="K651" s="40"/>
      <c r="L651" s="40"/>
      <c r="M651" s="54"/>
      <c r="N651" s="38"/>
      <c r="O651" s="40"/>
      <c r="P651" s="49"/>
      <c r="Q651" s="49"/>
      <c r="R651" s="49"/>
      <c r="S651" s="49"/>
      <c r="T651" s="49"/>
      <c r="U651" s="49"/>
      <c r="V651" s="49"/>
      <c r="W651" s="49"/>
      <c r="X651" s="49"/>
      <c r="Y651" s="49"/>
      <c r="Z651" s="49"/>
      <c r="AA651" s="49"/>
      <c r="AB651" s="49"/>
      <c r="AC651" s="45"/>
      <c r="AD651" s="40"/>
      <c r="AE651" s="207">
        <f t="shared" si="22"/>
        <v>0</v>
      </c>
      <c r="AF651" s="115">
        <f t="shared" si="21"/>
        <v>0</v>
      </c>
    </row>
    <row r="652" spans="1:32" ht="20.100000000000001" customHeight="1">
      <c r="A652" s="114">
        <v>651</v>
      </c>
      <c r="B652" s="40"/>
      <c r="C652" s="40"/>
      <c r="D652" s="40"/>
      <c r="E652" s="40"/>
      <c r="F652" s="40"/>
      <c r="G652" s="40"/>
      <c r="H652" s="40"/>
      <c r="I652" s="40"/>
      <c r="J652" s="43"/>
      <c r="K652" s="40"/>
      <c r="L652" s="40"/>
      <c r="M652" s="54"/>
      <c r="N652" s="38"/>
      <c r="O652" s="40"/>
      <c r="P652" s="49"/>
      <c r="Q652" s="49"/>
      <c r="R652" s="49"/>
      <c r="S652" s="49"/>
      <c r="T652" s="49"/>
      <c r="U652" s="49"/>
      <c r="V652" s="49"/>
      <c r="W652" s="49"/>
      <c r="X652" s="49"/>
      <c r="Y652" s="49"/>
      <c r="Z652" s="49"/>
      <c r="AA652" s="49"/>
      <c r="AB652" s="49"/>
      <c r="AC652" s="45"/>
      <c r="AD652" s="40"/>
      <c r="AE652" s="207">
        <f t="shared" si="22"/>
        <v>0</v>
      </c>
      <c r="AF652" s="115">
        <f t="shared" si="21"/>
        <v>0</v>
      </c>
    </row>
    <row r="653" spans="1:32" ht="20.100000000000001" customHeight="1">
      <c r="A653" s="114">
        <v>652</v>
      </c>
      <c r="B653" s="40"/>
      <c r="C653" s="40"/>
      <c r="D653" s="40"/>
      <c r="E653" s="40"/>
      <c r="F653" s="40"/>
      <c r="G653" s="40"/>
      <c r="H653" s="40"/>
      <c r="I653" s="40"/>
      <c r="J653" s="43"/>
      <c r="K653" s="40"/>
      <c r="L653" s="40"/>
      <c r="M653" s="54"/>
      <c r="N653" s="38"/>
      <c r="O653" s="40"/>
      <c r="P653" s="49"/>
      <c r="Q653" s="49"/>
      <c r="R653" s="49"/>
      <c r="S653" s="49"/>
      <c r="T653" s="49"/>
      <c r="U653" s="49"/>
      <c r="V653" s="49"/>
      <c r="W653" s="49"/>
      <c r="X653" s="49"/>
      <c r="Y653" s="49"/>
      <c r="Z653" s="49"/>
      <c r="AA653" s="49"/>
      <c r="AB653" s="49"/>
      <c r="AC653" s="45"/>
      <c r="AD653" s="40"/>
      <c r="AE653" s="207">
        <f t="shared" si="22"/>
        <v>0</v>
      </c>
      <c r="AF653" s="115">
        <f t="shared" si="21"/>
        <v>0</v>
      </c>
    </row>
    <row r="654" spans="1:32" ht="20.100000000000001" customHeight="1">
      <c r="A654" s="114">
        <v>653</v>
      </c>
      <c r="B654" s="40"/>
      <c r="C654" s="40"/>
      <c r="D654" s="40"/>
      <c r="E654" s="40"/>
      <c r="F654" s="40"/>
      <c r="G654" s="40"/>
      <c r="H654" s="40"/>
      <c r="I654" s="40"/>
      <c r="J654" s="43"/>
      <c r="K654" s="40"/>
      <c r="L654" s="40"/>
      <c r="M654" s="54"/>
      <c r="N654" s="38"/>
      <c r="O654" s="40"/>
      <c r="P654" s="49"/>
      <c r="Q654" s="49"/>
      <c r="R654" s="49"/>
      <c r="S654" s="49"/>
      <c r="T654" s="49"/>
      <c r="U654" s="49"/>
      <c r="V654" s="49"/>
      <c r="W654" s="49"/>
      <c r="X654" s="49"/>
      <c r="Y654" s="49"/>
      <c r="Z654" s="49"/>
      <c r="AA654" s="49"/>
      <c r="AB654" s="49"/>
      <c r="AC654" s="45"/>
      <c r="AD654" s="40"/>
      <c r="AE654" s="207">
        <f t="shared" si="22"/>
        <v>0</v>
      </c>
      <c r="AF654" s="115">
        <f t="shared" si="21"/>
        <v>0</v>
      </c>
    </row>
    <row r="655" spans="1:32" ht="20.100000000000001" customHeight="1">
      <c r="A655" s="114">
        <v>654</v>
      </c>
      <c r="B655" s="40"/>
      <c r="C655" s="40"/>
      <c r="D655" s="40"/>
      <c r="E655" s="40"/>
      <c r="F655" s="40"/>
      <c r="G655" s="40"/>
      <c r="H655" s="40"/>
      <c r="I655" s="40"/>
      <c r="J655" s="43"/>
      <c r="K655" s="40"/>
      <c r="L655" s="40"/>
      <c r="M655" s="54"/>
      <c r="N655" s="38"/>
      <c r="O655" s="40"/>
      <c r="P655" s="49"/>
      <c r="Q655" s="49"/>
      <c r="R655" s="49"/>
      <c r="S655" s="49"/>
      <c r="T655" s="49"/>
      <c r="U655" s="49"/>
      <c r="V655" s="49"/>
      <c r="W655" s="49"/>
      <c r="X655" s="49"/>
      <c r="Y655" s="49"/>
      <c r="Z655" s="49"/>
      <c r="AA655" s="49"/>
      <c r="AB655" s="49"/>
      <c r="AC655" s="45"/>
      <c r="AD655" s="40"/>
      <c r="AE655" s="207">
        <f t="shared" si="22"/>
        <v>0</v>
      </c>
      <c r="AF655" s="115">
        <f t="shared" si="21"/>
        <v>0</v>
      </c>
    </row>
    <row r="656" spans="1:32" ht="20.100000000000001" customHeight="1">
      <c r="A656" s="114">
        <v>655</v>
      </c>
      <c r="B656" s="40"/>
      <c r="C656" s="40"/>
      <c r="D656" s="40"/>
      <c r="E656" s="40"/>
      <c r="F656" s="40"/>
      <c r="G656" s="40"/>
      <c r="H656" s="40"/>
      <c r="I656" s="40"/>
      <c r="J656" s="43"/>
      <c r="K656" s="40"/>
      <c r="L656" s="40"/>
      <c r="M656" s="54"/>
      <c r="N656" s="38"/>
      <c r="O656" s="40"/>
      <c r="P656" s="49"/>
      <c r="Q656" s="49"/>
      <c r="R656" s="49"/>
      <c r="S656" s="49"/>
      <c r="T656" s="49"/>
      <c r="U656" s="49"/>
      <c r="V656" s="49"/>
      <c r="W656" s="49"/>
      <c r="X656" s="49"/>
      <c r="Y656" s="49"/>
      <c r="Z656" s="49"/>
      <c r="AA656" s="49"/>
      <c r="AB656" s="49"/>
      <c r="AC656" s="45"/>
      <c r="AD656" s="40"/>
      <c r="AE656" s="207">
        <f t="shared" si="22"/>
        <v>0</v>
      </c>
      <c r="AF656" s="115">
        <f t="shared" si="21"/>
        <v>0</v>
      </c>
    </row>
    <row r="657" spans="1:32" ht="20.100000000000001" customHeight="1">
      <c r="A657" s="114">
        <v>656</v>
      </c>
      <c r="B657" s="40"/>
      <c r="C657" s="40"/>
      <c r="D657" s="40"/>
      <c r="E657" s="40"/>
      <c r="F657" s="40"/>
      <c r="G657" s="40"/>
      <c r="H657" s="40"/>
      <c r="I657" s="40"/>
      <c r="J657" s="43"/>
      <c r="K657" s="40"/>
      <c r="L657" s="40"/>
      <c r="M657" s="54"/>
      <c r="N657" s="38"/>
      <c r="O657" s="40"/>
      <c r="P657" s="49"/>
      <c r="Q657" s="49"/>
      <c r="R657" s="49"/>
      <c r="S657" s="49"/>
      <c r="T657" s="49"/>
      <c r="U657" s="49"/>
      <c r="V657" s="49"/>
      <c r="W657" s="49"/>
      <c r="X657" s="49"/>
      <c r="Y657" s="49"/>
      <c r="Z657" s="49"/>
      <c r="AA657" s="49"/>
      <c r="AB657" s="49"/>
      <c r="AC657" s="45"/>
      <c r="AD657" s="40"/>
      <c r="AE657" s="207">
        <f t="shared" si="22"/>
        <v>0</v>
      </c>
      <c r="AF657" s="115">
        <f t="shared" si="21"/>
        <v>0</v>
      </c>
    </row>
    <row r="658" spans="1:32" ht="20.100000000000001" customHeight="1">
      <c r="A658" s="114">
        <v>657</v>
      </c>
      <c r="B658" s="40"/>
      <c r="C658" s="40"/>
      <c r="D658" s="40"/>
      <c r="E658" s="40"/>
      <c r="F658" s="40"/>
      <c r="G658" s="40"/>
      <c r="H658" s="40"/>
      <c r="I658" s="40"/>
      <c r="J658" s="43"/>
      <c r="K658" s="40"/>
      <c r="L658" s="40"/>
      <c r="M658" s="54"/>
      <c r="N658" s="38"/>
      <c r="O658" s="40"/>
      <c r="P658" s="49"/>
      <c r="Q658" s="49"/>
      <c r="R658" s="49"/>
      <c r="S658" s="49"/>
      <c r="T658" s="49"/>
      <c r="U658" s="49"/>
      <c r="V658" s="49"/>
      <c r="W658" s="49"/>
      <c r="X658" s="49"/>
      <c r="Y658" s="49"/>
      <c r="Z658" s="49"/>
      <c r="AA658" s="49"/>
      <c r="AB658" s="49"/>
      <c r="AC658" s="45"/>
      <c r="AD658" s="40"/>
      <c r="AE658" s="207">
        <f t="shared" si="22"/>
        <v>0</v>
      </c>
      <c r="AF658" s="115">
        <f t="shared" si="21"/>
        <v>0</v>
      </c>
    </row>
    <row r="659" spans="1:32" ht="20.100000000000001" customHeight="1">
      <c r="A659" s="114">
        <v>658</v>
      </c>
      <c r="B659" s="40"/>
      <c r="C659" s="40"/>
      <c r="D659" s="40"/>
      <c r="E659" s="40"/>
      <c r="F659" s="40"/>
      <c r="G659" s="40"/>
      <c r="H659" s="40"/>
      <c r="I659" s="40"/>
      <c r="J659" s="43"/>
      <c r="K659" s="40"/>
      <c r="L659" s="40"/>
      <c r="M659" s="54"/>
      <c r="N659" s="38"/>
      <c r="O659" s="40"/>
      <c r="P659" s="49"/>
      <c r="Q659" s="49"/>
      <c r="R659" s="49"/>
      <c r="S659" s="49"/>
      <c r="T659" s="49"/>
      <c r="U659" s="49"/>
      <c r="V659" s="49"/>
      <c r="W659" s="49"/>
      <c r="X659" s="49"/>
      <c r="Y659" s="49"/>
      <c r="Z659" s="49"/>
      <c r="AA659" s="49"/>
      <c r="AB659" s="49"/>
      <c r="AC659" s="45"/>
      <c r="AD659" s="40"/>
      <c r="AE659" s="207">
        <f t="shared" si="22"/>
        <v>0</v>
      </c>
      <c r="AF659" s="115">
        <f t="shared" si="21"/>
        <v>0</v>
      </c>
    </row>
    <row r="660" spans="1:32" ht="20.100000000000001" customHeight="1">
      <c r="A660" s="114">
        <v>659</v>
      </c>
      <c r="B660" s="40"/>
      <c r="C660" s="40"/>
      <c r="D660" s="40"/>
      <c r="E660" s="40"/>
      <c r="F660" s="40"/>
      <c r="G660" s="40"/>
      <c r="H660" s="40"/>
      <c r="I660" s="40"/>
      <c r="J660" s="43"/>
      <c r="K660" s="40"/>
      <c r="L660" s="40"/>
      <c r="M660" s="54"/>
      <c r="N660" s="38"/>
      <c r="O660" s="40"/>
      <c r="P660" s="49"/>
      <c r="Q660" s="49"/>
      <c r="R660" s="49"/>
      <c r="S660" s="49"/>
      <c r="T660" s="49"/>
      <c r="U660" s="49"/>
      <c r="V660" s="49"/>
      <c r="W660" s="49"/>
      <c r="X660" s="49"/>
      <c r="Y660" s="49"/>
      <c r="Z660" s="49"/>
      <c r="AA660" s="49"/>
      <c r="AB660" s="49"/>
      <c r="AC660" s="45"/>
      <c r="AD660" s="40"/>
      <c r="AE660" s="207">
        <f t="shared" si="22"/>
        <v>0</v>
      </c>
      <c r="AF660" s="115">
        <f t="shared" si="21"/>
        <v>0</v>
      </c>
    </row>
    <row r="661" spans="1:32" ht="20.100000000000001" customHeight="1">
      <c r="A661" s="114">
        <v>660</v>
      </c>
      <c r="B661" s="40"/>
      <c r="C661" s="40"/>
      <c r="D661" s="40"/>
      <c r="E661" s="40"/>
      <c r="F661" s="40"/>
      <c r="G661" s="40"/>
      <c r="H661" s="40"/>
      <c r="I661" s="40"/>
      <c r="J661" s="43"/>
      <c r="K661" s="40"/>
      <c r="L661" s="40"/>
      <c r="M661" s="54"/>
      <c r="N661" s="38"/>
      <c r="O661" s="40"/>
      <c r="P661" s="49"/>
      <c r="Q661" s="49"/>
      <c r="R661" s="49"/>
      <c r="S661" s="49"/>
      <c r="T661" s="49"/>
      <c r="U661" s="49"/>
      <c r="V661" s="49"/>
      <c r="W661" s="49"/>
      <c r="X661" s="49"/>
      <c r="Y661" s="49"/>
      <c r="Z661" s="49"/>
      <c r="AA661" s="49"/>
      <c r="AB661" s="49"/>
      <c r="AC661" s="45"/>
      <c r="AD661" s="40"/>
      <c r="AE661" s="207">
        <f t="shared" si="22"/>
        <v>0</v>
      </c>
      <c r="AF661" s="115">
        <f t="shared" si="21"/>
        <v>0</v>
      </c>
    </row>
    <row r="662" spans="1:32" ht="20.100000000000001" customHeight="1">
      <c r="A662" s="114">
        <v>661</v>
      </c>
      <c r="B662" s="40"/>
      <c r="C662" s="40"/>
      <c r="D662" s="40"/>
      <c r="E662" s="40"/>
      <c r="F662" s="40"/>
      <c r="G662" s="40"/>
      <c r="H662" s="40"/>
      <c r="I662" s="40"/>
      <c r="J662" s="43"/>
      <c r="K662" s="40"/>
      <c r="L662" s="40"/>
      <c r="M662" s="54"/>
      <c r="N662" s="38"/>
      <c r="O662" s="40"/>
      <c r="P662" s="49"/>
      <c r="Q662" s="49"/>
      <c r="R662" s="49"/>
      <c r="S662" s="49"/>
      <c r="T662" s="49"/>
      <c r="U662" s="49"/>
      <c r="V662" s="49"/>
      <c r="W662" s="49"/>
      <c r="X662" s="49"/>
      <c r="Y662" s="49"/>
      <c r="Z662" s="49"/>
      <c r="AA662" s="49"/>
      <c r="AB662" s="49"/>
      <c r="AC662" s="45"/>
      <c r="AD662" s="40"/>
      <c r="AE662" s="207">
        <f t="shared" si="22"/>
        <v>0</v>
      </c>
      <c r="AF662" s="115">
        <f t="shared" si="21"/>
        <v>0</v>
      </c>
    </row>
    <row r="663" spans="1:32" ht="20.100000000000001" customHeight="1">
      <c r="A663" s="114">
        <v>662</v>
      </c>
      <c r="B663" s="40"/>
      <c r="C663" s="40"/>
      <c r="D663" s="40"/>
      <c r="E663" s="40"/>
      <c r="F663" s="40"/>
      <c r="G663" s="40"/>
      <c r="H663" s="40"/>
      <c r="I663" s="40"/>
      <c r="J663" s="43"/>
      <c r="K663" s="40"/>
      <c r="L663" s="40"/>
      <c r="M663" s="54"/>
      <c r="N663" s="38"/>
      <c r="O663" s="40"/>
      <c r="P663" s="49"/>
      <c r="Q663" s="49"/>
      <c r="R663" s="49"/>
      <c r="S663" s="49"/>
      <c r="T663" s="49"/>
      <c r="U663" s="49"/>
      <c r="V663" s="49"/>
      <c r="W663" s="49"/>
      <c r="X663" s="49"/>
      <c r="Y663" s="49"/>
      <c r="Z663" s="49"/>
      <c r="AA663" s="49"/>
      <c r="AB663" s="49"/>
      <c r="AC663" s="45"/>
      <c r="AD663" s="40"/>
      <c r="AE663" s="207">
        <f t="shared" si="22"/>
        <v>0</v>
      </c>
      <c r="AF663" s="115">
        <f t="shared" si="21"/>
        <v>0</v>
      </c>
    </row>
    <row r="664" spans="1:32" ht="20.100000000000001" customHeight="1">
      <c r="A664" s="114">
        <v>663</v>
      </c>
      <c r="B664" s="40"/>
      <c r="C664" s="40"/>
      <c r="D664" s="40"/>
      <c r="E664" s="40"/>
      <c r="F664" s="40"/>
      <c r="G664" s="40"/>
      <c r="H664" s="40"/>
      <c r="I664" s="40"/>
      <c r="J664" s="43"/>
      <c r="K664" s="40"/>
      <c r="L664" s="40"/>
      <c r="M664" s="54"/>
      <c r="N664" s="38"/>
      <c r="O664" s="40"/>
      <c r="P664" s="49"/>
      <c r="Q664" s="49"/>
      <c r="R664" s="49"/>
      <c r="S664" s="49"/>
      <c r="T664" s="49"/>
      <c r="U664" s="49"/>
      <c r="V664" s="49"/>
      <c r="W664" s="49"/>
      <c r="X664" s="49"/>
      <c r="Y664" s="49"/>
      <c r="Z664" s="49"/>
      <c r="AA664" s="49"/>
      <c r="AB664" s="49"/>
      <c r="AC664" s="45"/>
      <c r="AD664" s="40"/>
      <c r="AE664" s="207">
        <f t="shared" si="22"/>
        <v>0</v>
      </c>
      <c r="AF664" s="115">
        <f t="shared" si="21"/>
        <v>0</v>
      </c>
    </row>
    <row r="665" spans="1:32" ht="20.100000000000001" customHeight="1">
      <c r="A665" s="114">
        <v>664</v>
      </c>
      <c r="B665" s="40"/>
      <c r="C665" s="40"/>
      <c r="D665" s="40"/>
      <c r="E665" s="40"/>
      <c r="F665" s="40"/>
      <c r="G665" s="40"/>
      <c r="H665" s="40"/>
      <c r="I665" s="40"/>
      <c r="J665" s="43"/>
      <c r="K665" s="40"/>
      <c r="L665" s="40"/>
      <c r="M665" s="54"/>
      <c r="N665" s="38"/>
      <c r="O665" s="40"/>
      <c r="P665" s="49"/>
      <c r="Q665" s="49"/>
      <c r="R665" s="49"/>
      <c r="S665" s="49"/>
      <c r="T665" s="49"/>
      <c r="U665" s="49"/>
      <c r="V665" s="49"/>
      <c r="W665" s="49"/>
      <c r="X665" s="49"/>
      <c r="Y665" s="49"/>
      <c r="Z665" s="49"/>
      <c r="AA665" s="49"/>
      <c r="AB665" s="49"/>
      <c r="AC665" s="45"/>
      <c r="AD665" s="40"/>
      <c r="AE665" s="207">
        <f t="shared" si="22"/>
        <v>0</v>
      </c>
      <c r="AF665" s="115">
        <f t="shared" si="21"/>
        <v>0</v>
      </c>
    </row>
    <row r="666" spans="1:32" ht="20.100000000000001" customHeight="1">
      <c r="A666" s="114">
        <v>665</v>
      </c>
      <c r="B666" s="40"/>
      <c r="C666" s="40"/>
      <c r="D666" s="40"/>
      <c r="E666" s="40"/>
      <c r="F666" s="40"/>
      <c r="G666" s="40"/>
      <c r="H666" s="40"/>
      <c r="I666" s="40"/>
      <c r="J666" s="43"/>
      <c r="K666" s="40"/>
      <c r="L666" s="40"/>
      <c r="M666" s="54"/>
      <c r="N666" s="38"/>
      <c r="O666" s="40"/>
      <c r="P666" s="49"/>
      <c r="Q666" s="49"/>
      <c r="R666" s="49"/>
      <c r="S666" s="49"/>
      <c r="T666" s="49"/>
      <c r="U666" s="49"/>
      <c r="V666" s="49"/>
      <c r="W666" s="49"/>
      <c r="X666" s="49"/>
      <c r="Y666" s="49"/>
      <c r="Z666" s="49"/>
      <c r="AA666" s="49"/>
      <c r="AB666" s="49"/>
      <c r="AC666" s="45"/>
      <c r="AD666" s="40"/>
      <c r="AE666" s="207">
        <f t="shared" si="22"/>
        <v>0</v>
      </c>
      <c r="AF666" s="115">
        <f t="shared" si="21"/>
        <v>0</v>
      </c>
    </row>
    <row r="667" spans="1:32" ht="20.100000000000001" customHeight="1">
      <c r="A667" s="114">
        <v>666</v>
      </c>
      <c r="B667" s="40"/>
      <c r="C667" s="40"/>
      <c r="D667" s="40"/>
      <c r="E667" s="40"/>
      <c r="F667" s="40"/>
      <c r="G667" s="40"/>
      <c r="H667" s="40"/>
      <c r="I667" s="40"/>
      <c r="J667" s="43"/>
      <c r="K667" s="40"/>
      <c r="L667" s="40"/>
      <c r="M667" s="54"/>
      <c r="N667" s="38"/>
      <c r="O667" s="40"/>
      <c r="P667" s="49"/>
      <c r="Q667" s="49"/>
      <c r="R667" s="49"/>
      <c r="S667" s="49"/>
      <c r="T667" s="49"/>
      <c r="U667" s="49"/>
      <c r="V667" s="49"/>
      <c r="W667" s="49"/>
      <c r="X667" s="49"/>
      <c r="Y667" s="49"/>
      <c r="Z667" s="49"/>
      <c r="AA667" s="49"/>
      <c r="AB667" s="49"/>
      <c r="AC667" s="45"/>
      <c r="AD667" s="40"/>
      <c r="AE667" s="207">
        <f t="shared" si="22"/>
        <v>0</v>
      </c>
      <c r="AF667" s="115">
        <f t="shared" si="21"/>
        <v>0</v>
      </c>
    </row>
    <row r="668" spans="1:32" ht="20.100000000000001" customHeight="1">
      <c r="A668" s="114">
        <v>667</v>
      </c>
      <c r="B668" s="40"/>
      <c r="C668" s="40"/>
      <c r="D668" s="40"/>
      <c r="E668" s="40"/>
      <c r="F668" s="40"/>
      <c r="G668" s="40"/>
      <c r="H668" s="40"/>
      <c r="I668" s="40"/>
      <c r="J668" s="43"/>
      <c r="K668" s="40"/>
      <c r="L668" s="40"/>
      <c r="M668" s="54"/>
      <c r="N668" s="38"/>
      <c r="O668" s="40"/>
      <c r="P668" s="49"/>
      <c r="Q668" s="49"/>
      <c r="R668" s="49"/>
      <c r="S668" s="49"/>
      <c r="T668" s="49"/>
      <c r="U668" s="49"/>
      <c r="V668" s="49"/>
      <c r="W668" s="49"/>
      <c r="X668" s="49"/>
      <c r="Y668" s="49"/>
      <c r="Z668" s="49"/>
      <c r="AA668" s="49"/>
      <c r="AB668" s="49"/>
      <c r="AC668" s="45"/>
      <c r="AD668" s="40"/>
      <c r="AE668" s="207">
        <f t="shared" si="22"/>
        <v>0</v>
      </c>
      <c r="AF668" s="115">
        <f t="shared" si="21"/>
        <v>0</v>
      </c>
    </row>
    <row r="669" spans="1:32" ht="20.100000000000001" customHeight="1">
      <c r="A669" s="114">
        <v>668</v>
      </c>
      <c r="B669" s="40"/>
      <c r="C669" s="40"/>
      <c r="D669" s="40"/>
      <c r="E669" s="40"/>
      <c r="F669" s="40"/>
      <c r="G669" s="40"/>
      <c r="H669" s="40"/>
      <c r="I669" s="40"/>
      <c r="J669" s="43"/>
      <c r="K669" s="40"/>
      <c r="L669" s="40"/>
      <c r="M669" s="54"/>
      <c r="N669" s="38"/>
      <c r="O669" s="40"/>
      <c r="P669" s="49"/>
      <c r="Q669" s="49"/>
      <c r="R669" s="49"/>
      <c r="S669" s="49"/>
      <c r="T669" s="49"/>
      <c r="U669" s="49"/>
      <c r="V669" s="49"/>
      <c r="W669" s="49"/>
      <c r="X669" s="49"/>
      <c r="Y669" s="49"/>
      <c r="Z669" s="49"/>
      <c r="AA669" s="49"/>
      <c r="AB669" s="49"/>
      <c r="AC669" s="45"/>
      <c r="AD669" s="40"/>
      <c r="AE669" s="207">
        <f t="shared" si="22"/>
        <v>0</v>
      </c>
      <c r="AF669" s="115">
        <f t="shared" si="21"/>
        <v>0</v>
      </c>
    </row>
    <row r="670" spans="1:32" ht="20.100000000000001" customHeight="1">
      <c r="A670" s="114">
        <v>669</v>
      </c>
      <c r="B670" s="40"/>
      <c r="C670" s="40"/>
      <c r="D670" s="40"/>
      <c r="E670" s="40"/>
      <c r="F670" s="40"/>
      <c r="G670" s="40"/>
      <c r="H670" s="40"/>
      <c r="I670" s="40"/>
      <c r="J670" s="43"/>
      <c r="K670" s="40"/>
      <c r="L670" s="40"/>
      <c r="M670" s="54"/>
      <c r="N670" s="38"/>
      <c r="O670" s="40"/>
      <c r="P670" s="49"/>
      <c r="Q670" s="49"/>
      <c r="R670" s="49"/>
      <c r="S670" s="49"/>
      <c r="T670" s="49"/>
      <c r="U670" s="49"/>
      <c r="V670" s="49"/>
      <c r="W670" s="49"/>
      <c r="X670" s="49"/>
      <c r="Y670" s="49"/>
      <c r="Z670" s="49"/>
      <c r="AA670" s="49"/>
      <c r="AB670" s="49"/>
      <c r="AC670" s="45"/>
      <c r="AD670" s="40"/>
      <c r="AE670" s="207">
        <f t="shared" si="22"/>
        <v>0</v>
      </c>
      <c r="AF670" s="115">
        <f t="shared" si="21"/>
        <v>0</v>
      </c>
    </row>
    <row r="671" spans="1:32" ht="20.100000000000001" customHeight="1">
      <c r="A671" s="114">
        <v>670</v>
      </c>
      <c r="B671" s="40"/>
      <c r="C671" s="40"/>
      <c r="D671" s="40"/>
      <c r="E671" s="40"/>
      <c r="F671" s="40"/>
      <c r="G671" s="40"/>
      <c r="H671" s="40"/>
      <c r="I671" s="40"/>
      <c r="J671" s="43"/>
      <c r="K671" s="40"/>
      <c r="L671" s="40"/>
      <c r="M671" s="54"/>
      <c r="N671" s="38"/>
      <c r="O671" s="40"/>
      <c r="P671" s="49"/>
      <c r="Q671" s="49"/>
      <c r="R671" s="49"/>
      <c r="S671" s="49"/>
      <c r="T671" s="49"/>
      <c r="U671" s="49"/>
      <c r="V671" s="49"/>
      <c r="W671" s="49"/>
      <c r="X671" s="49"/>
      <c r="Y671" s="49"/>
      <c r="Z671" s="49"/>
      <c r="AA671" s="49"/>
      <c r="AB671" s="49"/>
      <c r="AC671" s="45"/>
      <c r="AD671" s="40"/>
      <c r="AE671" s="207">
        <f t="shared" si="22"/>
        <v>0</v>
      </c>
      <c r="AF671" s="115">
        <f t="shared" si="21"/>
        <v>0</v>
      </c>
    </row>
    <row r="672" spans="1:32" ht="20.100000000000001" customHeight="1">
      <c r="A672" s="114">
        <v>671</v>
      </c>
      <c r="B672" s="40"/>
      <c r="C672" s="40"/>
      <c r="D672" s="40"/>
      <c r="E672" s="40"/>
      <c r="F672" s="40"/>
      <c r="G672" s="40"/>
      <c r="H672" s="40"/>
      <c r="I672" s="40"/>
      <c r="J672" s="43"/>
      <c r="K672" s="40"/>
      <c r="L672" s="40"/>
      <c r="M672" s="54"/>
      <c r="N672" s="38"/>
      <c r="O672" s="40"/>
      <c r="P672" s="49"/>
      <c r="Q672" s="49"/>
      <c r="R672" s="49"/>
      <c r="S672" s="49"/>
      <c r="T672" s="49"/>
      <c r="U672" s="49"/>
      <c r="V672" s="49"/>
      <c r="W672" s="49"/>
      <c r="X672" s="49"/>
      <c r="Y672" s="49"/>
      <c r="Z672" s="49"/>
      <c r="AA672" s="49"/>
      <c r="AB672" s="49"/>
      <c r="AC672" s="45"/>
      <c r="AD672" s="40"/>
      <c r="AE672" s="207">
        <f t="shared" si="22"/>
        <v>0</v>
      </c>
      <c r="AF672" s="115">
        <f t="shared" si="21"/>
        <v>0</v>
      </c>
    </row>
    <row r="673" spans="1:32" ht="20.100000000000001" customHeight="1">
      <c r="A673" s="114">
        <v>672</v>
      </c>
      <c r="B673" s="40"/>
      <c r="C673" s="40"/>
      <c r="D673" s="40"/>
      <c r="E673" s="40"/>
      <c r="F673" s="40"/>
      <c r="G673" s="40"/>
      <c r="H673" s="40"/>
      <c r="I673" s="40"/>
      <c r="J673" s="43"/>
      <c r="K673" s="40"/>
      <c r="L673" s="40"/>
      <c r="M673" s="54"/>
      <c r="N673" s="38"/>
      <c r="O673" s="40"/>
      <c r="P673" s="49"/>
      <c r="Q673" s="49"/>
      <c r="R673" s="49"/>
      <c r="S673" s="49"/>
      <c r="T673" s="49"/>
      <c r="U673" s="49"/>
      <c r="V673" s="49"/>
      <c r="W673" s="49"/>
      <c r="X673" s="49"/>
      <c r="Y673" s="49"/>
      <c r="Z673" s="49"/>
      <c r="AA673" s="49"/>
      <c r="AB673" s="49"/>
      <c r="AC673" s="45"/>
      <c r="AD673" s="40"/>
      <c r="AE673" s="207">
        <f t="shared" si="22"/>
        <v>0</v>
      </c>
      <c r="AF673" s="115">
        <f t="shared" si="21"/>
        <v>0</v>
      </c>
    </row>
    <row r="674" spans="1:32" ht="20.100000000000001" customHeight="1">
      <c r="A674" s="114">
        <v>673</v>
      </c>
      <c r="B674" s="40"/>
      <c r="C674" s="40"/>
      <c r="D674" s="40"/>
      <c r="E674" s="40"/>
      <c r="F674" s="40"/>
      <c r="G674" s="40"/>
      <c r="H674" s="40"/>
      <c r="I674" s="40"/>
      <c r="J674" s="43"/>
      <c r="K674" s="40"/>
      <c r="L674" s="40"/>
      <c r="M674" s="54"/>
      <c r="N674" s="38"/>
      <c r="O674" s="40"/>
      <c r="P674" s="49"/>
      <c r="Q674" s="49"/>
      <c r="R674" s="49"/>
      <c r="S674" s="49"/>
      <c r="T674" s="49"/>
      <c r="U674" s="49"/>
      <c r="V674" s="49"/>
      <c r="W674" s="49"/>
      <c r="X674" s="49"/>
      <c r="Y674" s="49"/>
      <c r="Z674" s="49"/>
      <c r="AA674" s="49"/>
      <c r="AB674" s="49"/>
      <c r="AC674" s="45"/>
      <c r="AD674" s="40"/>
      <c r="AE674" s="207">
        <f t="shared" si="22"/>
        <v>0</v>
      </c>
      <c r="AF674" s="115">
        <f t="shared" si="21"/>
        <v>0</v>
      </c>
    </row>
    <row r="675" spans="1:32" ht="20.100000000000001" customHeight="1">
      <c r="A675" s="114">
        <v>674</v>
      </c>
      <c r="B675" s="40"/>
      <c r="C675" s="40"/>
      <c r="D675" s="40"/>
      <c r="E675" s="40"/>
      <c r="F675" s="40"/>
      <c r="G675" s="40"/>
      <c r="H675" s="40"/>
      <c r="I675" s="40"/>
      <c r="J675" s="43"/>
      <c r="K675" s="40"/>
      <c r="L675" s="40"/>
      <c r="M675" s="54"/>
      <c r="N675" s="38"/>
      <c r="O675" s="40"/>
      <c r="P675" s="49"/>
      <c r="Q675" s="49"/>
      <c r="R675" s="49"/>
      <c r="S675" s="49"/>
      <c r="T675" s="49"/>
      <c r="U675" s="49"/>
      <c r="V675" s="49"/>
      <c r="W675" s="49"/>
      <c r="X675" s="49"/>
      <c r="Y675" s="49"/>
      <c r="Z675" s="49"/>
      <c r="AA675" s="49"/>
      <c r="AB675" s="49"/>
      <c r="AC675" s="45"/>
      <c r="AD675" s="40"/>
      <c r="AE675" s="207">
        <f t="shared" si="22"/>
        <v>0</v>
      </c>
      <c r="AF675" s="115">
        <f t="shared" si="21"/>
        <v>0</v>
      </c>
    </row>
    <row r="676" spans="1:32" ht="20.100000000000001" customHeight="1">
      <c r="A676" s="114">
        <v>675</v>
      </c>
      <c r="B676" s="40"/>
      <c r="C676" s="40"/>
      <c r="D676" s="40"/>
      <c r="E676" s="40"/>
      <c r="F676" s="40"/>
      <c r="G676" s="40"/>
      <c r="H676" s="40"/>
      <c r="I676" s="40"/>
      <c r="J676" s="43"/>
      <c r="K676" s="40"/>
      <c r="L676" s="40"/>
      <c r="M676" s="54"/>
      <c r="N676" s="38"/>
      <c r="O676" s="40"/>
      <c r="P676" s="49"/>
      <c r="Q676" s="49"/>
      <c r="R676" s="49"/>
      <c r="S676" s="49"/>
      <c r="T676" s="49"/>
      <c r="U676" s="49"/>
      <c r="V676" s="49"/>
      <c r="W676" s="49"/>
      <c r="X676" s="49"/>
      <c r="Y676" s="49"/>
      <c r="Z676" s="49"/>
      <c r="AA676" s="49"/>
      <c r="AB676" s="49"/>
      <c r="AC676" s="45"/>
      <c r="AD676" s="40"/>
      <c r="AE676" s="207">
        <f t="shared" si="22"/>
        <v>0</v>
      </c>
      <c r="AF676" s="115">
        <f t="shared" si="21"/>
        <v>0</v>
      </c>
    </row>
    <row r="677" spans="1:32" ht="20.100000000000001" customHeight="1">
      <c r="A677" s="114">
        <v>676</v>
      </c>
      <c r="B677" s="40"/>
      <c r="C677" s="40"/>
      <c r="D677" s="40"/>
      <c r="E677" s="40"/>
      <c r="F677" s="40"/>
      <c r="G677" s="40"/>
      <c r="H677" s="40"/>
      <c r="I677" s="40"/>
      <c r="J677" s="43"/>
      <c r="K677" s="40"/>
      <c r="L677" s="40"/>
      <c r="M677" s="54"/>
      <c r="N677" s="38"/>
      <c r="O677" s="40"/>
      <c r="P677" s="49"/>
      <c r="Q677" s="49"/>
      <c r="R677" s="49"/>
      <c r="S677" s="49"/>
      <c r="T677" s="49"/>
      <c r="U677" s="49"/>
      <c r="V677" s="49"/>
      <c r="W677" s="49"/>
      <c r="X677" s="49"/>
      <c r="Y677" s="49"/>
      <c r="Z677" s="49"/>
      <c r="AA677" s="49"/>
      <c r="AB677" s="49"/>
      <c r="AC677" s="45"/>
      <c r="AD677" s="40"/>
      <c r="AE677" s="207">
        <f t="shared" si="22"/>
        <v>0</v>
      </c>
      <c r="AF677" s="115">
        <f t="shared" si="21"/>
        <v>0</v>
      </c>
    </row>
    <row r="678" spans="1:32" ht="20.100000000000001" customHeight="1">
      <c r="A678" s="114">
        <v>677</v>
      </c>
      <c r="B678" s="40"/>
      <c r="C678" s="40"/>
      <c r="D678" s="40"/>
      <c r="E678" s="40"/>
      <c r="F678" s="40"/>
      <c r="G678" s="40"/>
      <c r="H678" s="40"/>
      <c r="I678" s="40"/>
      <c r="J678" s="43"/>
      <c r="K678" s="40"/>
      <c r="L678" s="40"/>
      <c r="M678" s="54"/>
      <c r="N678" s="38"/>
      <c r="O678" s="40"/>
      <c r="P678" s="49"/>
      <c r="Q678" s="49"/>
      <c r="R678" s="49"/>
      <c r="S678" s="49"/>
      <c r="T678" s="49"/>
      <c r="U678" s="49"/>
      <c r="V678" s="49"/>
      <c r="W678" s="49"/>
      <c r="X678" s="49"/>
      <c r="Y678" s="49"/>
      <c r="Z678" s="49"/>
      <c r="AA678" s="49"/>
      <c r="AB678" s="49"/>
      <c r="AC678" s="45"/>
      <c r="AD678" s="40"/>
      <c r="AE678" s="207">
        <f t="shared" si="22"/>
        <v>0</v>
      </c>
      <c r="AF678" s="115">
        <f t="shared" si="21"/>
        <v>0</v>
      </c>
    </row>
    <row r="679" spans="1:32" ht="20.100000000000001" customHeight="1">
      <c r="A679" s="114">
        <v>678</v>
      </c>
      <c r="B679" s="40"/>
      <c r="C679" s="40"/>
      <c r="D679" s="40"/>
      <c r="E679" s="40"/>
      <c r="F679" s="40"/>
      <c r="G679" s="40"/>
      <c r="H679" s="40"/>
      <c r="I679" s="40"/>
      <c r="J679" s="43"/>
      <c r="K679" s="40"/>
      <c r="L679" s="40"/>
      <c r="M679" s="54"/>
      <c r="N679" s="38"/>
      <c r="O679" s="40"/>
      <c r="P679" s="49"/>
      <c r="Q679" s="49"/>
      <c r="R679" s="49"/>
      <c r="S679" s="49"/>
      <c r="T679" s="49"/>
      <c r="U679" s="49"/>
      <c r="V679" s="49"/>
      <c r="W679" s="49"/>
      <c r="X679" s="49"/>
      <c r="Y679" s="49"/>
      <c r="Z679" s="49"/>
      <c r="AA679" s="49"/>
      <c r="AB679" s="49"/>
      <c r="AC679" s="45"/>
      <c r="AD679" s="40"/>
      <c r="AE679" s="207">
        <f t="shared" si="22"/>
        <v>0</v>
      </c>
      <c r="AF679" s="115">
        <f t="shared" si="21"/>
        <v>0</v>
      </c>
    </row>
    <row r="680" spans="1:32" ht="20.100000000000001" customHeight="1">
      <c r="A680" s="114">
        <v>679</v>
      </c>
      <c r="B680" s="40"/>
      <c r="C680" s="40"/>
      <c r="D680" s="40"/>
      <c r="E680" s="40"/>
      <c r="F680" s="40"/>
      <c r="G680" s="40"/>
      <c r="H680" s="40"/>
      <c r="I680" s="40"/>
      <c r="J680" s="43"/>
      <c r="K680" s="40"/>
      <c r="L680" s="40"/>
      <c r="M680" s="54"/>
      <c r="N680" s="38"/>
      <c r="O680" s="40"/>
      <c r="P680" s="49"/>
      <c r="Q680" s="49"/>
      <c r="R680" s="49"/>
      <c r="S680" s="49"/>
      <c r="T680" s="49"/>
      <c r="U680" s="49"/>
      <c r="V680" s="49"/>
      <c r="W680" s="49"/>
      <c r="X680" s="49"/>
      <c r="Y680" s="49"/>
      <c r="Z680" s="49"/>
      <c r="AA680" s="49"/>
      <c r="AB680" s="49"/>
      <c r="AC680" s="45"/>
      <c r="AD680" s="40"/>
      <c r="AE680" s="207">
        <f t="shared" si="22"/>
        <v>0</v>
      </c>
      <c r="AF680" s="115">
        <f t="shared" si="21"/>
        <v>0</v>
      </c>
    </row>
    <row r="681" spans="1:32" ht="20.100000000000001" customHeight="1">
      <c r="A681" s="114">
        <v>680</v>
      </c>
      <c r="B681" s="40"/>
      <c r="C681" s="40"/>
      <c r="D681" s="40"/>
      <c r="E681" s="40"/>
      <c r="F681" s="40"/>
      <c r="G681" s="40"/>
      <c r="H681" s="40"/>
      <c r="I681" s="40"/>
      <c r="J681" s="43"/>
      <c r="K681" s="40"/>
      <c r="L681" s="40"/>
      <c r="M681" s="54"/>
      <c r="N681" s="38"/>
      <c r="O681" s="40"/>
      <c r="P681" s="49"/>
      <c r="Q681" s="49"/>
      <c r="R681" s="49"/>
      <c r="S681" s="49"/>
      <c r="T681" s="49"/>
      <c r="U681" s="49"/>
      <c r="V681" s="49"/>
      <c r="W681" s="49"/>
      <c r="X681" s="49"/>
      <c r="Y681" s="49"/>
      <c r="Z681" s="49"/>
      <c r="AA681" s="49"/>
      <c r="AB681" s="49"/>
      <c r="AC681" s="45"/>
      <c r="AD681" s="40"/>
      <c r="AE681" s="207">
        <f t="shared" si="22"/>
        <v>0</v>
      </c>
      <c r="AF681" s="115">
        <f t="shared" si="21"/>
        <v>0</v>
      </c>
    </row>
    <row r="682" spans="1:32" ht="20.100000000000001" customHeight="1">
      <c r="A682" s="114">
        <v>681</v>
      </c>
      <c r="B682" s="40"/>
      <c r="C682" s="40"/>
      <c r="D682" s="40"/>
      <c r="E682" s="40"/>
      <c r="F682" s="40"/>
      <c r="G682" s="40"/>
      <c r="H682" s="40"/>
      <c r="I682" s="40"/>
      <c r="J682" s="43"/>
      <c r="K682" s="40"/>
      <c r="L682" s="40"/>
      <c r="M682" s="54"/>
      <c r="N682" s="38"/>
      <c r="O682" s="40"/>
      <c r="P682" s="49"/>
      <c r="Q682" s="49"/>
      <c r="R682" s="49"/>
      <c r="S682" s="49"/>
      <c r="T682" s="49"/>
      <c r="U682" s="49"/>
      <c r="V682" s="49"/>
      <c r="W682" s="49"/>
      <c r="X682" s="49"/>
      <c r="Y682" s="49"/>
      <c r="Z682" s="49"/>
      <c r="AA682" s="49"/>
      <c r="AB682" s="49"/>
      <c r="AC682" s="45"/>
      <c r="AD682" s="40"/>
      <c r="AE682" s="207">
        <f t="shared" si="22"/>
        <v>0</v>
      </c>
      <c r="AF682" s="115">
        <f t="shared" si="21"/>
        <v>0</v>
      </c>
    </row>
    <row r="683" spans="1:32" ht="20.100000000000001" customHeight="1">
      <c r="A683" s="114">
        <v>682</v>
      </c>
      <c r="B683" s="40"/>
      <c r="C683" s="40"/>
      <c r="D683" s="40"/>
      <c r="E683" s="40"/>
      <c r="F683" s="40"/>
      <c r="G683" s="40"/>
      <c r="H683" s="40"/>
      <c r="I683" s="40"/>
      <c r="J683" s="43"/>
      <c r="K683" s="40"/>
      <c r="L683" s="40"/>
      <c r="M683" s="54"/>
      <c r="N683" s="38"/>
      <c r="O683" s="40"/>
      <c r="P683" s="49"/>
      <c r="Q683" s="49"/>
      <c r="R683" s="49"/>
      <c r="S683" s="49"/>
      <c r="T683" s="49"/>
      <c r="U683" s="49"/>
      <c r="V683" s="49"/>
      <c r="W683" s="49"/>
      <c r="X683" s="49"/>
      <c r="Y683" s="49"/>
      <c r="Z683" s="49"/>
      <c r="AA683" s="49"/>
      <c r="AB683" s="49"/>
      <c r="AC683" s="45"/>
      <c r="AD683" s="40"/>
      <c r="AE683" s="207">
        <f t="shared" si="22"/>
        <v>0</v>
      </c>
      <c r="AF683" s="115">
        <f t="shared" si="21"/>
        <v>0</v>
      </c>
    </row>
    <row r="684" spans="1:32" ht="20.100000000000001" customHeight="1">
      <c r="A684" s="114">
        <v>683</v>
      </c>
      <c r="B684" s="40"/>
      <c r="C684" s="40"/>
      <c r="D684" s="40"/>
      <c r="E684" s="40"/>
      <c r="F684" s="40"/>
      <c r="G684" s="40"/>
      <c r="H684" s="40"/>
      <c r="I684" s="40"/>
      <c r="J684" s="43"/>
      <c r="K684" s="40"/>
      <c r="L684" s="40"/>
      <c r="M684" s="54"/>
      <c r="N684" s="38"/>
      <c r="O684" s="40"/>
      <c r="P684" s="49"/>
      <c r="Q684" s="49"/>
      <c r="R684" s="49"/>
      <c r="S684" s="49"/>
      <c r="T684" s="49"/>
      <c r="U684" s="49"/>
      <c r="V684" s="49"/>
      <c r="W684" s="49"/>
      <c r="X684" s="49"/>
      <c r="Y684" s="49"/>
      <c r="Z684" s="49"/>
      <c r="AA684" s="49"/>
      <c r="AB684" s="49"/>
      <c r="AC684" s="45"/>
      <c r="AD684" s="40"/>
      <c r="AE684" s="207">
        <f t="shared" si="22"/>
        <v>0</v>
      </c>
      <c r="AF684" s="115">
        <f t="shared" si="21"/>
        <v>0</v>
      </c>
    </row>
    <row r="685" spans="1:32" ht="20.100000000000001" customHeight="1">
      <c r="A685" s="114">
        <v>684</v>
      </c>
      <c r="B685" s="40"/>
      <c r="C685" s="40"/>
      <c r="D685" s="40"/>
      <c r="E685" s="40"/>
      <c r="F685" s="40"/>
      <c r="G685" s="40"/>
      <c r="H685" s="40"/>
      <c r="I685" s="40"/>
      <c r="J685" s="43"/>
      <c r="K685" s="40"/>
      <c r="L685" s="40"/>
      <c r="M685" s="54"/>
      <c r="N685" s="38"/>
      <c r="O685" s="40"/>
      <c r="P685" s="49"/>
      <c r="Q685" s="49"/>
      <c r="R685" s="49"/>
      <c r="S685" s="49"/>
      <c r="T685" s="49"/>
      <c r="U685" s="49"/>
      <c r="V685" s="49"/>
      <c r="W685" s="49"/>
      <c r="X685" s="49"/>
      <c r="Y685" s="49"/>
      <c r="Z685" s="49"/>
      <c r="AA685" s="49"/>
      <c r="AB685" s="49"/>
      <c r="AC685" s="45"/>
      <c r="AD685" s="40"/>
      <c r="AE685" s="207">
        <f t="shared" si="22"/>
        <v>0</v>
      </c>
      <c r="AF685" s="115">
        <f t="shared" si="21"/>
        <v>0</v>
      </c>
    </row>
    <row r="686" spans="1:32" ht="20.100000000000001" customHeight="1">
      <c r="A686" s="114">
        <v>685</v>
      </c>
      <c r="B686" s="40"/>
      <c r="C686" s="40"/>
      <c r="D686" s="40"/>
      <c r="E686" s="40"/>
      <c r="F686" s="40"/>
      <c r="G686" s="40"/>
      <c r="H686" s="40"/>
      <c r="I686" s="40"/>
      <c r="J686" s="43"/>
      <c r="K686" s="40"/>
      <c r="L686" s="40"/>
      <c r="M686" s="54"/>
      <c r="N686" s="38"/>
      <c r="O686" s="40"/>
      <c r="P686" s="49"/>
      <c r="Q686" s="49"/>
      <c r="R686" s="49"/>
      <c r="S686" s="49"/>
      <c r="T686" s="49"/>
      <c r="U686" s="49"/>
      <c r="V686" s="49"/>
      <c r="W686" s="49"/>
      <c r="X686" s="49"/>
      <c r="Y686" s="49"/>
      <c r="Z686" s="49"/>
      <c r="AA686" s="49"/>
      <c r="AB686" s="49"/>
      <c r="AC686" s="45"/>
      <c r="AD686" s="40"/>
      <c r="AE686" s="207">
        <f t="shared" si="22"/>
        <v>0</v>
      </c>
      <c r="AF686" s="115">
        <f t="shared" si="21"/>
        <v>0</v>
      </c>
    </row>
    <row r="687" spans="1:32" ht="20.100000000000001" customHeight="1">
      <c r="A687" s="114">
        <v>686</v>
      </c>
      <c r="B687" s="40"/>
      <c r="C687" s="40"/>
      <c r="D687" s="40"/>
      <c r="E687" s="40"/>
      <c r="F687" s="40"/>
      <c r="G687" s="40"/>
      <c r="H687" s="40"/>
      <c r="I687" s="40"/>
      <c r="J687" s="43"/>
      <c r="K687" s="40"/>
      <c r="L687" s="40"/>
      <c r="M687" s="54"/>
      <c r="N687" s="38"/>
      <c r="O687" s="40"/>
      <c r="P687" s="49"/>
      <c r="Q687" s="49"/>
      <c r="R687" s="49"/>
      <c r="S687" s="49"/>
      <c r="T687" s="49"/>
      <c r="U687" s="49"/>
      <c r="V687" s="49"/>
      <c r="W687" s="49"/>
      <c r="X687" s="49"/>
      <c r="Y687" s="49"/>
      <c r="Z687" s="49"/>
      <c r="AA687" s="49"/>
      <c r="AB687" s="49"/>
      <c r="AC687" s="45"/>
      <c r="AD687" s="40"/>
      <c r="AE687" s="207">
        <f t="shared" si="22"/>
        <v>0</v>
      </c>
      <c r="AF687" s="115">
        <f t="shared" si="21"/>
        <v>0</v>
      </c>
    </row>
    <row r="688" spans="1:32" ht="20.100000000000001" customHeight="1">
      <c r="A688" s="114">
        <v>687</v>
      </c>
      <c r="B688" s="40"/>
      <c r="C688" s="40"/>
      <c r="D688" s="40"/>
      <c r="E688" s="40"/>
      <c r="F688" s="40"/>
      <c r="G688" s="40"/>
      <c r="H688" s="40"/>
      <c r="I688" s="40"/>
      <c r="J688" s="43"/>
      <c r="K688" s="40"/>
      <c r="L688" s="40"/>
      <c r="M688" s="54"/>
      <c r="N688" s="38"/>
      <c r="O688" s="40"/>
      <c r="P688" s="49"/>
      <c r="Q688" s="49"/>
      <c r="R688" s="49"/>
      <c r="S688" s="49"/>
      <c r="T688" s="49"/>
      <c r="U688" s="49"/>
      <c r="V688" s="49"/>
      <c r="W688" s="49"/>
      <c r="X688" s="49"/>
      <c r="Y688" s="49"/>
      <c r="Z688" s="49"/>
      <c r="AA688" s="49"/>
      <c r="AB688" s="49"/>
      <c r="AC688" s="45"/>
      <c r="AD688" s="40"/>
      <c r="AE688" s="207">
        <f t="shared" si="22"/>
        <v>0</v>
      </c>
      <c r="AF688" s="115">
        <f t="shared" si="21"/>
        <v>0</v>
      </c>
    </row>
    <row r="689" spans="1:32" ht="20.100000000000001" customHeight="1">
      <c r="A689" s="114">
        <v>688</v>
      </c>
      <c r="B689" s="40"/>
      <c r="C689" s="40"/>
      <c r="D689" s="40"/>
      <c r="E689" s="40"/>
      <c r="F689" s="40"/>
      <c r="G689" s="40"/>
      <c r="H689" s="40"/>
      <c r="I689" s="40"/>
      <c r="J689" s="43"/>
      <c r="K689" s="40"/>
      <c r="L689" s="40"/>
      <c r="M689" s="54"/>
      <c r="N689" s="38"/>
      <c r="O689" s="40"/>
      <c r="P689" s="49"/>
      <c r="Q689" s="49"/>
      <c r="R689" s="49"/>
      <c r="S689" s="49"/>
      <c r="T689" s="49"/>
      <c r="U689" s="49"/>
      <c r="V689" s="49"/>
      <c r="W689" s="49"/>
      <c r="X689" s="49"/>
      <c r="Y689" s="49"/>
      <c r="Z689" s="49"/>
      <c r="AA689" s="49"/>
      <c r="AB689" s="49"/>
      <c r="AC689" s="45"/>
      <c r="AD689" s="40"/>
      <c r="AE689" s="207">
        <f t="shared" si="22"/>
        <v>0</v>
      </c>
      <c r="AF689" s="115">
        <f t="shared" si="21"/>
        <v>0</v>
      </c>
    </row>
    <row r="690" spans="1:32" ht="20.100000000000001" customHeight="1">
      <c r="A690" s="114">
        <v>689</v>
      </c>
      <c r="B690" s="40"/>
      <c r="C690" s="40"/>
      <c r="D690" s="40"/>
      <c r="E690" s="40"/>
      <c r="F690" s="40"/>
      <c r="G690" s="40"/>
      <c r="H690" s="40"/>
      <c r="I690" s="40"/>
      <c r="J690" s="43"/>
      <c r="K690" s="40"/>
      <c r="L690" s="40"/>
      <c r="M690" s="54"/>
      <c r="N690" s="38"/>
      <c r="O690" s="40"/>
      <c r="P690" s="49"/>
      <c r="Q690" s="49"/>
      <c r="R690" s="49"/>
      <c r="S690" s="49"/>
      <c r="T690" s="49"/>
      <c r="U690" s="49"/>
      <c r="V690" s="49"/>
      <c r="W690" s="49"/>
      <c r="X690" s="49"/>
      <c r="Y690" s="49"/>
      <c r="Z690" s="49"/>
      <c r="AA690" s="49"/>
      <c r="AB690" s="49"/>
      <c r="AC690" s="45"/>
      <c r="AD690" s="40"/>
      <c r="AE690" s="207">
        <f t="shared" si="22"/>
        <v>0</v>
      </c>
      <c r="AF690" s="115">
        <f t="shared" si="21"/>
        <v>0</v>
      </c>
    </row>
    <row r="691" spans="1:32" ht="20.100000000000001" customHeight="1">
      <c r="A691" s="114">
        <v>690</v>
      </c>
      <c r="B691" s="40"/>
      <c r="C691" s="40"/>
      <c r="D691" s="40"/>
      <c r="E691" s="40"/>
      <c r="F691" s="40"/>
      <c r="G691" s="40"/>
      <c r="H691" s="40"/>
      <c r="I691" s="40"/>
      <c r="J691" s="43"/>
      <c r="K691" s="40"/>
      <c r="L691" s="40"/>
      <c r="M691" s="54"/>
      <c r="N691" s="38"/>
      <c r="O691" s="40"/>
      <c r="P691" s="49"/>
      <c r="Q691" s="49"/>
      <c r="R691" s="49"/>
      <c r="S691" s="49"/>
      <c r="T691" s="49"/>
      <c r="U691" s="49"/>
      <c r="V691" s="49"/>
      <c r="W691" s="49"/>
      <c r="X691" s="49"/>
      <c r="Y691" s="49"/>
      <c r="Z691" s="49"/>
      <c r="AA691" s="49"/>
      <c r="AB691" s="49"/>
      <c r="AC691" s="45"/>
      <c r="AD691" s="40"/>
      <c r="AE691" s="207">
        <f t="shared" si="22"/>
        <v>0</v>
      </c>
      <c r="AF691" s="115">
        <f t="shared" si="21"/>
        <v>0</v>
      </c>
    </row>
    <row r="692" spans="1:32" ht="20.100000000000001" customHeight="1">
      <c r="A692" s="114">
        <v>691</v>
      </c>
      <c r="B692" s="40"/>
      <c r="C692" s="40"/>
      <c r="D692" s="40"/>
      <c r="E692" s="40"/>
      <c r="F692" s="40"/>
      <c r="G692" s="40"/>
      <c r="H692" s="40"/>
      <c r="I692" s="40"/>
      <c r="J692" s="43"/>
      <c r="K692" s="40"/>
      <c r="L692" s="40"/>
      <c r="M692" s="54"/>
      <c r="N692" s="38"/>
      <c r="O692" s="40"/>
      <c r="P692" s="49"/>
      <c r="Q692" s="49"/>
      <c r="R692" s="49"/>
      <c r="S692" s="49"/>
      <c r="T692" s="49"/>
      <c r="U692" s="49"/>
      <c r="V692" s="49"/>
      <c r="W692" s="49"/>
      <c r="X692" s="49"/>
      <c r="Y692" s="49"/>
      <c r="Z692" s="49"/>
      <c r="AA692" s="49"/>
      <c r="AB692" s="49"/>
      <c r="AC692" s="45"/>
      <c r="AD692" s="40"/>
      <c r="AE692" s="207">
        <f t="shared" si="22"/>
        <v>0</v>
      </c>
      <c r="AF692" s="115">
        <f t="shared" si="21"/>
        <v>0</v>
      </c>
    </row>
    <row r="693" spans="1:32" ht="20.100000000000001" customHeight="1">
      <c r="A693" s="114">
        <v>692</v>
      </c>
      <c r="B693" s="40"/>
      <c r="C693" s="40"/>
      <c r="D693" s="40"/>
      <c r="E693" s="40"/>
      <c r="F693" s="40"/>
      <c r="G693" s="40"/>
      <c r="H693" s="40"/>
      <c r="I693" s="40"/>
      <c r="J693" s="43"/>
      <c r="K693" s="40"/>
      <c r="L693" s="40"/>
      <c r="M693" s="54"/>
      <c r="N693" s="38"/>
      <c r="O693" s="40"/>
      <c r="P693" s="49"/>
      <c r="Q693" s="49"/>
      <c r="R693" s="49"/>
      <c r="S693" s="49"/>
      <c r="T693" s="49"/>
      <c r="U693" s="49"/>
      <c r="V693" s="49"/>
      <c r="W693" s="49"/>
      <c r="X693" s="49"/>
      <c r="Y693" s="49"/>
      <c r="Z693" s="49"/>
      <c r="AA693" s="49"/>
      <c r="AB693" s="49"/>
      <c r="AC693" s="45"/>
      <c r="AD693" s="40"/>
      <c r="AE693" s="207">
        <f t="shared" ref="AE693:AE702" si="23">SUM(P693:AB693)</f>
        <v>0</v>
      </c>
      <c r="AF693" s="115">
        <f t="shared" si="21"/>
        <v>0</v>
      </c>
    </row>
    <row r="694" spans="1:32" ht="20.100000000000001" customHeight="1">
      <c r="A694" s="114">
        <v>693</v>
      </c>
      <c r="B694" s="40"/>
      <c r="C694" s="40"/>
      <c r="D694" s="40"/>
      <c r="E694" s="40"/>
      <c r="F694" s="40"/>
      <c r="G694" s="40"/>
      <c r="H694" s="40"/>
      <c r="I694" s="40"/>
      <c r="J694" s="43"/>
      <c r="K694" s="40"/>
      <c r="L694" s="40"/>
      <c r="M694" s="54"/>
      <c r="N694" s="38"/>
      <c r="O694" s="40"/>
      <c r="P694" s="49"/>
      <c r="Q694" s="49"/>
      <c r="R694" s="49"/>
      <c r="S694" s="49"/>
      <c r="T694" s="49"/>
      <c r="U694" s="49"/>
      <c r="V694" s="49"/>
      <c r="W694" s="49"/>
      <c r="X694" s="49"/>
      <c r="Y694" s="49"/>
      <c r="Z694" s="49"/>
      <c r="AA694" s="49"/>
      <c r="AB694" s="49"/>
      <c r="AC694" s="45"/>
      <c r="AD694" s="40"/>
      <c r="AE694" s="207">
        <f t="shared" si="23"/>
        <v>0</v>
      </c>
      <c r="AF694" s="115">
        <f t="shared" si="21"/>
        <v>0</v>
      </c>
    </row>
    <row r="695" spans="1:32" ht="20.100000000000001" customHeight="1">
      <c r="A695" s="114">
        <v>694</v>
      </c>
      <c r="B695" s="40"/>
      <c r="C695" s="40"/>
      <c r="D695" s="40"/>
      <c r="E695" s="40"/>
      <c r="F695" s="40"/>
      <c r="G695" s="40"/>
      <c r="H695" s="40"/>
      <c r="I695" s="40"/>
      <c r="J695" s="43"/>
      <c r="K695" s="40"/>
      <c r="L695" s="40"/>
      <c r="M695" s="54"/>
      <c r="N695" s="38"/>
      <c r="O695" s="40"/>
      <c r="P695" s="49"/>
      <c r="Q695" s="49"/>
      <c r="R695" s="49"/>
      <c r="S695" s="49"/>
      <c r="T695" s="49"/>
      <c r="U695" s="49"/>
      <c r="V695" s="49"/>
      <c r="W695" s="49"/>
      <c r="X695" s="49"/>
      <c r="Y695" s="49"/>
      <c r="Z695" s="49"/>
      <c r="AA695" s="49"/>
      <c r="AB695" s="49"/>
      <c r="AC695" s="45"/>
      <c r="AD695" s="40"/>
      <c r="AE695" s="207">
        <f t="shared" si="23"/>
        <v>0</v>
      </c>
      <c r="AF695" s="115">
        <f t="shared" si="21"/>
        <v>0</v>
      </c>
    </row>
    <row r="696" spans="1:32" ht="20.100000000000001" customHeight="1">
      <c r="A696" s="114">
        <v>695</v>
      </c>
      <c r="B696" s="40"/>
      <c r="C696" s="40"/>
      <c r="D696" s="40"/>
      <c r="E696" s="40"/>
      <c r="F696" s="40"/>
      <c r="G696" s="40"/>
      <c r="H696" s="40"/>
      <c r="I696" s="40"/>
      <c r="J696" s="43"/>
      <c r="K696" s="40"/>
      <c r="L696" s="40"/>
      <c r="M696" s="54"/>
      <c r="N696" s="38"/>
      <c r="O696" s="40"/>
      <c r="P696" s="49"/>
      <c r="Q696" s="49"/>
      <c r="R696" s="49"/>
      <c r="S696" s="49"/>
      <c r="T696" s="49"/>
      <c r="U696" s="49"/>
      <c r="V696" s="49"/>
      <c r="W696" s="49"/>
      <c r="X696" s="49"/>
      <c r="Y696" s="49"/>
      <c r="Z696" s="49"/>
      <c r="AA696" s="49"/>
      <c r="AB696" s="49"/>
      <c r="AC696" s="45"/>
      <c r="AD696" s="40"/>
      <c r="AE696" s="207">
        <f t="shared" si="23"/>
        <v>0</v>
      </c>
      <c r="AF696" s="115">
        <f t="shared" si="21"/>
        <v>0</v>
      </c>
    </row>
    <row r="697" spans="1:32" ht="20.100000000000001" customHeight="1">
      <c r="A697" s="114">
        <v>696</v>
      </c>
      <c r="B697" s="40"/>
      <c r="C697" s="40"/>
      <c r="D697" s="40"/>
      <c r="E697" s="40"/>
      <c r="F697" s="40"/>
      <c r="G697" s="40"/>
      <c r="H697" s="40"/>
      <c r="I697" s="40"/>
      <c r="J697" s="43"/>
      <c r="K697" s="40"/>
      <c r="L697" s="40"/>
      <c r="M697" s="54"/>
      <c r="N697" s="38"/>
      <c r="O697" s="40"/>
      <c r="P697" s="49"/>
      <c r="Q697" s="49"/>
      <c r="R697" s="49"/>
      <c r="S697" s="49"/>
      <c r="T697" s="49"/>
      <c r="U697" s="49"/>
      <c r="V697" s="49"/>
      <c r="W697" s="49"/>
      <c r="X697" s="49"/>
      <c r="Y697" s="49"/>
      <c r="Z697" s="49"/>
      <c r="AA697" s="49"/>
      <c r="AB697" s="49"/>
      <c r="AC697" s="45"/>
      <c r="AD697" s="40"/>
      <c r="AE697" s="207">
        <f t="shared" si="23"/>
        <v>0</v>
      </c>
      <c r="AF697" s="115">
        <f t="shared" si="21"/>
        <v>0</v>
      </c>
    </row>
    <row r="698" spans="1:32" ht="20.100000000000001" customHeight="1">
      <c r="A698" s="114">
        <v>697</v>
      </c>
      <c r="B698" s="40"/>
      <c r="C698" s="40"/>
      <c r="D698" s="40"/>
      <c r="E698" s="40"/>
      <c r="F698" s="40"/>
      <c r="G698" s="40"/>
      <c r="H698" s="40"/>
      <c r="I698" s="40"/>
      <c r="J698" s="43"/>
      <c r="K698" s="40"/>
      <c r="L698" s="40"/>
      <c r="M698" s="54"/>
      <c r="N698" s="38"/>
      <c r="O698" s="40"/>
      <c r="P698" s="49"/>
      <c r="Q698" s="49"/>
      <c r="R698" s="49"/>
      <c r="S698" s="49"/>
      <c r="T698" s="49"/>
      <c r="U698" s="49"/>
      <c r="V698" s="49"/>
      <c r="W698" s="49"/>
      <c r="X698" s="49"/>
      <c r="Y698" s="49"/>
      <c r="Z698" s="49"/>
      <c r="AA698" s="49"/>
      <c r="AB698" s="49"/>
      <c r="AC698" s="45"/>
      <c r="AD698" s="40"/>
      <c r="AE698" s="207">
        <f t="shared" si="23"/>
        <v>0</v>
      </c>
      <c r="AF698" s="115">
        <f t="shared" si="21"/>
        <v>0</v>
      </c>
    </row>
    <row r="699" spans="1:32" ht="20.100000000000001" customHeight="1">
      <c r="A699" s="114">
        <v>698</v>
      </c>
      <c r="B699" s="40"/>
      <c r="C699" s="40"/>
      <c r="D699" s="40"/>
      <c r="E699" s="40"/>
      <c r="F699" s="40"/>
      <c r="G699" s="40"/>
      <c r="H699" s="40"/>
      <c r="I699" s="40"/>
      <c r="J699" s="43"/>
      <c r="K699" s="40"/>
      <c r="L699" s="40"/>
      <c r="M699" s="54"/>
      <c r="N699" s="38"/>
      <c r="O699" s="40"/>
      <c r="P699" s="49"/>
      <c r="Q699" s="49"/>
      <c r="R699" s="49"/>
      <c r="S699" s="49"/>
      <c r="T699" s="49"/>
      <c r="U699" s="49"/>
      <c r="V699" s="49"/>
      <c r="W699" s="49"/>
      <c r="X699" s="49"/>
      <c r="Y699" s="49"/>
      <c r="Z699" s="49"/>
      <c r="AA699" s="49"/>
      <c r="AB699" s="49"/>
      <c r="AC699" s="45"/>
      <c r="AD699" s="40"/>
      <c r="AE699" s="207">
        <f t="shared" si="23"/>
        <v>0</v>
      </c>
      <c r="AF699" s="115">
        <f t="shared" si="21"/>
        <v>0</v>
      </c>
    </row>
    <row r="700" spans="1:32" ht="20.100000000000001" customHeight="1">
      <c r="A700" s="114">
        <v>699</v>
      </c>
      <c r="B700" s="40"/>
      <c r="C700" s="40"/>
      <c r="D700" s="40"/>
      <c r="E700" s="40"/>
      <c r="F700" s="40"/>
      <c r="G700" s="40"/>
      <c r="H700" s="40"/>
      <c r="I700" s="40"/>
      <c r="J700" s="43"/>
      <c r="K700" s="40"/>
      <c r="L700" s="40"/>
      <c r="M700" s="54"/>
      <c r="N700" s="38"/>
      <c r="O700" s="40"/>
      <c r="P700" s="49"/>
      <c r="Q700" s="49"/>
      <c r="R700" s="49"/>
      <c r="S700" s="49"/>
      <c r="T700" s="49"/>
      <c r="U700" s="49"/>
      <c r="V700" s="49"/>
      <c r="W700" s="49"/>
      <c r="X700" s="49"/>
      <c r="Y700" s="49"/>
      <c r="Z700" s="49"/>
      <c r="AA700" s="49"/>
      <c r="AB700" s="49"/>
      <c r="AC700" s="45"/>
      <c r="AD700" s="40"/>
      <c r="AE700" s="207">
        <f t="shared" si="23"/>
        <v>0</v>
      </c>
      <c r="AF700" s="115">
        <f t="shared" si="21"/>
        <v>0</v>
      </c>
    </row>
    <row r="701" spans="1:32" ht="20.100000000000001" customHeight="1">
      <c r="A701" s="114">
        <v>700</v>
      </c>
      <c r="B701" s="40"/>
      <c r="C701" s="40"/>
      <c r="D701" s="40"/>
      <c r="E701" s="40"/>
      <c r="F701" s="40"/>
      <c r="G701" s="40"/>
      <c r="H701" s="40"/>
      <c r="I701" s="40"/>
      <c r="J701" s="43"/>
      <c r="K701" s="40"/>
      <c r="L701" s="40"/>
      <c r="M701" s="54"/>
      <c r="N701" s="38"/>
      <c r="O701" s="40"/>
      <c r="P701" s="49"/>
      <c r="Q701" s="49"/>
      <c r="R701" s="49"/>
      <c r="S701" s="49"/>
      <c r="T701" s="49"/>
      <c r="U701" s="49"/>
      <c r="V701" s="49"/>
      <c r="W701" s="49"/>
      <c r="X701" s="49"/>
      <c r="Y701" s="49"/>
      <c r="Z701" s="49"/>
      <c r="AA701" s="49"/>
      <c r="AB701" s="49"/>
      <c r="AC701" s="45"/>
      <c r="AD701" s="40"/>
      <c r="AE701" s="207">
        <f t="shared" si="23"/>
        <v>0</v>
      </c>
      <c r="AF701" s="115">
        <f t="shared" si="21"/>
        <v>0</v>
      </c>
    </row>
    <row r="702" spans="1:32" ht="20.100000000000001" customHeight="1" thickBot="1">
      <c r="A702" s="114">
        <v>701</v>
      </c>
      <c r="B702" s="41"/>
      <c r="C702" s="41"/>
      <c r="D702" s="41"/>
      <c r="E702" s="41"/>
      <c r="F702" s="41"/>
      <c r="G702" s="41"/>
      <c r="H702" s="41"/>
      <c r="I702" s="41"/>
      <c r="J702" s="44"/>
      <c r="K702" s="41"/>
      <c r="L702" s="41"/>
      <c r="M702" s="71"/>
      <c r="N702" s="39"/>
      <c r="O702" s="41"/>
      <c r="P702" s="51"/>
      <c r="Q702" s="51"/>
      <c r="R702" s="51"/>
      <c r="S702" s="51"/>
      <c r="T702" s="51"/>
      <c r="U702" s="51"/>
      <c r="V702" s="51"/>
      <c r="W702" s="51"/>
      <c r="X702" s="51"/>
      <c r="Y702" s="51"/>
      <c r="Z702" s="51"/>
      <c r="AA702" s="51"/>
      <c r="AB702" s="51"/>
      <c r="AC702" s="46"/>
      <c r="AD702" s="41"/>
      <c r="AE702" s="208">
        <f t="shared" si="23"/>
        <v>0</v>
      </c>
      <c r="AF702" s="118">
        <f t="shared" si="21"/>
        <v>0</v>
      </c>
    </row>
    <row r="703" spans="1:32">
      <c r="A703" s="119"/>
      <c r="B703" s="119"/>
      <c r="C703" s="119"/>
      <c r="D703" s="119"/>
      <c r="E703" s="119"/>
      <c r="F703" s="119"/>
      <c r="G703" s="119"/>
      <c r="H703" s="119"/>
      <c r="I703" s="119"/>
      <c r="J703" s="120"/>
      <c r="K703" s="119"/>
      <c r="L703" s="119"/>
      <c r="M703" s="119"/>
      <c r="N703" s="119"/>
      <c r="O703" s="119"/>
      <c r="P703" s="121"/>
      <c r="Q703" s="121"/>
      <c r="R703" s="121"/>
      <c r="S703" s="121"/>
      <c r="T703" s="121"/>
      <c r="U703" s="121"/>
      <c r="V703" s="121"/>
      <c r="W703" s="121"/>
      <c r="X703" s="121"/>
      <c r="Y703" s="121"/>
      <c r="Z703" s="121"/>
      <c r="AA703" s="121"/>
      <c r="AB703" s="121"/>
      <c r="AC703" s="120"/>
      <c r="AD703" s="119"/>
      <c r="AE703" s="121"/>
      <c r="AF703" s="121"/>
    </row>
    <row r="704" spans="1:32">
      <c r="A704" s="119"/>
      <c r="B704" s="119"/>
      <c r="C704" s="119"/>
      <c r="D704" s="119"/>
      <c r="E704" s="119"/>
      <c r="F704" s="119"/>
      <c r="G704" s="119"/>
      <c r="H704" s="119"/>
      <c r="I704" s="119"/>
      <c r="J704" s="120"/>
      <c r="K704" s="119"/>
      <c r="L704" s="119"/>
      <c r="M704" s="119"/>
      <c r="N704" s="119"/>
      <c r="O704" s="119"/>
      <c r="P704" s="121"/>
      <c r="Q704" s="121"/>
      <c r="R704" s="121"/>
      <c r="S704" s="121"/>
      <c r="T704" s="121"/>
      <c r="U704" s="121"/>
      <c r="V704" s="121"/>
      <c r="W704" s="121"/>
      <c r="X704" s="121"/>
      <c r="Y704" s="121"/>
      <c r="Z704" s="121"/>
      <c r="AA704" s="121"/>
      <c r="AB704" s="121"/>
      <c r="AC704" s="120"/>
      <c r="AD704" s="119"/>
      <c r="AE704" s="121"/>
      <c r="AF704" s="121"/>
    </row>
    <row r="705" spans="1:32">
      <c r="A705" s="119"/>
      <c r="B705" s="119"/>
      <c r="C705" s="119"/>
      <c r="D705" s="119"/>
      <c r="E705" s="119"/>
      <c r="F705" s="119"/>
      <c r="G705" s="119"/>
      <c r="H705" s="119"/>
      <c r="I705" s="119"/>
      <c r="J705" s="120"/>
      <c r="K705" s="119"/>
      <c r="L705" s="119"/>
      <c r="M705" s="119"/>
      <c r="N705" s="119"/>
      <c r="O705" s="119"/>
      <c r="P705" s="121"/>
      <c r="Q705" s="121"/>
      <c r="R705" s="121"/>
      <c r="S705" s="121"/>
      <c r="T705" s="121"/>
      <c r="U705" s="121"/>
      <c r="V705" s="121"/>
      <c r="W705" s="121"/>
      <c r="X705" s="121"/>
      <c r="Y705" s="121"/>
      <c r="Z705" s="121"/>
      <c r="AA705" s="121"/>
      <c r="AB705" s="121"/>
      <c r="AC705" s="120"/>
      <c r="AD705" s="119"/>
      <c r="AE705" s="121"/>
      <c r="AF705" s="121"/>
    </row>
    <row r="706" spans="1:32">
      <c r="A706" s="119"/>
      <c r="B706" s="119"/>
      <c r="C706" s="119"/>
      <c r="D706" s="119"/>
      <c r="E706" s="119"/>
      <c r="F706" s="119"/>
      <c r="G706" s="119"/>
      <c r="H706" s="119"/>
      <c r="I706" s="119"/>
      <c r="J706" s="120"/>
      <c r="K706" s="119"/>
      <c r="L706" s="119"/>
      <c r="M706" s="119"/>
      <c r="N706" s="119"/>
      <c r="O706" s="119"/>
      <c r="P706" s="121"/>
      <c r="Q706" s="121"/>
      <c r="R706" s="121"/>
      <c r="S706" s="121"/>
      <c r="T706" s="121"/>
      <c r="U706" s="121"/>
      <c r="V706" s="121"/>
      <c r="W706" s="121"/>
      <c r="X706" s="121"/>
      <c r="Y706" s="121"/>
      <c r="Z706" s="121"/>
      <c r="AA706" s="121"/>
      <c r="AB706" s="121"/>
      <c r="AC706" s="120"/>
      <c r="AD706" s="119"/>
      <c r="AE706" s="121"/>
      <c r="AF706" s="121"/>
    </row>
    <row r="707" spans="1:32">
      <c r="A707" s="119"/>
      <c r="B707" s="119"/>
      <c r="C707" s="119"/>
      <c r="D707" s="119"/>
      <c r="E707" s="119"/>
      <c r="F707" s="119"/>
      <c r="G707" s="119"/>
      <c r="H707" s="119"/>
      <c r="I707" s="119"/>
      <c r="J707" s="120"/>
      <c r="K707" s="119"/>
      <c r="L707" s="119"/>
      <c r="M707" s="119"/>
      <c r="N707" s="119"/>
      <c r="O707" s="119"/>
      <c r="P707" s="121"/>
      <c r="Q707" s="121"/>
      <c r="R707" s="121"/>
      <c r="S707" s="121"/>
      <c r="T707" s="121"/>
      <c r="U707" s="121"/>
      <c r="V707" s="121"/>
      <c r="W707" s="121"/>
      <c r="X707" s="121"/>
      <c r="Y707" s="121"/>
      <c r="Z707" s="121"/>
      <c r="AA707" s="121"/>
      <c r="AB707" s="121"/>
      <c r="AC707" s="120"/>
      <c r="AD707" s="119"/>
      <c r="AE707" s="121"/>
      <c r="AF707" s="121"/>
    </row>
    <row r="708" spans="1:32">
      <c r="A708" s="119"/>
      <c r="B708" s="119"/>
      <c r="C708" s="119"/>
      <c r="D708" s="119"/>
      <c r="E708" s="119"/>
      <c r="F708" s="119"/>
      <c r="G708" s="119"/>
      <c r="H708" s="119"/>
      <c r="I708" s="119"/>
      <c r="J708" s="120"/>
      <c r="K708" s="119"/>
      <c r="L708" s="119"/>
      <c r="M708" s="119"/>
      <c r="N708" s="119"/>
      <c r="O708" s="119"/>
      <c r="P708" s="121"/>
      <c r="Q708" s="121"/>
      <c r="R708" s="121"/>
      <c r="S708" s="121"/>
      <c r="T708" s="121"/>
      <c r="U708" s="121"/>
      <c r="V708" s="121"/>
      <c r="W708" s="121"/>
      <c r="X708" s="121"/>
      <c r="Y708" s="121"/>
      <c r="Z708" s="121"/>
      <c r="AA708" s="121"/>
      <c r="AB708" s="121"/>
      <c r="AC708" s="120"/>
      <c r="AD708" s="119"/>
      <c r="AE708" s="121"/>
      <c r="AF708" s="121"/>
    </row>
    <row r="709" spans="1:32">
      <c r="A709" s="119"/>
      <c r="B709" s="119"/>
      <c r="C709" s="119"/>
      <c r="D709" s="119"/>
      <c r="E709" s="119"/>
      <c r="F709" s="119"/>
      <c r="G709" s="119"/>
      <c r="H709" s="119"/>
      <c r="I709" s="119"/>
      <c r="J709" s="120"/>
      <c r="K709" s="119"/>
      <c r="L709" s="119"/>
      <c r="M709" s="119"/>
      <c r="N709" s="119"/>
      <c r="O709" s="119"/>
      <c r="P709" s="121"/>
      <c r="Q709" s="121"/>
      <c r="R709" s="121"/>
      <c r="S709" s="121"/>
      <c r="T709" s="121"/>
      <c r="U709" s="121"/>
      <c r="V709" s="121"/>
      <c r="W709" s="121"/>
      <c r="X709" s="121"/>
      <c r="Y709" s="121"/>
      <c r="Z709" s="121"/>
      <c r="AA709" s="121"/>
      <c r="AB709" s="121"/>
      <c r="AC709" s="120"/>
      <c r="AD709" s="119"/>
      <c r="AE709" s="121"/>
      <c r="AF709" s="121"/>
    </row>
    <row r="710" spans="1:32">
      <c r="A710" s="119"/>
      <c r="B710" s="119"/>
      <c r="C710" s="119"/>
      <c r="D710" s="119"/>
      <c r="E710" s="119"/>
      <c r="F710" s="119"/>
      <c r="G710" s="119"/>
      <c r="H710" s="119"/>
      <c r="I710" s="119"/>
      <c r="J710" s="120"/>
      <c r="K710" s="119"/>
      <c r="L710" s="119"/>
      <c r="M710" s="119"/>
      <c r="N710" s="119"/>
      <c r="O710" s="119"/>
      <c r="P710" s="121"/>
      <c r="Q710" s="121"/>
      <c r="R710" s="121"/>
      <c r="S710" s="121"/>
      <c r="T710" s="121"/>
      <c r="U710" s="121"/>
      <c r="V710" s="121"/>
      <c r="W710" s="121"/>
      <c r="X710" s="121"/>
      <c r="Y710" s="121"/>
      <c r="Z710" s="121"/>
      <c r="AA710" s="121"/>
      <c r="AB710" s="121"/>
      <c r="AC710" s="120"/>
      <c r="AD710" s="119"/>
      <c r="AE710" s="121"/>
      <c r="AF710" s="121"/>
    </row>
    <row r="711" spans="1:32">
      <c r="A711" s="119"/>
      <c r="B711" s="119"/>
      <c r="C711" s="119"/>
      <c r="D711" s="119"/>
      <c r="E711" s="119"/>
      <c r="F711" s="119"/>
      <c r="G711" s="119"/>
      <c r="H711" s="119"/>
      <c r="I711" s="119"/>
      <c r="J711" s="120"/>
      <c r="K711" s="119"/>
      <c r="L711" s="119"/>
      <c r="M711" s="119"/>
      <c r="N711" s="119"/>
      <c r="O711" s="119"/>
      <c r="P711" s="121"/>
      <c r="Q711" s="121"/>
      <c r="R711" s="121"/>
      <c r="S711" s="121"/>
      <c r="T711" s="121"/>
      <c r="U711" s="121"/>
      <c r="V711" s="121"/>
      <c r="W711" s="121"/>
      <c r="X711" s="121"/>
      <c r="Y711" s="121"/>
      <c r="Z711" s="121"/>
      <c r="AA711" s="121"/>
      <c r="AB711" s="121"/>
      <c r="AC711" s="120"/>
      <c r="AD711" s="119"/>
      <c r="AE711" s="121"/>
      <c r="AF711" s="121"/>
    </row>
    <row r="712" spans="1:32">
      <c r="A712" s="119"/>
      <c r="B712" s="119"/>
      <c r="C712" s="119"/>
      <c r="D712" s="119"/>
      <c r="E712" s="119"/>
      <c r="F712" s="119"/>
      <c r="G712" s="119"/>
      <c r="H712" s="119"/>
      <c r="I712" s="119"/>
      <c r="J712" s="120"/>
      <c r="K712" s="119"/>
      <c r="L712" s="119"/>
      <c r="M712" s="119"/>
      <c r="N712" s="119"/>
      <c r="O712" s="119"/>
      <c r="P712" s="121"/>
      <c r="Q712" s="121"/>
      <c r="R712" s="121"/>
      <c r="S712" s="121"/>
      <c r="T712" s="121"/>
      <c r="U712" s="121"/>
      <c r="V712" s="121"/>
      <c r="W712" s="121"/>
      <c r="X712" s="121"/>
      <c r="Y712" s="121"/>
      <c r="Z712" s="121"/>
      <c r="AA712" s="121"/>
      <c r="AB712" s="121"/>
      <c r="AC712" s="120"/>
      <c r="AD712" s="119"/>
      <c r="AE712" s="121"/>
      <c r="AF712" s="121"/>
    </row>
    <row r="713" spans="1:32">
      <c r="A713" s="119"/>
      <c r="B713" s="119"/>
      <c r="C713" s="119"/>
      <c r="D713" s="119"/>
      <c r="E713" s="119"/>
      <c r="F713" s="119"/>
      <c r="G713" s="119"/>
      <c r="H713" s="119"/>
      <c r="I713" s="119"/>
      <c r="J713" s="120"/>
      <c r="K713" s="119"/>
      <c r="L713" s="119"/>
      <c r="M713" s="119"/>
      <c r="N713" s="119"/>
      <c r="O713" s="119"/>
      <c r="P713" s="121"/>
      <c r="Q713" s="121"/>
      <c r="R713" s="121"/>
      <c r="S713" s="121"/>
      <c r="T713" s="121"/>
      <c r="U713" s="121"/>
      <c r="V713" s="121"/>
      <c r="W713" s="121"/>
      <c r="X713" s="121"/>
      <c r="Y713" s="121"/>
      <c r="Z713" s="121"/>
      <c r="AA713" s="121"/>
      <c r="AB713" s="121"/>
      <c r="AC713" s="120"/>
      <c r="AD713" s="119"/>
      <c r="AE713" s="121"/>
      <c r="AF713" s="121"/>
    </row>
    <row r="714" spans="1:32">
      <c r="A714" s="119"/>
      <c r="B714" s="119"/>
      <c r="C714" s="119"/>
      <c r="D714" s="119"/>
      <c r="E714" s="119"/>
      <c r="F714" s="119"/>
      <c r="G714" s="119"/>
      <c r="H714" s="119"/>
      <c r="I714" s="119"/>
      <c r="J714" s="120"/>
      <c r="K714" s="119"/>
      <c r="L714" s="119"/>
      <c r="M714" s="119"/>
      <c r="N714" s="119"/>
      <c r="O714" s="119"/>
      <c r="P714" s="121"/>
      <c r="Q714" s="121"/>
      <c r="R714" s="121"/>
      <c r="S714" s="121"/>
      <c r="T714" s="121"/>
      <c r="U714" s="121"/>
      <c r="V714" s="121"/>
      <c r="W714" s="121"/>
      <c r="X714" s="121"/>
      <c r="Y714" s="121"/>
      <c r="Z714" s="121"/>
      <c r="AA714" s="121"/>
      <c r="AB714" s="121"/>
      <c r="AC714" s="120"/>
      <c r="AD714" s="119"/>
      <c r="AE714" s="121"/>
      <c r="AF714" s="121"/>
    </row>
    <row r="715" spans="1:32">
      <c r="A715" s="119"/>
      <c r="B715" s="119"/>
      <c r="C715" s="119"/>
      <c r="D715" s="119"/>
      <c r="E715" s="119"/>
      <c r="F715" s="119"/>
      <c r="G715" s="119"/>
      <c r="H715" s="119"/>
      <c r="I715" s="119"/>
      <c r="J715" s="120"/>
      <c r="K715" s="119"/>
      <c r="L715" s="119"/>
      <c r="M715" s="119"/>
      <c r="N715" s="119"/>
      <c r="O715" s="119"/>
      <c r="P715" s="121"/>
      <c r="Q715" s="121"/>
      <c r="R715" s="121"/>
      <c r="S715" s="121"/>
      <c r="T715" s="121"/>
      <c r="U715" s="121"/>
      <c r="V715" s="121"/>
      <c r="W715" s="121"/>
      <c r="X715" s="121"/>
      <c r="Y715" s="121"/>
      <c r="Z715" s="121"/>
      <c r="AA715" s="121"/>
      <c r="AB715" s="121"/>
      <c r="AC715" s="120"/>
      <c r="AD715" s="119"/>
      <c r="AE715" s="121"/>
      <c r="AF715" s="121"/>
    </row>
    <row r="716" spans="1:32">
      <c r="A716" s="119"/>
      <c r="B716" s="119"/>
      <c r="C716" s="119"/>
      <c r="D716" s="119"/>
      <c r="E716" s="119"/>
      <c r="F716" s="119"/>
      <c r="G716" s="119"/>
      <c r="H716" s="119"/>
      <c r="I716" s="119"/>
      <c r="J716" s="120"/>
      <c r="K716" s="119"/>
      <c r="L716" s="119"/>
      <c r="M716" s="119"/>
      <c r="N716" s="119"/>
      <c r="O716" s="119"/>
      <c r="P716" s="121"/>
      <c r="Q716" s="121"/>
      <c r="R716" s="121"/>
      <c r="S716" s="121"/>
      <c r="T716" s="121"/>
      <c r="U716" s="121"/>
      <c r="V716" s="121"/>
      <c r="W716" s="121"/>
      <c r="X716" s="121"/>
      <c r="Y716" s="121"/>
      <c r="Z716" s="121"/>
      <c r="AA716" s="121"/>
      <c r="AB716" s="121"/>
      <c r="AC716" s="120"/>
      <c r="AD716" s="119"/>
      <c r="AE716" s="121"/>
      <c r="AF716" s="121"/>
    </row>
    <row r="717" spans="1:32">
      <c r="A717" s="119"/>
      <c r="B717" s="119"/>
      <c r="C717" s="119"/>
      <c r="D717" s="119"/>
      <c r="E717" s="119"/>
      <c r="F717" s="119"/>
      <c r="G717" s="119"/>
      <c r="H717" s="119"/>
      <c r="I717" s="119"/>
      <c r="J717" s="120"/>
      <c r="K717" s="119"/>
      <c r="L717" s="119"/>
      <c r="M717" s="119"/>
      <c r="N717" s="119"/>
      <c r="O717" s="119"/>
      <c r="P717" s="121"/>
      <c r="Q717" s="121"/>
      <c r="R717" s="121"/>
      <c r="S717" s="121"/>
      <c r="T717" s="121"/>
      <c r="U717" s="121"/>
      <c r="V717" s="121"/>
      <c r="W717" s="121"/>
      <c r="X717" s="121"/>
      <c r="Y717" s="121"/>
      <c r="Z717" s="121"/>
      <c r="AA717" s="121"/>
      <c r="AB717" s="121"/>
      <c r="AC717" s="120"/>
      <c r="AD717" s="119"/>
      <c r="AE717" s="121"/>
      <c r="AF717" s="121"/>
    </row>
    <row r="718" spans="1:32">
      <c r="A718" s="119"/>
      <c r="B718" s="119"/>
      <c r="C718" s="119"/>
      <c r="D718" s="119"/>
      <c r="E718" s="119"/>
      <c r="F718" s="119"/>
      <c r="G718" s="119"/>
      <c r="H718" s="119"/>
      <c r="I718" s="119"/>
      <c r="J718" s="120"/>
      <c r="K718" s="119"/>
      <c r="L718" s="119"/>
      <c r="M718" s="119"/>
      <c r="N718" s="119"/>
      <c r="O718" s="119"/>
      <c r="P718" s="121"/>
      <c r="Q718" s="121"/>
      <c r="R718" s="121"/>
      <c r="S718" s="121"/>
      <c r="T718" s="121"/>
      <c r="U718" s="121"/>
      <c r="V718" s="121"/>
      <c r="W718" s="121"/>
      <c r="X718" s="121"/>
      <c r="Y718" s="121"/>
      <c r="Z718" s="121"/>
      <c r="AA718" s="121"/>
      <c r="AB718" s="121"/>
      <c r="AC718" s="120"/>
      <c r="AD718" s="119"/>
      <c r="AE718" s="121"/>
      <c r="AF718" s="121"/>
    </row>
    <row r="719" spans="1:32">
      <c r="A719" s="119"/>
      <c r="B719" s="119"/>
      <c r="C719" s="119"/>
      <c r="D719" s="119"/>
      <c r="E719" s="119"/>
      <c r="F719" s="119"/>
      <c r="G719" s="119"/>
      <c r="H719" s="119"/>
      <c r="I719" s="119"/>
      <c r="J719" s="120"/>
      <c r="K719" s="119"/>
      <c r="L719" s="119"/>
      <c r="M719" s="119"/>
      <c r="N719" s="119"/>
      <c r="O719" s="119"/>
      <c r="P719" s="121"/>
      <c r="Q719" s="121"/>
      <c r="R719" s="121"/>
      <c r="S719" s="121"/>
      <c r="T719" s="121"/>
      <c r="U719" s="121"/>
      <c r="V719" s="121"/>
      <c r="W719" s="121"/>
      <c r="X719" s="121"/>
      <c r="Y719" s="121"/>
      <c r="Z719" s="121"/>
      <c r="AA719" s="121"/>
      <c r="AB719" s="121"/>
      <c r="AC719" s="120"/>
      <c r="AD719" s="119"/>
      <c r="AE719" s="121"/>
      <c r="AF719" s="121"/>
    </row>
    <row r="720" spans="1:32">
      <c r="A720" s="119"/>
      <c r="B720" s="119"/>
      <c r="C720" s="119"/>
      <c r="D720" s="119"/>
      <c r="E720" s="119"/>
      <c r="F720" s="119"/>
      <c r="G720" s="119"/>
      <c r="H720" s="119"/>
      <c r="I720" s="119"/>
      <c r="J720" s="120"/>
      <c r="K720" s="119"/>
      <c r="L720" s="119"/>
      <c r="M720" s="119"/>
      <c r="N720" s="119"/>
      <c r="O720" s="119"/>
      <c r="P720" s="121"/>
      <c r="Q720" s="121"/>
      <c r="R720" s="121"/>
      <c r="S720" s="121"/>
      <c r="T720" s="121"/>
      <c r="U720" s="121"/>
      <c r="V720" s="121"/>
      <c r="W720" s="121"/>
      <c r="X720" s="121"/>
      <c r="Y720" s="121"/>
      <c r="Z720" s="121"/>
      <c r="AA720" s="121"/>
      <c r="AB720" s="121"/>
      <c r="AC720" s="120"/>
      <c r="AD720" s="119"/>
      <c r="AE720" s="121"/>
      <c r="AF720" s="121"/>
    </row>
    <row r="721" spans="1:32">
      <c r="A721" s="119"/>
      <c r="B721" s="119"/>
      <c r="C721" s="119"/>
      <c r="D721" s="119"/>
      <c r="E721" s="119"/>
      <c r="F721" s="119"/>
      <c r="G721" s="119"/>
      <c r="H721" s="119"/>
      <c r="I721" s="119"/>
      <c r="J721" s="120"/>
      <c r="K721" s="119"/>
      <c r="L721" s="119"/>
      <c r="M721" s="119"/>
      <c r="N721" s="119"/>
      <c r="O721" s="119"/>
      <c r="P721" s="121"/>
      <c r="Q721" s="121"/>
      <c r="R721" s="121"/>
      <c r="S721" s="121"/>
      <c r="T721" s="121"/>
      <c r="U721" s="121"/>
      <c r="V721" s="121"/>
      <c r="W721" s="121"/>
      <c r="X721" s="121"/>
      <c r="Y721" s="121"/>
      <c r="Z721" s="121"/>
      <c r="AA721" s="121"/>
      <c r="AB721" s="121"/>
      <c r="AC721" s="120"/>
      <c r="AD721" s="119"/>
      <c r="AE721" s="121"/>
      <c r="AF721" s="121"/>
    </row>
    <row r="722" spans="1:32">
      <c r="A722" s="119"/>
      <c r="B722" s="119"/>
      <c r="C722" s="119"/>
      <c r="D722" s="119"/>
      <c r="E722" s="119"/>
      <c r="F722" s="119"/>
      <c r="G722" s="119"/>
      <c r="H722" s="119"/>
      <c r="I722" s="119"/>
      <c r="J722" s="120"/>
      <c r="K722" s="119"/>
      <c r="L722" s="119"/>
      <c r="M722" s="119"/>
      <c r="N722" s="119"/>
      <c r="O722" s="119"/>
      <c r="P722" s="121"/>
      <c r="Q722" s="121"/>
      <c r="R722" s="121"/>
      <c r="S722" s="121"/>
      <c r="T722" s="121"/>
      <c r="U722" s="121"/>
      <c r="V722" s="121"/>
      <c r="W722" s="121"/>
      <c r="X722" s="121"/>
      <c r="Y722" s="121"/>
      <c r="Z722" s="121"/>
      <c r="AA722" s="121"/>
      <c r="AB722" s="121"/>
      <c r="AC722" s="120"/>
      <c r="AD722" s="119"/>
      <c r="AE722" s="121"/>
      <c r="AF722" s="121"/>
    </row>
    <row r="723" spans="1:32">
      <c r="A723" s="119"/>
      <c r="B723" s="119"/>
      <c r="C723" s="119"/>
      <c r="D723" s="119"/>
      <c r="E723" s="119"/>
      <c r="F723" s="119"/>
      <c r="G723" s="119"/>
      <c r="H723" s="119"/>
      <c r="I723" s="119"/>
      <c r="J723" s="120"/>
      <c r="K723" s="119"/>
      <c r="L723" s="119"/>
      <c r="M723" s="119"/>
      <c r="N723" s="119"/>
      <c r="O723" s="119"/>
      <c r="P723" s="121"/>
      <c r="Q723" s="121"/>
      <c r="R723" s="121"/>
      <c r="S723" s="121"/>
      <c r="T723" s="121"/>
      <c r="U723" s="121"/>
      <c r="V723" s="121"/>
      <c r="W723" s="121"/>
      <c r="X723" s="121"/>
      <c r="Y723" s="121"/>
      <c r="Z723" s="121"/>
      <c r="AA723" s="121"/>
      <c r="AB723" s="121"/>
      <c r="AC723" s="120"/>
      <c r="AD723" s="119"/>
      <c r="AE723" s="121"/>
      <c r="AF723" s="121"/>
    </row>
    <row r="724" spans="1:32">
      <c r="A724" s="119"/>
      <c r="B724" s="119"/>
      <c r="C724" s="119"/>
      <c r="D724" s="119"/>
      <c r="E724" s="119"/>
      <c r="F724" s="119"/>
      <c r="G724" s="119"/>
      <c r="H724" s="119"/>
      <c r="I724" s="119"/>
      <c r="J724" s="120"/>
      <c r="K724" s="119"/>
      <c r="L724" s="119"/>
      <c r="M724" s="119"/>
      <c r="N724" s="119"/>
      <c r="O724" s="119"/>
      <c r="P724" s="121"/>
      <c r="Q724" s="121"/>
      <c r="R724" s="121"/>
      <c r="S724" s="121"/>
      <c r="T724" s="121"/>
      <c r="U724" s="121"/>
      <c r="V724" s="121"/>
      <c r="W724" s="121"/>
      <c r="X724" s="121"/>
      <c r="Y724" s="121"/>
      <c r="Z724" s="121"/>
      <c r="AA724" s="121"/>
      <c r="AB724" s="121"/>
      <c r="AC724" s="120"/>
      <c r="AD724" s="119"/>
      <c r="AE724" s="121"/>
      <c r="AF724" s="121"/>
    </row>
  </sheetData>
  <autoFilter ref="B1:AF1"/>
  <customSheetViews>
    <customSheetView guid="{C0CA957F-6D6F-4276-8EA2-FADEEFC219DE}" scale="75" showGridLines="0" fitToPage="1" showAutoFilter="1" showRuler="0">
      <pane ySplit="1" topLeftCell="A2" activePane="bottomLeft" state="frozen"/>
      <selection pane="bottomLeft" activeCell="J5" sqref="J5"/>
      <pageMargins left="0.28999999999999998" right="0.44" top="0.55000000000000004" bottom="0.5" header="0.44999999999999996" footer="0.4"/>
      <pageSetup paperSize="5" scale="40" fitToHeight="11" orientation="landscape" horizontalDpi="4294967295" verticalDpi="4294967294" r:id="rId1"/>
      <headerFooter alignWithMargins="0">
        <oddHeader>&amp;LConfidential&amp;RPrinted on &amp;D</oddHeader>
        <oddFooter>&amp;L&amp;F&amp;R&amp;A</oddFooter>
      </headerFooter>
      <autoFilter ref="B1:AE1"/>
    </customSheetView>
  </customSheetViews>
  <phoneticPr fontId="13" type="noConversion"/>
  <dataValidations xWindow="665" yWindow="313" count="1">
    <dataValidation type="list" errorStyle="information" allowBlank="1" showInputMessage="1" showErrorMessage="1" errorTitle="Sure you want to use this one?" error="Check your MASTER LIST of lenders on the CUSTOMIZE sheet." promptTitle="Finance Source" prompt="Put the Finance Source assigned to the deal here." sqref="M582:M702">
      <formula1>#REF!</formula1>
    </dataValidation>
  </dataValidations>
  <pageMargins left="0.28999999999999998" right="0.44" top="0.55000000000000004" bottom="0.5" header="0.44999999999999996" footer="0.4"/>
  <pageSetup paperSize="5" scale="30" fitToHeight="11" orientation="landscape" horizontalDpi="4294967295" verticalDpi="4294967294" r:id="rId2"/>
  <headerFooter alignWithMargins="0">
    <oddHeader>&amp;LConfidential&amp;RPrinted on &amp;D</oddHeader>
    <oddFooter>&amp;L&amp;F&amp;R&amp;A</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enableFormatConditionsCalculation="0">
    <tabColor indexed="57"/>
  </sheetPr>
  <dimension ref="B1:T29"/>
  <sheetViews>
    <sheetView showGridLines="0" tabSelected="1" zoomScaleNormal="100" zoomScaleSheetLayoutView="100" workbookViewId="0">
      <selection activeCell="I27" sqref="I27"/>
    </sheetView>
  </sheetViews>
  <sheetFormatPr defaultRowHeight="12.75"/>
  <cols>
    <col min="1" max="1" width="1.28515625" style="304" customWidth="1"/>
    <col min="2" max="2" width="13.140625" style="304" customWidth="1"/>
    <col min="3" max="3" width="9.140625" style="304"/>
    <col min="4" max="4" width="1.28515625" style="304" customWidth="1"/>
    <col min="5" max="5" width="13.7109375" style="304" customWidth="1"/>
    <col min="6" max="6" width="7.85546875" style="304" customWidth="1"/>
    <col min="7" max="7" width="12.85546875" style="304" customWidth="1"/>
    <col min="8" max="8" width="6.42578125" style="304" customWidth="1"/>
    <col min="9" max="9" width="11.85546875" style="304" customWidth="1"/>
    <col min="10" max="10" width="12.28515625" style="304" customWidth="1"/>
    <col min="11" max="11" width="9.140625" style="304"/>
    <col min="12" max="13" width="1.85546875" style="304" customWidth="1"/>
    <col min="14" max="14" width="9.140625" style="304"/>
    <col min="15" max="15" width="13.7109375" style="304" customWidth="1"/>
    <col min="16" max="16" width="11.7109375" style="304" customWidth="1"/>
    <col min="17" max="17" width="10" style="304" customWidth="1"/>
    <col min="18" max="18" width="9.85546875" style="304" customWidth="1"/>
    <col min="19" max="19" width="5.42578125" style="304" customWidth="1"/>
    <col min="20" max="20" width="14.28515625" style="304" customWidth="1"/>
    <col min="21" max="24" width="9.140625" style="304"/>
    <col min="25" max="25" width="17.140625" style="304" customWidth="1"/>
    <col min="26" max="26" width="11.140625" style="304" customWidth="1"/>
    <col min="27" max="27" width="9.140625" style="304"/>
    <col min="28" max="28" width="11.42578125" style="304" customWidth="1"/>
    <col min="29" max="29" width="6.42578125" style="304" customWidth="1"/>
    <col min="30" max="30" width="17.85546875" style="304" customWidth="1"/>
    <col min="31" max="16384" width="9.140625" style="304"/>
  </cols>
  <sheetData>
    <row r="1" spans="2:20">
      <c r="B1" s="365"/>
      <c r="C1" s="311"/>
      <c r="D1" s="385"/>
      <c r="E1" s="366" t="s">
        <v>194</v>
      </c>
      <c r="F1" s="311"/>
      <c r="G1" s="311"/>
      <c r="H1" s="311"/>
      <c r="I1" s="311"/>
      <c r="J1" s="311"/>
      <c r="K1" s="311"/>
      <c r="L1" s="365"/>
      <c r="M1" s="365"/>
      <c r="N1" s="365"/>
      <c r="O1" s="366" t="s">
        <v>185</v>
      </c>
    </row>
    <row r="2" spans="2:20" ht="15">
      <c r="B2" s="365"/>
      <c r="C2" s="311"/>
      <c r="D2" s="386"/>
      <c r="E2" s="399" t="str">
        <f>Customize!$C$35</f>
        <v>Master Log</v>
      </c>
      <c r="F2" s="311"/>
      <c r="O2" s="399" t="str">
        <f>Customize!$C$35</f>
        <v>Master Log</v>
      </c>
    </row>
    <row r="3" spans="2:20">
      <c r="B3" s="365"/>
      <c r="C3" s="311"/>
      <c r="D3" s="387"/>
      <c r="E3" s="367" t="str">
        <f>Customize!$C$36</f>
        <v>Month 2011</v>
      </c>
      <c r="F3" s="311"/>
      <c r="O3" s="367" t="str">
        <f>Customize!$C$36</f>
        <v>Month 2011</v>
      </c>
    </row>
    <row r="4" spans="2:20">
      <c r="B4" s="365"/>
      <c r="C4" s="311"/>
      <c r="D4" s="387"/>
      <c r="E4" s="367"/>
      <c r="F4" s="311"/>
      <c r="O4" s="367"/>
    </row>
    <row r="5" spans="2:20">
      <c r="B5" s="365"/>
      <c r="C5" s="311"/>
      <c r="D5" s="387"/>
      <c r="E5" s="367" t="str">
        <f>O5</f>
        <v>Manager Name</v>
      </c>
      <c r="F5" s="311"/>
      <c r="O5" s="367" t="str">
        <f>Customize!C37</f>
        <v>Manager Name</v>
      </c>
    </row>
    <row r="6" spans="2:20" ht="6.75" customHeight="1" thickBot="1">
      <c r="B6" s="365"/>
      <c r="C6" s="368"/>
      <c r="D6" s="388"/>
      <c r="F6" s="311"/>
      <c r="G6" s="311"/>
      <c r="H6" s="311"/>
      <c r="I6" s="311"/>
    </row>
    <row r="7" spans="2:20" ht="18" customHeight="1" thickBot="1">
      <c r="B7" s="365"/>
      <c r="C7" s="314" t="s">
        <v>186</v>
      </c>
      <c r="D7" s="389"/>
      <c r="E7" s="418">
        <f>CatFocusFI_1!$G$8</f>
        <v>0</v>
      </c>
      <c r="F7" s="311"/>
      <c r="G7" s="77"/>
      <c r="H7" s="77"/>
      <c r="J7" s="311"/>
      <c r="K7" s="365"/>
      <c r="L7" s="365"/>
      <c r="M7" s="365"/>
      <c r="N7" s="365"/>
      <c r="O7" s="314" t="s">
        <v>186</v>
      </c>
      <c r="P7" s="369">
        <v>60</v>
      </c>
      <c r="Q7" s="311"/>
      <c r="R7" s="77"/>
      <c r="S7" s="77"/>
    </row>
    <row r="8" spans="2:20" ht="59.45" customHeight="1" thickBot="1">
      <c r="B8" s="365"/>
      <c r="C8" s="368"/>
      <c r="D8" s="368"/>
      <c r="F8" s="398" t="s">
        <v>102</v>
      </c>
      <c r="G8" s="398" t="s">
        <v>99</v>
      </c>
      <c r="H8" s="680" t="s">
        <v>195</v>
      </c>
      <c r="I8" s="681"/>
      <c r="J8" s="370" t="s">
        <v>196</v>
      </c>
      <c r="L8" s="365"/>
      <c r="M8" s="365"/>
      <c r="N8" s="365"/>
      <c r="O8" s="368"/>
      <c r="P8" s="370" t="s">
        <v>100</v>
      </c>
      <c r="Q8" s="371" t="s">
        <v>102</v>
      </c>
      <c r="R8" s="678" t="s">
        <v>101</v>
      </c>
      <c r="S8" s="679"/>
      <c r="T8" s="372" t="s">
        <v>99</v>
      </c>
    </row>
    <row r="9" spans="2:20">
      <c r="B9" s="365"/>
      <c r="D9" s="53"/>
      <c r="E9" s="396" t="s">
        <v>53</v>
      </c>
      <c r="F9" s="530">
        <f>CatFocusFI_1!G13</f>
        <v>0</v>
      </c>
      <c r="G9" s="531">
        <f>CatFocusFI_1!G45</f>
        <v>0</v>
      </c>
      <c r="H9" s="664" t="str">
        <f t="shared" ref="H9:H21" si="0">IF(F9,SUM(G9/F9),"NA")</f>
        <v>NA</v>
      </c>
      <c r="I9" s="665"/>
      <c r="J9" s="528" t="str">
        <f t="shared" ref="J9:J21" si="1">IF(E$7,F9/E$7,"NA")</f>
        <v>NA</v>
      </c>
      <c r="O9" s="396" t="s">
        <v>54</v>
      </c>
      <c r="P9" s="373">
        <v>0.55000000000000004</v>
      </c>
      <c r="Q9" s="374">
        <f t="shared" ref="Q9:Q18" si="2">SUM(P9*P$7)</f>
        <v>33</v>
      </c>
      <c r="R9" s="682">
        <v>350</v>
      </c>
      <c r="S9" s="683"/>
      <c r="T9" s="375">
        <f t="shared" ref="T9:T21" si="3">(P9*P$7)*R9</f>
        <v>11550</v>
      </c>
    </row>
    <row r="10" spans="2:20">
      <c r="B10" s="365"/>
      <c r="D10" s="53"/>
      <c r="E10" s="379" t="str">
        <f>Customize!B6</f>
        <v>VSA</v>
      </c>
      <c r="F10" s="530">
        <f>CatFocusFI_1!G14</f>
        <v>0</v>
      </c>
      <c r="G10" s="531">
        <f>CatFocusFI_1!G46</f>
        <v>0</v>
      </c>
      <c r="H10" s="664" t="str">
        <f t="shared" si="0"/>
        <v>NA</v>
      </c>
      <c r="I10" s="665"/>
      <c r="J10" s="528" t="str">
        <f t="shared" si="1"/>
        <v>NA</v>
      </c>
      <c r="O10" s="379" t="str">
        <f>Customize!B6</f>
        <v>VSA</v>
      </c>
      <c r="P10" s="376">
        <v>0.35</v>
      </c>
      <c r="Q10" s="377">
        <f t="shared" si="2"/>
        <v>21</v>
      </c>
      <c r="R10" s="666">
        <v>500</v>
      </c>
      <c r="S10" s="667"/>
      <c r="T10" s="378">
        <f t="shared" si="3"/>
        <v>10500</v>
      </c>
    </row>
    <row r="11" spans="2:20" ht="13.5" customHeight="1">
      <c r="B11" s="365"/>
      <c r="D11" s="53"/>
      <c r="E11" s="379" t="str">
        <f>Customize!B7</f>
        <v>ENV</v>
      </c>
      <c r="F11" s="530">
        <f>CatFocusFI_1!G15</f>
        <v>0</v>
      </c>
      <c r="G11" s="531">
        <f>CatFocusFI_1!G47</f>
        <v>0</v>
      </c>
      <c r="H11" s="664" t="str">
        <f t="shared" si="0"/>
        <v>NA</v>
      </c>
      <c r="I11" s="665"/>
      <c r="J11" s="528" t="str">
        <f t="shared" si="1"/>
        <v>NA</v>
      </c>
      <c r="O11" s="379" t="str">
        <f>Customize!B7</f>
        <v>ENV</v>
      </c>
      <c r="P11" s="376">
        <v>0.1</v>
      </c>
      <c r="Q11" s="377">
        <f t="shared" si="2"/>
        <v>6</v>
      </c>
      <c r="R11" s="668">
        <v>145</v>
      </c>
      <c r="S11" s="669"/>
      <c r="T11" s="378">
        <f t="shared" si="3"/>
        <v>870</v>
      </c>
    </row>
    <row r="12" spans="2:20">
      <c r="B12" s="365"/>
      <c r="D12" s="53"/>
      <c r="E12" s="379" t="str">
        <f>Customize!B8</f>
        <v>T&amp;W</v>
      </c>
      <c r="F12" s="530">
        <f>CatFocusFI_1!G16</f>
        <v>0</v>
      </c>
      <c r="G12" s="531">
        <f>CatFocusFI_1!G48</f>
        <v>0</v>
      </c>
      <c r="H12" s="664" t="str">
        <f t="shared" si="0"/>
        <v>NA</v>
      </c>
      <c r="I12" s="665"/>
      <c r="J12" s="528" t="str">
        <f t="shared" si="1"/>
        <v>NA</v>
      </c>
      <c r="L12" s="365"/>
      <c r="M12" s="365"/>
      <c r="N12" s="365"/>
      <c r="O12" s="379" t="str">
        <f>Customize!B8</f>
        <v>T&amp;W</v>
      </c>
      <c r="P12" s="376">
        <v>0.15</v>
      </c>
      <c r="Q12" s="377">
        <f t="shared" si="2"/>
        <v>9</v>
      </c>
      <c r="R12" s="666">
        <v>290</v>
      </c>
      <c r="S12" s="667"/>
      <c r="T12" s="378">
        <f t="shared" si="3"/>
        <v>2610</v>
      </c>
    </row>
    <row r="13" spans="2:20">
      <c r="B13" s="365"/>
      <c r="D13" s="53"/>
      <c r="E13" s="379" t="str">
        <f>Customize!B9</f>
        <v>Other2</v>
      </c>
      <c r="F13" s="530">
        <f>CatFocusFI_1!G17</f>
        <v>0</v>
      </c>
      <c r="G13" s="531">
        <f>CatFocusFI_1!G49</f>
        <v>0</v>
      </c>
      <c r="H13" s="664" t="str">
        <f t="shared" si="0"/>
        <v>NA</v>
      </c>
      <c r="I13" s="665"/>
      <c r="J13" s="528" t="str">
        <f t="shared" si="1"/>
        <v>NA</v>
      </c>
      <c r="L13" s="365"/>
      <c r="M13" s="365"/>
      <c r="N13" s="365"/>
      <c r="O13" s="379" t="str">
        <f>Customize!B9</f>
        <v>Other2</v>
      </c>
      <c r="P13" s="376">
        <v>0</v>
      </c>
      <c r="Q13" s="377">
        <f t="shared" si="2"/>
        <v>0</v>
      </c>
      <c r="R13" s="666">
        <v>0</v>
      </c>
      <c r="S13" s="667"/>
      <c r="T13" s="378">
        <f t="shared" si="3"/>
        <v>0</v>
      </c>
    </row>
    <row r="14" spans="2:20">
      <c r="B14" s="365"/>
      <c r="D14" s="53"/>
      <c r="E14" s="379" t="str">
        <f>Customize!B10</f>
        <v>Other3</v>
      </c>
      <c r="F14" s="530">
        <f>CatFocusFI_1!G18</f>
        <v>0</v>
      </c>
      <c r="G14" s="531">
        <f>CatFocusFI_1!G50</f>
        <v>0</v>
      </c>
      <c r="H14" s="664" t="str">
        <f t="shared" si="0"/>
        <v>NA</v>
      </c>
      <c r="I14" s="665"/>
      <c r="J14" s="528" t="str">
        <f t="shared" si="1"/>
        <v>NA</v>
      </c>
      <c r="L14" s="365"/>
      <c r="M14" s="365"/>
      <c r="N14" s="365"/>
      <c r="O14" s="379" t="str">
        <f>Customize!B10</f>
        <v>Other3</v>
      </c>
      <c r="P14" s="376">
        <v>0</v>
      </c>
      <c r="Q14" s="377">
        <f t="shared" si="2"/>
        <v>0</v>
      </c>
      <c r="R14" s="666">
        <v>0</v>
      </c>
      <c r="S14" s="667"/>
      <c r="T14" s="378">
        <f t="shared" si="3"/>
        <v>0</v>
      </c>
    </row>
    <row r="15" spans="2:20">
      <c r="B15" s="365"/>
      <c r="D15" s="53"/>
      <c r="E15" s="379" t="str">
        <f>Customize!B11</f>
        <v>Other4</v>
      </c>
      <c r="F15" s="530">
        <f>CatFocusFI_1!G19</f>
        <v>0</v>
      </c>
      <c r="G15" s="531">
        <f>CatFocusFI_1!G51</f>
        <v>0</v>
      </c>
      <c r="H15" s="664" t="str">
        <f t="shared" si="0"/>
        <v>NA</v>
      </c>
      <c r="I15" s="665"/>
      <c r="J15" s="528" t="str">
        <f t="shared" si="1"/>
        <v>NA</v>
      </c>
      <c r="L15" s="365"/>
      <c r="M15" s="365"/>
      <c r="N15" s="365"/>
      <c r="O15" s="379" t="str">
        <f>Customize!B11</f>
        <v>Other4</v>
      </c>
      <c r="P15" s="376">
        <v>0</v>
      </c>
      <c r="Q15" s="377">
        <f t="shared" si="2"/>
        <v>0</v>
      </c>
      <c r="R15" s="666">
        <v>0</v>
      </c>
      <c r="S15" s="667"/>
      <c r="T15" s="378">
        <f t="shared" si="3"/>
        <v>0</v>
      </c>
    </row>
    <row r="16" spans="2:20">
      <c r="B16" s="365"/>
      <c r="D16" s="53"/>
      <c r="E16" s="379" t="str">
        <f>Customize!B12</f>
        <v>Other5</v>
      </c>
      <c r="F16" s="530">
        <f>CatFocusFI_1!G20</f>
        <v>0</v>
      </c>
      <c r="G16" s="531">
        <f>CatFocusFI_1!G52</f>
        <v>0</v>
      </c>
      <c r="H16" s="664" t="str">
        <f t="shared" si="0"/>
        <v>NA</v>
      </c>
      <c r="I16" s="665"/>
      <c r="J16" s="528" t="str">
        <f t="shared" si="1"/>
        <v>NA</v>
      </c>
      <c r="L16" s="311"/>
      <c r="M16" s="311"/>
      <c r="N16" s="311"/>
      <c r="O16" s="379" t="str">
        <f>Customize!B12</f>
        <v>Other5</v>
      </c>
      <c r="P16" s="376">
        <v>0</v>
      </c>
      <c r="Q16" s="377">
        <f t="shared" si="2"/>
        <v>0</v>
      </c>
      <c r="R16" s="666">
        <v>0</v>
      </c>
      <c r="S16" s="667"/>
      <c r="T16" s="378">
        <f t="shared" si="3"/>
        <v>0</v>
      </c>
    </row>
    <row r="17" spans="2:20">
      <c r="B17" s="365"/>
      <c r="D17" s="53"/>
      <c r="E17" s="379" t="str">
        <f>Customize!B13</f>
        <v>Other6</v>
      </c>
      <c r="F17" s="530">
        <f>CatFocusFI_1!G21</f>
        <v>0</v>
      </c>
      <c r="G17" s="531">
        <f>CatFocusFI_1!G53</f>
        <v>0</v>
      </c>
      <c r="H17" s="664" t="str">
        <f t="shared" si="0"/>
        <v>NA</v>
      </c>
      <c r="I17" s="665"/>
      <c r="J17" s="528" t="str">
        <f t="shared" si="1"/>
        <v>NA</v>
      </c>
      <c r="L17" s="311"/>
      <c r="M17" s="311"/>
      <c r="N17" s="311"/>
      <c r="O17" s="379" t="str">
        <f>Customize!B13</f>
        <v>Other6</v>
      </c>
      <c r="P17" s="376">
        <v>0</v>
      </c>
      <c r="Q17" s="377">
        <f t="shared" si="2"/>
        <v>0</v>
      </c>
      <c r="R17" s="666">
        <v>0</v>
      </c>
      <c r="S17" s="667"/>
      <c r="T17" s="378">
        <f t="shared" si="3"/>
        <v>0</v>
      </c>
    </row>
    <row r="18" spans="2:20">
      <c r="B18" s="365"/>
      <c r="D18" s="53"/>
      <c r="E18" s="379" t="str">
        <f>Customize!B14</f>
        <v>Other7</v>
      </c>
      <c r="F18" s="530">
        <f>CatFocusFI_1!G22</f>
        <v>0</v>
      </c>
      <c r="G18" s="531">
        <f>CatFocusFI_1!G54</f>
        <v>0</v>
      </c>
      <c r="H18" s="664" t="str">
        <f t="shared" si="0"/>
        <v>NA</v>
      </c>
      <c r="I18" s="665"/>
      <c r="J18" s="528" t="str">
        <f t="shared" si="1"/>
        <v>NA</v>
      </c>
      <c r="L18" s="311"/>
      <c r="M18" s="311"/>
      <c r="N18" s="311"/>
      <c r="O18" s="379" t="str">
        <f>Customize!B14</f>
        <v>Other7</v>
      </c>
      <c r="P18" s="376">
        <v>0</v>
      </c>
      <c r="Q18" s="377">
        <f t="shared" si="2"/>
        <v>0</v>
      </c>
      <c r="R18" s="666">
        <v>0</v>
      </c>
      <c r="S18" s="667"/>
      <c r="T18" s="378">
        <f t="shared" si="3"/>
        <v>0</v>
      </c>
    </row>
    <row r="19" spans="2:20">
      <c r="B19" s="365"/>
      <c r="D19" s="53"/>
      <c r="E19" s="379" t="str">
        <f>Customize!B15</f>
        <v>GAP</v>
      </c>
      <c r="F19" s="530">
        <f>CatFocusFI_1!G23</f>
        <v>0</v>
      </c>
      <c r="G19" s="531">
        <f>CatFocusFI_1!G55</f>
        <v>0</v>
      </c>
      <c r="H19" s="664" t="str">
        <f t="shared" si="0"/>
        <v>NA</v>
      </c>
      <c r="I19" s="665"/>
      <c r="J19" s="528" t="str">
        <f t="shared" si="1"/>
        <v>NA</v>
      </c>
      <c r="L19" s="311"/>
      <c r="M19" s="311"/>
      <c r="N19" s="311"/>
      <c r="O19" s="379" t="str">
        <f>Customize!B15</f>
        <v>GAP</v>
      </c>
      <c r="P19" s="376">
        <v>0.3</v>
      </c>
      <c r="Q19" s="377">
        <f>SUM(P19*Q$9)</f>
        <v>9.9</v>
      </c>
      <c r="R19" s="666">
        <v>350</v>
      </c>
      <c r="S19" s="667"/>
      <c r="T19" s="378">
        <f t="shared" si="3"/>
        <v>6300</v>
      </c>
    </row>
    <row r="20" spans="2:20">
      <c r="B20" s="365"/>
      <c r="D20" s="53"/>
      <c r="E20" s="379" t="str">
        <f>Customize!B16</f>
        <v>AH</v>
      </c>
      <c r="F20" s="530">
        <f>CatFocusFI_1!G24</f>
        <v>0</v>
      </c>
      <c r="G20" s="531">
        <f>CatFocusFI_1!G56</f>
        <v>0</v>
      </c>
      <c r="H20" s="664" t="str">
        <f t="shared" si="0"/>
        <v>NA</v>
      </c>
      <c r="I20" s="665"/>
      <c r="J20" s="528" t="str">
        <f t="shared" si="1"/>
        <v>NA</v>
      </c>
      <c r="L20" s="365"/>
      <c r="M20" s="365"/>
      <c r="N20" s="365"/>
      <c r="O20" s="379" t="str">
        <f>Customize!B16</f>
        <v>AH</v>
      </c>
      <c r="P20" s="376">
        <v>0</v>
      </c>
      <c r="Q20" s="377">
        <f>SUM(P20*Q$9)</f>
        <v>0</v>
      </c>
      <c r="R20" s="666">
        <v>200</v>
      </c>
      <c r="S20" s="667"/>
      <c r="T20" s="378">
        <f t="shared" si="3"/>
        <v>0</v>
      </c>
    </row>
    <row r="21" spans="2:20" ht="13.5" thickBot="1">
      <c r="B21" s="365"/>
      <c r="D21" s="53"/>
      <c r="E21" s="380" t="str">
        <f>Customize!B17</f>
        <v>CL</v>
      </c>
      <c r="F21" s="532">
        <f>CatFocusFI_1!G25</f>
        <v>0</v>
      </c>
      <c r="G21" s="533">
        <f>CatFocusFI_1!G57</f>
        <v>0</v>
      </c>
      <c r="H21" s="676" t="str">
        <f t="shared" si="0"/>
        <v>NA</v>
      </c>
      <c r="I21" s="677"/>
      <c r="J21" s="529" t="str">
        <f t="shared" si="1"/>
        <v>NA</v>
      </c>
      <c r="L21" s="365"/>
      <c r="M21" s="365"/>
      <c r="N21" s="365"/>
      <c r="O21" s="380" t="str">
        <f>Customize!B17</f>
        <v>CL</v>
      </c>
      <c r="P21" s="381">
        <v>0</v>
      </c>
      <c r="Q21" s="382">
        <f>SUM(P21*Q$9)</f>
        <v>0</v>
      </c>
      <c r="R21" s="670">
        <v>150</v>
      </c>
      <c r="S21" s="671"/>
      <c r="T21" s="383">
        <f t="shared" si="3"/>
        <v>0</v>
      </c>
    </row>
    <row r="22" spans="2:20" ht="13.5" thickBot="1">
      <c r="B22" s="365"/>
      <c r="C22" s="311"/>
      <c r="D22" s="311"/>
      <c r="G22" s="384"/>
      <c r="H22" s="384"/>
      <c r="I22" s="311"/>
      <c r="J22" s="311"/>
      <c r="K22" s="365"/>
      <c r="L22" s="365"/>
      <c r="M22" s="365"/>
      <c r="N22" s="365"/>
      <c r="Q22" s="311"/>
      <c r="R22" s="384"/>
      <c r="S22" s="384"/>
    </row>
    <row r="23" spans="2:20" ht="11.25" customHeight="1">
      <c r="B23" s="365"/>
      <c r="C23" s="311"/>
      <c r="D23" s="311"/>
      <c r="E23" s="560" t="s">
        <v>197</v>
      </c>
      <c r="F23" s="621">
        <f>SUM(F10:F21)</f>
        <v>0</v>
      </c>
      <c r="G23" s="559" t="s">
        <v>189</v>
      </c>
      <c r="H23" s="579" t="str">
        <f>IF(I25,SUM(G9/I$25),"NA")</f>
        <v>NA</v>
      </c>
      <c r="I23" s="548">
        <f>G9</f>
        <v>0</v>
      </c>
      <c r="K23" s="365"/>
      <c r="L23" s="365"/>
      <c r="M23" s="365"/>
      <c r="N23" s="365"/>
      <c r="O23" s="560" t="s">
        <v>197</v>
      </c>
      <c r="P23" s="626">
        <f>SUM(Q10:Q21)</f>
        <v>45.9</v>
      </c>
      <c r="Q23" s="311"/>
      <c r="R23" s="559" t="s">
        <v>189</v>
      </c>
      <c r="S23" s="561">
        <f>SUM(T9/T$25)</f>
        <v>0.36286522148916117</v>
      </c>
      <c r="T23" s="548">
        <f>T9</f>
        <v>11550</v>
      </c>
    </row>
    <row r="24" spans="2:20" ht="13.5" thickBot="1">
      <c r="B24" s="365"/>
      <c r="C24" s="311"/>
      <c r="D24" s="311"/>
      <c r="E24" s="558" t="s">
        <v>103</v>
      </c>
      <c r="F24" s="622" t="str">
        <f>IF(E7,SUM(F10:F21)/E7,"NA")</f>
        <v>NA</v>
      </c>
      <c r="G24" s="560" t="s">
        <v>190</v>
      </c>
      <c r="H24" s="557" t="str">
        <f>IF(I25,SUM(G10:G21)/I$25,"NA")</f>
        <v>NA</v>
      </c>
      <c r="I24" s="548">
        <f>SUM(G10:G21)</f>
        <v>0</v>
      </c>
      <c r="K24" s="365"/>
      <c r="L24" s="365"/>
      <c r="M24" s="365"/>
      <c r="N24" s="365"/>
      <c r="O24" s="558" t="s">
        <v>103</v>
      </c>
      <c r="P24" s="627">
        <f>SUM((P23)/P7)</f>
        <v>0.76500000000000001</v>
      </c>
      <c r="Q24" s="397"/>
      <c r="R24" s="560" t="s">
        <v>190</v>
      </c>
      <c r="S24" s="562">
        <f>SUM((T24)/T$25)</f>
        <v>0.63713477851083888</v>
      </c>
      <c r="T24" s="548">
        <f>SUM(T10:T21)</f>
        <v>20280</v>
      </c>
    </row>
    <row r="25" spans="2:20" ht="13.5" thickBot="1">
      <c r="B25" s="311"/>
      <c r="C25" s="311"/>
      <c r="D25" s="311"/>
      <c r="E25" s="560" t="s">
        <v>188</v>
      </c>
      <c r="F25" s="623">
        <f>SUM(J10:J21)</f>
        <v>0</v>
      </c>
      <c r="G25" s="560" t="s">
        <v>191</v>
      </c>
      <c r="H25" s="624">
        <f>SUM(H23:H24)</f>
        <v>0</v>
      </c>
      <c r="I25" s="548">
        <f>SUM(G9:G21)</f>
        <v>0</v>
      </c>
      <c r="O25" s="560" t="s">
        <v>211</v>
      </c>
      <c r="P25" s="557">
        <f>SUM(P10:P21)</f>
        <v>0.89999999999999991</v>
      </c>
      <c r="Q25" s="311"/>
      <c r="R25" s="560" t="s">
        <v>191</v>
      </c>
      <c r="S25" s="625">
        <f>SUM(S23:S24)</f>
        <v>1</v>
      </c>
      <c r="T25" s="548">
        <f>SUM(T9:T21)</f>
        <v>31830</v>
      </c>
    </row>
    <row r="26" spans="2:20" ht="15.75" thickBot="1">
      <c r="B26" s="311"/>
      <c r="C26" s="53"/>
      <c r="D26" s="311"/>
      <c r="E26" s="311"/>
      <c r="F26" s="311"/>
      <c r="G26" s="368" t="s">
        <v>192</v>
      </c>
      <c r="H26" s="672" t="str">
        <f>IF(E7,SUM(I25/E7),"NA")</f>
        <v>NA</v>
      </c>
      <c r="I26" s="673"/>
      <c r="O26" s="53"/>
      <c r="P26" s="311"/>
      <c r="Q26" s="311"/>
      <c r="R26" s="560" t="s">
        <v>192</v>
      </c>
      <c r="S26" s="674">
        <f>SUM(T25/P7)</f>
        <v>530.5</v>
      </c>
      <c r="T26" s="675"/>
    </row>
    <row r="27" spans="2:20">
      <c r="D27" s="388"/>
    </row>
    <row r="29" spans="2:20">
      <c r="E29" s="619" t="s">
        <v>288</v>
      </c>
      <c r="F29" s="620"/>
      <c r="G29" s="618" t="s">
        <v>289</v>
      </c>
      <c r="H29" s="618"/>
    </row>
  </sheetData>
  <sheetProtection password="C64F" sheet="1" objects="1" scenarios="1"/>
  <mergeCells count="30">
    <mergeCell ref="R8:S8"/>
    <mergeCell ref="H8:I8"/>
    <mergeCell ref="H9:I9"/>
    <mergeCell ref="H10:I10"/>
    <mergeCell ref="R9:S9"/>
    <mergeCell ref="R10:S10"/>
    <mergeCell ref="R21:S21"/>
    <mergeCell ref="R13:S13"/>
    <mergeCell ref="R14:S14"/>
    <mergeCell ref="R16:S16"/>
    <mergeCell ref="H26:I26"/>
    <mergeCell ref="S26:T26"/>
    <mergeCell ref="R17:S17"/>
    <mergeCell ref="R18:S18"/>
    <mergeCell ref="R19:S19"/>
    <mergeCell ref="R20:S20"/>
    <mergeCell ref="H21:I21"/>
    <mergeCell ref="H16:I16"/>
    <mergeCell ref="H20:I20"/>
    <mergeCell ref="H19:I19"/>
    <mergeCell ref="H17:I17"/>
    <mergeCell ref="H18:I18"/>
    <mergeCell ref="H11:I11"/>
    <mergeCell ref="H12:I12"/>
    <mergeCell ref="H13:I13"/>
    <mergeCell ref="H14:I14"/>
    <mergeCell ref="R15:S15"/>
    <mergeCell ref="H15:I15"/>
    <mergeCell ref="R11:S11"/>
    <mergeCell ref="R12:S12"/>
  </mergeCells>
  <phoneticPr fontId="0" type="noConversion"/>
  <conditionalFormatting sqref="F9:F21 H23:H24">
    <cfRule type="cellIs" dxfId="11" priority="1" stopIfTrue="1" operator="greaterThan">
      <formula>Q9</formula>
    </cfRule>
    <cfRule type="cellIs" dxfId="10" priority="2" stopIfTrue="1" operator="lessThan">
      <formula>Q9</formula>
    </cfRule>
  </conditionalFormatting>
  <conditionalFormatting sqref="G9:G21">
    <cfRule type="cellIs" dxfId="9" priority="3" stopIfTrue="1" operator="greaterThan">
      <formula>T9</formula>
    </cfRule>
    <cfRule type="cellIs" dxfId="8" priority="4" stopIfTrue="1" operator="lessThan">
      <formula>T9</formula>
    </cfRule>
  </conditionalFormatting>
  <conditionalFormatting sqref="J9:J21">
    <cfRule type="cellIs" dxfId="7" priority="5" stopIfTrue="1" operator="greaterThan">
      <formula>P9</formula>
    </cfRule>
    <cfRule type="cellIs" dxfId="6" priority="6" stopIfTrue="1" operator="lessThan">
      <formula>P9</formula>
    </cfRule>
  </conditionalFormatting>
  <conditionalFormatting sqref="H9:I21">
    <cfRule type="cellIs" dxfId="5" priority="7" stopIfTrue="1" operator="greaterThanOrEqual">
      <formula>R9</formula>
    </cfRule>
    <cfRule type="cellIs" dxfId="4" priority="8" stopIfTrue="1" operator="lessThan">
      <formula>R9</formula>
    </cfRule>
  </conditionalFormatting>
  <conditionalFormatting sqref="H26:I26">
    <cfRule type="cellIs" dxfId="3" priority="9" stopIfTrue="1" operator="greaterThanOrEqual">
      <formula>S26</formula>
    </cfRule>
    <cfRule type="cellIs" dxfId="2" priority="10" stopIfTrue="1" operator="lessThan">
      <formula>S26</formula>
    </cfRule>
  </conditionalFormatting>
  <conditionalFormatting sqref="F23:F25">
    <cfRule type="cellIs" dxfId="1" priority="11" stopIfTrue="1" operator="greaterThan">
      <formula>P23</formula>
    </cfRule>
    <cfRule type="cellIs" dxfId="0" priority="12" stopIfTrue="1" operator="lessThan">
      <formula>P23</formula>
    </cfRule>
  </conditionalFormatting>
  <printOptions horizontalCentered="1"/>
  <pageMargins left="0.6" right="0.5" top="0.55000000000000004" bottom="0.55000000000000004" header="0.4" footer="0.4"/>
  <pageSetup orientation="landscape" horizontalDpi="4294967295" verticalDpi="300" r:id="rId1"/>
  <headerFooter alignWithMargins="0">
    <oddHeader>&amp;LConfidential&amp;RPrinted on &amp;D</oddHeader>
    <oddFooter>&amp;L&amp;F&amp;R&amp;A</oddFooter>
  </headerFooter>
  <colBreaks count="1" manualBreakCount="1">
    <brk id="11" max="28" man="1"/>
  </col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enableFormatConditionsCalculation="0">
    <tabColor indexed="57"/>
  </sheetPr>
  <dimension ref="A1:AV86"/>
  <sheetViews>
    <sheetView showGridLines="0" view="pageBreakPreview" zoomScale="75" zoomScaleNormal="80" zoomScaleSheetLayoutView="75" workbookViewId="0">
      <selection activeCell="B10" sqref="B10"/>
    </sheetView>
  </sheetViews>
  <sheetFormatPr defaultColWidth="8.85546875" defaultRowHeight="11.25"/>
  <cols>
    <col min="1" max="1" width="33.7109375" style="15" customWidth="1"/>
    <col min="2" max="6" width="12.7109375" style="15" customWidth="1"/>
    <col min="7" max="7" width="14.85546875" style="15" customWidth="1"/>
    <col min="8" max="8" width="12.5703125" style="15" customWidth="1"/>
    <col min="9" max="9" width="8.85546875" style="15" customWidth="1"/>
    <col min="10" max="10" width="9.42578125" style="15" bestFit="1" customWidth="1"/>
    <col min="11" max="37" width="8.85546875" style="15" customWidth="1"/>
    <col min="38" max="48" width="8.85546875" style="15" hidden="1" customWidth="1"/>
    <col min="49" max="16384" width="8.85546875" style="15"/>
  </cols>
  <sheetData>
    <row r="1" spans="1:47" ht="19.5" customHeight="1" thickBot="1">
      <c r="A1" s="688" t="str">
        <f>Customize!C35</f>
        <v>Master Log</v>
      </c>
      <c r="B1" s="688"/>
      <c r="C1" s="52"/>
      <c r="D1" s="700" t="str">
        <f>Customize!$C$36</f>
        <v>Month 2011</v>
      </c>
      <c r="E1" s="700"/>
      <c r="F1" s="52"/>
      <c r="I1" s="629" t="str">
        <f>$A$6</f>
        <v>Manager Name</v>
      </c>
      <c r="L1" s="686" t="str">
        <f>Customize!$C$36</f>
        <v>Month 2011</v>
      </c>
      <c r="M1" s="687"/>
      <c r="W1" s="629" t="str">
        <f>$A$6</f>
        <v>Manager Name</v>
      </c>
      <c r="AC1" s="684" t="str">
        <f>Customize!$C$36</f>
        <v>Month 2011</v>
      </c>
      <c r="AD1" s="685"/>
      <c r="AM1" s="16" t="s">
        <v>281</v>
      </c>
      <c r="AN1" s="16"/>
      <c r="AO1" s="16" t="s">
        <v>282</v>
      </c>
      <c r="AP1" s="16"/>
      <c r="AQ1" s="16" t="s">
        <v>263</v>
      </c>
      <c r="AR1" s="16"/>
      <c r="AS1" s="16" t="s">
        <v>264</v>
      </c>
      <c r="AT1" s="16"/>
      <c r="AU1" s="16" t="s">
        <v>265</v>
      </c>
    </row>
    <row r="2" spans="1:47" ht="16.5" customHeight="1">
      <c r="A2" s="56"/>
      <c r="B2" s="57" t="str">
        <f>NewCar!D4</f>
        <v>SM</v>
      </c>
      <c r="C2" s="58" t="str">
        <f>NewCar!E4</f>
        <v>BM</v>
      </c>
      <c r="D2" s="59" t="str">
        <f>NewCar!F4</f>
        <v>T. O.</v>
      </c>
      <c r="E2" s="59" t="str">
        <f>NewCar!G4</f>
        <v>Sales-1</v>
      </c>
      <c r="F2" s="58" t="str">
        <f>NewCar!H4</f>
        <v>Sales-2</v>
      </c>
      <c r="G2" s="59" t="str">
        <f>NewCar!I4</f>
        <v>Type</v>
      </c>
      <c r="H2" s="580" t="str">
        <f>NewCar!M4</f>
        <v>FINANCE SOURCE</v>
      </c>
      <c r="AM2" s="59" t="str">
        <f>NewCar!F4</f>
        <v>T. O.</v>
      </c>
      <c r="AN2" s="16"/>
      <c r="AO2" s="59" t="str">
        <f>NewCar!F4</f>
        <v>T. O.</v>
      </c>
      <c r="AP2" s="16"/>
      <c r="AQ2" s="59" t="str">
        <f>NewCar!F4</f>
        <v>T. O.</v>
      </c>
      <c r="AR2" s="16"/>
      <c r="AS2" s="648" t="str">
        <f>NewCar!F4</f>
        <v>T. O.</v>
      </c>
      <c r="AT2" s="16"/>
      <c r="AU2" s="59" t="str">
        <f>NewCar!F4</f>
        <v>T. O.</v>
      </c>
    </row>
    <row r="3" spans="1:47" ht="16.5" customHeight="1">
      <c r="B3" s="512"/>
      <c r="C3" s="513" t="s">
        <v>368</v>
      </c>
      <c r="D3" s="513"/>
      <c r="E3" s="513"/>
      <c r="F3" s="513"/>
      <c r="G3" s="513"/>
      <c r="H3" s="514"/>
      <c r="AM3" s="513" t="s">
        <v>321</v>
      </c>
      <c r="AN3" s="16"/>
      <c r="AO3" s="513" t="s">
        <v>263</v>
      </c>
      <c r="AP3" s="16"/>
      <c r="AQ3" s="513" t="s">
        <v>264</v>
      </c>
      <c r="AR3" s="16"/>
      <c r="AS3" s="649"/>
      <c r="AT3" s="16"/>
      <c r="AU3" s="513" t="s">
        <v>265</v>
      </c>
    </row>
    <row r="4" spans="1:47" ht="18" customHeight="1" thickBot="1">
      <c r="B4" s="227"/>
      <c r="C4" s="227"/>
      <c r="D4" s="227"/>
      <c r="E4" s="227"/>
      <c r="F4" s="227"/>
      <c r="G4" s="227"/>
      <c r="H4" s="227"/>
      <c r="AM4" s="28" t="s">
        <v>321</v>
      </c>
      <c r="AN4" s="16"/>
      <c r="AO4" s="28" t="s">
        <v>263</v>
      </c>
      <c r="AP4" s="16"/>
      <c r="AQ4" s="28" t="s">
        <v>264</v>
      </c>
      <c r="AR4" s="16"/>
      <c r="AS4" s="650"/>
      <c r="AT4" s="16"/>
      <c r="AU4" s="28" t="s">
        <v>265</v>
      </c>
    </row>
    <row r="5" spans="1:47" ht="6" customHeight="1" thickBot="1">
      <c r="A5" s="256"/>
      <c r="B5" s="628"/>
      <c r="C5" s="628"/>
      <c r="D5" s="628"/>
      <c r="E5" s="628"/>
      <c r="F5" s="628"/>
      <c r="G5" s="628"/>
    </row>
    <row r="6" spans="1:47" ht="20.100000000000001" customHeight="1">
      <c r="A6" s="689" t="str">
        <f>Customize!C37</f>
        <v>Manager Name</v>
      </c>
      <c r="B6" s="695" t="str">
        <f>CatFocusDLR!B6</f>
        <v>NewCar</v>
      </c>
      <c r="C6" s="693" t="str">
        <f>CatFocusDLR!C6</f>
        <v>NewTruck</v>
      </c>
      <c r="D6" s="698" t="str">
        <f>CatFocusDLR!D6</f>
        <v>UsedCar</v>
      </c>
      <c r="E6" s="693" t="str">
        <f>CatFocusDLR!E6</f>
        <v>UsedTruck</v>
      </c>
      <c r="F6" s="693" t="str">
        <f>CatFocusDLR!F6</f>
        <v>Misc</v>
      </c>
      <c r="G6" s="691" t="s">
        <v>164</v>
      </c>
      <c r="H6" s="209"/>
    </row>
    <row r="7" spans="1:47" ht="10.9" customHeight="1" thickBot="1">
      <c r="A7" s="690"/>
      <c r="B7" s="696"/>
      <c r="C7" s="697"/>
      <c r="D7" s="699"/>
      <c r="E7" s="694"/>
      <c r="F7" s="694"/>
      <c r="G7" s="692"/>
      <c r="H7" s="212" t="s">
        <v>8</v>
      </c>
    </row>
    <row r="8" spans="1:47" ht="15">
      <c r="A8" s="590" t="s">
        <v>43</v>
      </c>
      <c r="B8" s="231">
        <f>DCOUNTA(NewCar!$A$4:$AD$504,NewCar!$J$4,$B$2:$H$4)</f>
        <v>0</v>
      </c>
      <c r="C8" s="232">
        <f>DCOUNTA(NewTruck!$A$4:$AD$504,NewTruck!$J$4,$B$2:$H$4)</f>
        <v>0</v>
      </c>
      <c r="D8" s="232">
        <f>DCOUNTA(UsedCar!$A$4:$AD$504,UsedCar!$J$4,$B$2:$H$4)</f>
        <v>0</v>
      </c>
      <c r="E8" s="231">
        <f>DCOUNTA(UsedTruck!$A$4:$AD$504,UsedTruck!$J$4,$B$2:$H$4)</f>
        <v>0</v>
      </c>
      <c r="F8" s="231">
        <f>DCOUNTA(Misc!$A$4:$AD$504,Misc!$J$4,$B$2:$H$4)</f>
        <v>0</v>
      </c>
      <c r="G8" s="233">
        <f>SUM(B8+C8+D8+E8+F8)</f>
        <v>0</v>
      </c>
      <c r="H8" s="212" t="s">
        <v>8</v>
      </c>
      <c r="AM8" s="583" t="s">
        <v>334</v>
      </c>
      <c r="AN8" s="584">
        <f>DCOUNTA(NewCar!$A$4:$AD$504,NewCar!$F$4,$AM$2:$AM$4)</f>
        <v>0</v>
      </c>
      <c r="AO8" s="585">
        <f>DCOUNTA(NewTruck!$A$4:$AD$504,NewTruck!$F$4,$AM$2:$AM$4)</f>
        <v>0</v>
      </c>
      <c r="AP8" s="585">
        <f>DCOUNTA(UsedCar!$A$4:$AD$504,UsedCar!$F$4,$AM$2:$AM$4)</f>
        <v>0</v>
      </c>
      <c r="AQ8" s="585">
        <f>DCOUNTA(UsedTruck!$A$4:$AD$504,UsedTruck!$F$4,$AM$2:$AM$4)</f>
        <v>0</v>
      </c>
      <c r="AR8" s="585">
        <f>DCOUNTA(Misc!$A$4:$AD$504,Misc!$F$4,$AM$2:$AM$4)</f>
        <v>0</v>
      </c>
      <c r="AS8" s="586">
        <f>SUM(AN8:AR8)</f>
        <v>0</v>
      </c>
    </row>
    <row r="9" spans="1:47" ht="15">
      <c r="A9" s="587" t="s">
        <v>287</v>
      </c>
      <c r="B9" s="581">
        <f>DCOUNTA(NewCar!$A$4:$AD$504,NewCar!$F$4,$B$2:$H$4)</f>
        <v>0</v>
      </c>
      <c r="C9" s="582">
        <f>DCOUNTA(NewTruck!$A$4:$AD$504,NewTruck!$F$4,$B$2:$H$4)</f>
        <v>0</v>
      </c>
      <c r="D9" s="582">
        <f>DCOUNTA(UsedCar!$A$4:$AD$504,UsedCar!$F$4,$B$2:$H$4)</f>
        <v>0</v>
      </c>
      <c r="E9" s="582">
        <f>DCOUNTA(UsedTruck!$A$4:$AD$504,UsedTruck!$F$4,$B$2:$H$4)</f>
        <v>0</v>
      </c>
      <c r="F9" s="582">
        <f>DCOUNTA(Misc!$A$4:$AD$504,Misc!$F$4,$B$2:$H$4)</f>
        <v>0</v>
      </c>
      <c r="G9" s="588">
        <f>SUM(B9+C9+D9+E9+F9)</f>
        <v>0</v>
      </c>
      <c r="H9" s="209" t="s">
        <v>8</v>
      </c>
      <c r="AM9" s="587" t="s">
        <v>263</v>
      </c>
      <c r="AN9" s="581">
        <f>DCOUNTA(NewCar!$A$4:$AD$504,NewCar!$F$4,$AO$2:$AO$4)</f>
        <v>0</v>
      </c>
      <c r="AO9" s="582">
        <f>DCOUNTA(NewTruck!$A$4:$AD$504,NewTruck!$F$4,$AO$2:$AO$4)</f>
        <v>0</v>
      </c>
      <c r="AP9" s="582">
        <f>DCOUNTA(UsedCar!$A$4:$AD$504,UsedCar!$F$4,$AO$2:$AO$4)</f>
        <v>0</v>
      </c>
      <c r="AQ9" s="582">
        <f>DCOUNTA(UsedTruck!$A$4:$AD$504,UsedTruck!$F$4,$AO$2:$AO$4)</f>
        <v>0</v>
      </c>
      <c r="AR9" s="582">
        <f>DCOUNTA(Misc!$A$4:$AD$504,Misc!$F$4,$AO$2:$AO$4)</f>
        <v>0</v>
      </c>
      <c r="AS9" s="588">
        <f>SUM(AN9:AR9)</f>
        <v>0</v>
      </c>
    </row>
    <row r="10" spans="1:47" ht="15.75" thickBot="1">
      <c r="A10" s="589" t="s">
        <v>44</v>
      </c>
      <c r="B10" s="250">
        <f>DCOUNTA(NewCar!$A$4:$AD$504,NewCar!$N$4,$B$2:$H$4)</f>
        <v>0</v>
      </c>
      <c r="C10" s="251">
        <f>DCOUNTA(NewTruck!$A$4:$AD$504,NewTruck!$N$4,$B$2:$H$4)</f>
        <v>0</v>
      </c>
      <c r="D10" s="251">
        <f>DCOUNTA(UsedCar!$A$4:$AD$504,UsedCar!$N$4,$B$2:$H$4)</f>
        <v>0</v>
      </c>
      <c r="E10" s="251">
        <f>DCOUNTA(UsedTruck!$A$4:$AD$504,UsedTruck!$N$4,$B$2:$H$4)</f>
        <v>0</v>
      </c>
      <c r="F10" s="251">
        <f>DCOUNTA(Misc!$A$4:$AD$504,Misc!$N$4,$B$2:$H$4)</f>
        <v>0</v>
      </c>
      <c r="G10" s="252">
        <f>SUM(B10+C10+D10+E10+F10)</f>
        <v>0</v>
      </c>
      <c r="H10" s="209" t="s">
        <v>8</v>
      </c>
      <c r="AM10" s="587" t="s">
        <v>264</v>
      </c>
      <c r="AN10" s="581">
        <f>DCOUNTA(NewCar!$A$4:$AD$504,NewCar!$F$4,$AQ$2:$AQ$4)</f>
        <v>0</v>
      </c>
      <c r="AO10" s="582">
        <f>DCOUNTA(NewTruck!$A$4:$AD$504,NewTruck!$F$4,$AQ$2:$AQ$4)</f>
        <v>0</v>
      </c>
      <c r="AP10" s="582">
        <f>DCOUNTA(UsedCar!$A$4:$AD$504,UsedCar!$F$4,$AQ$2:$AQ$4)</f>
        <v>0</v>
      </c>
      <c r="AQ10" s="582">
        <f>DCOUNTA(UsedTruck!$A$4:$AD$504,UsedTruck!$F$4,$AQ$2:$AQ$4)</f>
        <v>0</v>
      </c>
      <c r="AR10" s="582">
        <f>DCOUNTA(Misc!$A$4:$AD$504,Misc!$F$4,$AQ$2:$AQ$4)</f>
        <v>0</v>
      </c>
      <c r="AS10" s="588">
        <f>SUM(AN10:AR10)</f>
        <v>0</v>
      </c>
    </row>
    <row r="11" spans="1:47" ht="15.75" thickBot="1">
      <c r="A11" s="209"/>
      <c r="B11" s="209"/>
      <c r="C11" s="209"/>
      <c r="D11" s="209"/>
      <c r="E11" s="209"/>
      <c r="F11" s="209"/>
      <c r="G11" s="209"/>
      <c r="AM11" s="587" t="s">
        <v>8</v>
      </c>
      <c r="AN11" s="581">
        <f>DCOUNTA(NewCar!$A$4:$AD$504,NewCar!$F$4,$AS$2:$AS$4)</f>
        <v>0</v>
      </c>
      <c r="AO11" s="582">
        <f>DCOUNTA(NewTruck!$A$4:$AD$504,NewTruck!$F$4,$AS$2:$AS$4)</f>
        <v>0</v>
      </c>
      <c r="AP11" s="582">
        <f>DCOUNTA(UsedCar!$A$4:$AD$504,UsedCar!$F$4,$AS$2:$AS$4)</f>
        <v>0</v>
      </c>
      <c r="AQ11" s="582">
        <f>DCOUNTA(UsedTruck!$A$4:$AD$504,UsedTruck!$F$4,$AS$2:$AS$4)</f>
        <v>0</v>
      </c>
      <c r="AR11" s="582">
        <f>DCOUNTA(Misc!$A$4:$AD$504,Misc!$F$4,$AS$2:$AS$4)</f>
        <v>0</v>
      </c>
      <c r="AS11" s="588">
        <f>SUM(AN11:AR11)</f>
        <v>0</v>
      </c>
    </row>
    <row r="12" spans="1:47" ht="15.75" thickBot="1">
      <c r="A12" s="253" t="s">
        <v>153</v>
      </c>
      <c r="B12" s="409"/>
      <c r="C12" s="410"/>
      <c r="D12" s="410"/>
      <c r="E12" s="410"/>
      <c r="F12" s="410"/>
      <c r="G12" s="411"/>
      <c r="N12" s="17"/>
      <c r="AM12" s="589" t="s">
        <v>265</v>
      </c>
      <c r="AN12" s="250">
        <f>DCOUNTA(NewCar!$A$4:$AD$504,NewCar!$F$4,$AU$2:$AU$4)</f>
        <v>0</v>
      </c>
      <c r="AO12" s="251">
        <f>DCOUNTA(NewTruck!$A$4:$AD$504,NewTruck!$F$4,$AU$2:$AU$4)</f>
        <v>0</v>
      </c>
      <c r="AP12" s="251">
        <f>DCOUNTA(UsedCar!$A$4:$AD$504,UsedCar!$F$4,$AU$2:$AU$4)</f>
        <v>0</v>
      </c>
      <c r="AQ12" s="251">
        <f>DCOUNTA(UsedTruck!$A$4:$AD$504,UsedTruck!$F$4,$AU$2:$AU$4)</f>
        <v>0</v>
      </c>
      <c r="AR12" s="251">
        <f>DCOUNTA(Misc!$A$4:$AD$504,Misc!$F$4,$AU$2:$AU$4)</f>
        <v>0</v>
      </c>
      <c r="AS12" s="252">
        <f>SUM(AN12:AR12)</f>
        <v>0</v>
      </c>
    </row>
    <row r="13" spans="1:47">
      <c r="A13" s="262" t="s">
        <v>141</v>
      </c>
      <c r="B13" s="234">
        <f>DCOUNTA(NewCar!$A$4:$AD$504,NewCar!$P$4,$B$2:$H$4)</f>
        <v>0</v>
      </c>
      <c r="C13" s="234">
        <f>DCOUNTA(NewTruck!$A$4:$AD$504,NewTruck!$P$4,$B$2:$H$4)</f>
        <v>0</v>
      </c>
      <c r="D13" s="234">
        <f>DCOUNTA(UsedCar!$A$4:$AD$504,UsedCar!$P$4,$B$2:$H$4)</f>
        <v>0</v>
      </c>
      <c r="E13" s="234">
        <f>DCOUNTA(UsedTruck!$A$4:$AD$504,UsedTruck!$P$4,$B$2:$H$4)</f>
        <v>0</v>
      </c>
      <c r="F13" s="234">
        <f>DCOUNTA(Misc!$A$4:$AD$504,Misc!$P$4,$B$2:$H$4)</f>
        <v>0</v>
      </c>
      <c r="G13" s="285">
        <f t="shared" ref="G13:G26" si="0">SUM(B13:F13)</f>
        <v>0</v>
      </c>
      <c r="H13" s="212" t="s">
        <v>8</v>
      </c>
    </row>
    <row r="14" spans="1:47">
      <c r="A14" s="263" t="str">
        <f>Customize!B6</f>
        <v>VSA</v>
      </c>
      <c r="B14" s="236">
        <f>DCOUNTA(NewCar!$A$4:$AD$504,NewCar!$Q$4,$B$2:$H$4)</f>
        <v>0</v>
      </c>
      <c r="C14" s="234">
        <f>DCOUNTA(NewTruck!$A$4:$AD$504,NewTruck!$Q$4,$B$2:$H$4)</f>
        <v>0</v>
      </c>
      <c r="D14" s="234">
        <f>DCOUNTA(UsedCar!$A$4:$AD$504,UsedCar!$Q$4,$B$2:$H$4)</f>
        <v>0</v>
      </c>
      <c r="E14" s="236">
        <f>DCOUNTA(UsedTruck!$A$4:$AD$504,UsedTruck!$Q$4,$B$2:$H$4)</f>
        <v>0</v>
      </c>
      <c r="F14" s="236">
        <f>DCOUNTA(Misc!$A$4:$AD$504,Misc!$Q$4,$B$2:$H$4)</f>
        <v>0</v>
      </c>
      <c r="G14" s="285">
        <f t="shared" si="0"/>
        <v>0</v>
      </c>
      <c r="H14" s="209" t="s">
        <v>8</v>
      </c>
    </row>
    <row r="15" spans="1:47">
      <c r="A15" s="264" t="str">
        <f>Customize!B7</f>
        <v>ENV</v>
      </c>
      <c r="B15" s="236">
        <f>DCOUNTA(NewCar!$A$4:$AD$504,NewCar!$R$4,$B$2:$H$4)</f>
        <v>0</v>
      </c>
      <c r="C15" s="234">
        <f>DCOUNTA(NewTruck!$A$4:$AD$504,NewTruck!$R$4,$B$2:$H$4)</f>
        <v>0</v>
      </c>
      <c r="D15" s="234">
        <f>DCOUNTA(UsedCar!$A$4:$AD$504,UsedCar!$R$4,$B$2:$H$4)</f>
        <v>0</v>
      </c>
      <c r="E15" s="236">
        <f>DCOUNTA(UsedTruck!$A$4:$AD$504,UsedTruck!$R$4,$B$2:$H$4)</f>
        <v>0</v>
      </c>
      <c r="F15" s="236">
        <f>DCOUNTA(Misc!$A$4:$AD$504,Misc!$R$4,$B$2:$H$4)</f>
        <v>0</v>
      </c>
      <c r="G15" s="285">
        <f t="shared" si="0"/>
        <v>0</v>
      </c>
      <c r="H15" s="209"/>
    </row>
    <row r="16" spans="1:47">
      <c r="A16" s="264" t="str">
        <f>Customize!B8</f>
        <v>T&amp;W</v>
      </c>
      <c r="B16" s="238">
        <f>DCOUNTA(NewCar!$A$4:$AD$504,NewCar!$S$4,$B$2:$H$4)</f>
        <v>0</v>
      </c>
      <c r="C16" s="239">
        <f>DCOUNTA(NewTruck!$A$4:$AD$504,NewTruck!$S$4,$B$2:$H$4)</f>
        <v>0</v>
      </c>
      <c r="D16" s="239">
        <f>DCOUNTA(UsedCar!$A$4:$AD$504,UsedCar!$S$4,$B$2:$H$4)</f>
        <v>0</v>
      </c>
      <c r="E16" s="238">
        <f>DCOUNTA(UsedTruck!$A$4:$AD$504,UsedTruck!$S$4,$B$2:$H$4)</f>
        <v>0</v>
      </c>
      <c r="F16" s="238">
        <f>DCOUNTA(Misc!$A$4:$AD$504,Misc!$S$4,$B$2:$H$4)</f>
        <v>0</v>
      </c>
      <c r="G16" s="285">
        <f t="shared" si="0"/>
        <v>0</v>
      </c>
      <c r="H16" s="209"/>
    </row>
    <row r="17" spans="1:12">
      <c r="A17" s="264" t="str">
        <f>Customize!B9</f>
        <v>Other2</v>
      </c>
      <c r="B17" s="238">
        <f>DCOUNTA(NewCar!$A$4:$AD$504,NewCar!$T$4,$B$2:$H$4)</f>
        <v>0</v>
      </c>
      <c r="C17" s="239">
        <f>DCOUNTA(NewTruck!$A$4:$AD$504,NewTruck!$T$4,$B$2:$H$4)</f>
        <v>0</v>
      </c>
      <c r="D17" s="239">
        <f>DCOUNTA(UsedCar!$A$4:$AD$504,UsedCar!$T$4,$B$2:$H$4)</f>
        <v>0</v>
      </c>
      <c r="E17" s="238">
        <f>DCOUNTA(UsedTruck!$A$4:$AD$504,UsedTruck!$T$4,$B$2:$H$4)</f>
        <v>0</v>
      </c>
      <c r="F17" s="238">
        <f>DCOUNTA(Misc!$A$4:$AD$504,Misc!$T$4,$B$2:$H$4)</f>
        <v>0</v>
      </c>
      <c r="G17" s="285">
        <f t="shared" si="0"/>
        <v>0</v>
      </c>
      <c r="H17" s="209"/>
    </row>
    <row r="18" spans="1:12">
      <c r="A18" s="265" t="str">
        <f>Customize!B10</f>
        <v>Other3</v>
      </c>
      <c r="B18" s="239">
        <f>DCOUNTA(NewCar!$A$4:$AD$504,NewCar!$U$4,$B$2:$H$4)</f>
        <v>0</v>
      </c>
      <c r="C18" s="239">
        <f>DCOUNTA(NewTruck!$A$4:$AD$504,NewTruck!$U$4,$B$2:$H$4)</f>
        <v>0</v>
      </c>
      <c r="D18" s="239">
        <f>DCOUNTA(UsedCar!$A$4:$AD$504,UsedCar!$U$4,$B$2:$H$4)</f>
        <v>0</v>
      </c>
      <c r="E18" s="238">
        <f>DCOUNTA(UsedTruck!$A$4:$AD$504,UsedTruck!$U$4,$B$2:$H$4)</f>
        <v>0</v>
      </c>
      <c r="F18" s="238">
        <f>DCOUNTA(Misc!$A$4:$AD$504,Misc!$U$4,$B$2:$H$4)</f>
        <v>0</v>
      </c>
      <c r="G18" s="285">
        <f t="shared" si="0"/>
        <v>0</v>
      </c>
      <c r="H18" s="209"/>
    </row>
    <row r="19" spans="1:12">
      <c r="A19" s="262" t="str">
        <f>Customize!B11</f>
        <v>Other4</v>
      </c>
      <c r="B19" s="239">
        <f>DCOUNTA(NewCar!$A$4:$AD$504,NewCar!$V$4,$B$2:$H$4)</f>
        <v>0</v>
      </c>
      <c r="C19" s="239">
        <f>DCOUNTA(NewTruck!$A$4:$AD$504,NewTruck!$V$4,$B$2:$H$4)</f>
        <v>0</v>
      </c>
      <c r="D19" s="239">
        <f>DCOUNTA(UsedCar!$A$4:$AD$504,UsedCar!$V$4,$B$2:$H$4)</f>
        <v>0</v>
      </c>
      <c r="E19" s="238">
        <f>DCOUNTA(UsedTruck!$A$4:$AD$504,UsedTruck!$V$4,$B$2:$H$4)</f>
        <v>0</v>
      </c>
      <c r="F19" s="238">
        <f>DCOUNTA(Misc!$A$4:$AD$504,Misc!$V$4,$B$2:$H$4)</f>
        <v>0</v>
      </c>
      <c r="G19" s="285">
        <f t="shared" si="0"/>
        <v>0</v>
      </c>
      <c r="H19" s="209"/>
    </row>
    <row r="20" spans="1:12">
      <c r="A20" s="262" t="str">
        <f>Customize!B12</f>
        <v>Other5</v>
      </c>
      <c r="B20" s="234">
        <f>DCOUNTA(NewCar!$A$4:$AD$504,NewCar!$W$4,$B$2:$H$4)</f>
        <v>0</v>
      </c>
      <c r="C20" s="234">
        <f>DCOUNTA(NewTruck!$A$4:$AD$504,NewTruck!$W$4,$B$2:$H$4)</f>
        <v>0</v>
      </c>
      <c r="D20" s="234">
        <f>DCOUNTA(UsedCar!$A$4:$AD$504,UsedCar!$W$4,$B$2:$H$4)</f>
        <v>0</v>
      </c>
      <c r="E20" s="234">
        <f>DCOUNTA(UsedTruck!$A$4:$AD$504,UsedTruck!$W$4,$B$2:$H$4)</f>
        <v>0</v>
      </c>
      <c r="F20" s="234">
        <f>DCOUNTA(Misc!$A$4:$AD$504,Misc!$W$4,$B$2:$H$4)</f>
        <v>0</v>
      </c>
      <c r="G20" s="285">
        <f t="shared" si="0"/>
        <v>0</v>
      </c>
      <c r="H20" s="209"/>
    </row>
    <row r="21" spans="1:12">
      <c r="A21" s="262" t="str">
        <f>Customize!B13</f>
        <v>Other6</v>
      </c>
      <c r="B21" s="234">
        <f>DCOUNTA(NewCar!$A$4:$AD$504,NewCar!$X$4,$B$2:$H$4)</f>
        <v>0</v>
      </c>
      <c r="C21" s="234">
        <f>DCOUNTA(NewTruck!$A$4:$AD$504,NewTruck!$X$4,$B$2:$H$4)</f>
        <v>0</v>
      </c>
      <c r="D21" s="234">
        <f>DCOUNTA(UsedCar!$A$4:$AD$504,UsedCar!$X$4,$B$2:$H$4)</f>
        <v>0</v>
      </c>
      <c r="E21" s="234">
        <f>DCOUNTA(UsedTruck!$A$4:$AD$504,UsedTruck!$X$4,$B$2:$H$4)</f>
        <v>0</v>
      </c>
      <c r="F21" s="234">
        <f>DCOUNTA(Misc!$A$4:$AD$504,Misc!$X$4,$B$2:$H$4)</f>
        <v>0</v>
      </c>
      <c r="G21" s="285">
        <f t="shared" si="0"/>
        <v>0</v>
      </c>
      <c r="H21" s="209"/>
    </row>
    <row r="22" spans="1:12">
      <c r="A22" s="262" t="str">
        <f>Customize!B14</f>
        <v>Other7</v>
      </c>
      <c r="B22" s="234">
        <f>DCOUNTA(NewCar!$A$4:$AD$504,NewCar!$Y$4,$B$2:$H$4)</f>
        <v>0</v>
      </c>
      <c r="C22" s="234">
        <f>DCOUNTA(NewTruck!$A$4:$AD$504,NewTruck!$Y$4,$B$2:$H$4)</f>
        <v>0</v>
      </c>
      <c r="D22" s="234">
        <f>DCOUNTA(UsedCar!$A$4:$AD$504,UsedCar!$Y$4,$B$2:$H$4)</f>
        <v>0</v>
      </c>
      <c r="E22" s="234">
        <f>DCOUNTA(UsedTruck!$A$4:$AD$504,UsedTruck!$Y$4,$B$2:$H$4)</f>
        <v>0</v>
      </c>
      <c r="F22" s="234">
        <f>DCOUNTA(Misc!$A$4:$AD$504,Misc!$Y$4,$B$2:$H$4)</f>
        <v>0</v>
      </c>
      <c r="G22" s="285">
        <f t="shared" si="0"/>
        <v>0</v>
      </c>
      <c r="H22" s="209"/>
    </row>
    <row r="23" spans="1:12">
      <c r="A23" s="263" t="str">
        <f>Customize!B15</f>
        <v>GAP</v>
      </c>
      <c r="B23" s="234">
        <f>DCOUNTA(NewCar!$A$4:$AD$504,NewCar!$Z$4,$B$2:$H$4)</f>
        <v>0</v>
      </c>
      <c r="C23" s="234">
        <f>DCOUNTA(NewTruck!$A$4:$AD$504,NewTruck!$Z$4,$B$2:$H$4)</f>
        <v>0</v>
      </c>
      <c r="D23" s="234">
        <f>DCOUNTA(UsedCar!$A$4:$AD$504,UsedCar!$Z$4,$B$2:$H$4)</f>
        <v>0</v>
      </c>
      <c r="E23" s="234">
        <f>DCOUNTA(UsedTruck!$A$4:$AD$504,UsedTruck!$Z$4,$B$2:$H$4)</f>
        <v>0</v>
      </c>
      <c r="F23" s="234">
        <f>DCOUNTA(Misc!$A$4:$AD$504,Misc!$Z$4,$B$2:$H$4)</f>
        <v>0</v>
      </c>
      <c r="G23" s="285">
        <f t="shared" si="0"/>
        <v>0</v>
      </c>
      <c r="H23" s="209" t="s">
        <v>8</v>
      </c>
    </row>
    <row r="24" spans="1:12">
      <c r="A24" s="262" t="str">
        <f>Customize!B16</f>
        <v>AH</v>
      </c>
      <c r="B24" s="234">
        <f>DCOUNTA(NewCar!$A$4:$AD$504,NewCar!$AA$4,$B$2:$H$4)</f>
        <v>0</v>
      </c>
      <c r="C24" s="234">
        <f>DCOUNTA(NewTruck!$A$4:$AD$504,NewTruck!$AA$4,$B$2:$H$4)</f>
        <v>0</v>
      </c>
      <c r="D24" s="234">
        <f>DCOUNTA(UsedCar!$A$4:$AD$504,UsedCar!$AA$4,$B$2:$H$4)</f>
        <v>0</v>
      </c>
      <c r="E24" s="234">
        <f>DCOUNTA(UsedTruck!$A$4:$AD$504,UsedTruck!$AA$4,$B$2:$H$4)</f>
        <v>0</v>
      </c>
      <c r="F24" s="234">
        <f>DCOUNTA(Misc!$A$4:$AD$504,Misc!$AA$4,$B$2:$H$4)</f>
        <v>0</v>
      </c>
      <c r="G24" s="285">
        <f t="shared" si="0"/>
        <v>0</v>
      </c>
      <c r="H24" s="209"/>
    </row>
    <row r="25" spans="1:12">
      <c r="A25" s="262" t="str">
        <f>Customize!B17</f>
        <v>CL</v>
      </c>
      <c r="B25" s="234">
        <f>DCOUNTA(NewCar!$A$4:$AD$504,NewCar!$AB$4,$B$2:$H$4)</f>
        <v>0</v>
      </c>
      <c r="C25" s="234">
        <f>DCOUNTA(NewTruck!$A$4:$AD$504,NewTruck!$AB$4,$B$2:$H$4)</f>
        <v>0</v>
      </c>
      <c r="D25" s="234">
        <f>DCOUNTA(UsedCar!$A$4:$AD$504,UsedCar!$AB$4,$B$2:$H$4)</f>
        <v>0</v>
      </c>
      <c r="E25" s="234">
        <f>DCOUNTA(UsedTruck!$A$4:$AD$504,UsedTruck!$AB$4,$B$2:$H$4)</f>
        <v>0</v>
      </c>
      <c r="F25" s="234">
        <f>DCOUNTA(Misc!$A$4:$AD$504,Misc!$AB$4,$B$2:$H$4)</f>
        <v>0</v>
      </c>
      <c r="G25" s="285">
        <f t="shared" si="0"/>
        <v>0</v>
      </c>
      <c r="H25" s="209"/>
    </row>
    <row r="26" spans="1:12" ht="12.75">
      <c r="A26" s="275" t="s">
        <v>45</v>
      </c>
      <c r="B26" s="276">
        <f>SUM(B14:B25)</f>
        <v>0</v>
      </c>
      <c r="C26" s="276">
        <f>SUM(C14:C25)</f>
        <v>0</v>
      </c>
      <c r="D26" s="276">
        <f>SUM(D14:D25)</f>
        <v>0</v>
      </c>
      <c r="E26" s="276">
        <f>SUM(E14:E25)</f>
        <v>0</v>
      </c>
      <c r="F26" s="276">
        <f>SUM(F14:F25)</f>
        <v>0</v>
      </c>
      <c r="G26" s="277">
        <f t="shared" si="0"/>
        <v>0</v>
      </c>
      <c r="H26" s="209"/>
    </row>
    <row r="27" spans="1:12" ht="13.5" thickBot="1">
      <c r="A27" s="278" t="s">
        <v>49</v>
      </c>
      <c r="B27" s="279">
        <f t="shared" ref="B27:G27" si="1">IF(B10,SUM(B14:B25)/B10,0)</f>
        <v>0</v>
      </c>
      <c r="C27" s="279">
        <f t="shared" si="1"/>
        <v>0</v>
      </c>
      <c r="D27" s="279">
        <f t="shared" si="1"/>
        <v>0</v>
      </c>
      <c r="E27" s="279">
        <f t="shared" si="1"/>
        <v>0</v>
      </c>
      <c r="F27" s="279">
        <f t="shared" si="1"/>
        <v>0</v>
      </c>
      <c r="G27" s="280">
        <f t="shared" si="1"/>
        <v>0</v>
      </c>
      <c r="H27" s="209"/>
    </row>
    <row r="28" spans="1:12" ht="15">
      <c r="A28" s="261" t="s">
        <v>142</v>
      </c>
      <c r="B28" s="409"/>
      <c r="C28" s="410"/>
      <c r="D28" s="410"/>
      <c r="E28" s="410"/>
      <c r="F28" s="410"/>
      <c r="G28" s="411"/>
      <c r="I28" s="15" t="s">
        <v>8</v>
      </c>
      <c r="J28" s="15" t="s">
        <v>8</v>
      </c>
    </row>
    <row r="29" spans="1:12">
      <c r="A29" s="215" t="s">
        <v>46</v>
      </c>
      <c r="B29" s="240">
        <f t="shared" ref="B29:G39" si="2">IF(B$10,B13/B$10,0)</f>
        <v>0</v>
      </c>
      <c r="C29" s="240">
        <f t="shared" si="2"/>
        <v>0</v>
      </c>
      <c r="D29" s="240">
        <f t="shared" si="2"/>
        <v>0</v>
      </c>
      <c r="E29" s="240">
        <f t="shared" si="2"/>
        <v>0</v>
      </c>
      <c r="F29" s="240">
        <f t="shared" si="2"/>
        <v>0</v>
      </c>
      <c r="G29" s="241">
        <f t="shared" si="2"/>
        <v>0</v>
      </c>
      <c r="H29" s="209"/>
      <c r="J29" s="18"/>
      <c r="K29" s="3"/>
      <c r="L29" s="3"/>
    </row>
    <row r="30" spans="1:12">
      <c r="A30" s="235" t="str">
        <f>Customize!B6</f>
        <v>VSA</v>
      </c>
      <c r="B30" s="240">
        <f t="shared" si="2"/>
        <v>0</v>
      </c>
      <c r="C30" s="240">
        <f t="shared" si="2"/>
        <v>0</v>
      </c>
      <c r="D30" s="240">
        <f t="shared" si="2"/>
        <v>0</v>
      </c>
      <c r="E30" s="240">
        <f t="shared" si="2"/>
        <v>0</v>
      </c>
      <c r="F30" s="240">
        <f t="shared" si="2"/>
        <v>0</v>
      </c>
      <c r="G30" s="241">
        <f t="shared" si="2"/>
        <v>0</v>
      </c>
      <c r="H30" s="209"/>
      <c r="J30" s="18"/>
      <c r="K30" s="3"/>
      <c r="L30" s="3"/>
    </row>
    <row r="31" spans="1:12">
      <c r="A31" s="217" t="str">
        <f>Customize!B7</f>
        <v>ENV</v>
      </c>
      <c r="B31" s="240">
        <f t="shared" si="2"/>
        <v>0</v>
      </c>
      <c r="C31" s="240">
        <f t="shared" si="2"/>
        <v>0</v>
      </c>
      <c r="D31" s="240">
        <f t="shared" si="2"/>
        <v>0</v>
      </c>
      <c r="E31" s="240">
        <f t="shared" si="2"/>
        <v>0</v>
      </c>
      <c r="F31" s="240">
        <f t="shared" si="2"/>
        <v>0</v>
      </c>
      <c r="G31" s="241">
        <f t="shared" si="2"/>
        <v>0</v>
      </c>
      <c r="H31" s="209"/>
      <c r="J31" s="18"/>
      <c r="K31" s="3"/>
      <c r="L31" s="3"/>
    </row>
    <row r="32" spans="1:12">
      <c r="A32" s="237" t="str">
        <f>Customize!B8</f>
        <v>T&amp;W</v>
      </c>
      <c r="B32" s="240">
        <f t="shared" si="2"/>
        <v>0</v>
      </c>
      <c r="C32" s="240">
        <f t="shared" si="2"/>
        <v>0</v>
      </c>
      <c r="D32" s="240">
        <f t="shared" si="2"/>
        <v>0</v>
      </c>
      <c r="E32" s="240">
        <f t="shared" si="2"/>
        <v>0</v>
      </c>
      <c r="F32" s="240">
        <f t="shared" si="2"/>
        <v>0</v>
      </c>
      <c r="G32" s="241">
        <f t="shared" si="2"/>
        <v>0</v>
      </c>
      <c r="H32" s="209"/>
      <c r="J32" s="18"/>
      <c r="K32" s="3"/>
      <c r="L32" s="3"/>
    </row>
    <row r="33" spans="1:12">
      <c r="A33" s="237" t="str">
        <f>Customize!B9</f>
        <v>Other2</v>
      </c>
      <c r="B33" s="240">
        <f t="shared" si="2"/>
        <v>0</v>
      </c>
      <c r="C33" s="240">
        <f t="shared" si="2"/>
        <v>0</v>
      </c>
      <c r="D33" s="240">
        <f t="shared" si="2"/>
        <v>0</v>
      </c>
      <c r="E33" s="240">
        <f t="shared" si="2"/>
        <v>0</v>
      </c>
      <c r="F33" s="240">
        <f t="shared" si="2"/>
        <v>0</v>
      </c>
      <c r="G33" s="241">
        <f t="shared" si="2"/>
        <v>0</v>
      </c>
      <c r="H33" s="209"/>
      <c r="J33" s="18"/>
      <c r="K33" s="3"/>
      <c r="L33" s="3"/>
    </row>
    <row r="34" spans="1:12">
      <c r="A34" s="217" t="str">
        <f>Customize!B10</f>
        <v>Other3</v>
      </c>
      <c r="B34" s="240">
        <f t="shared" si="2"/>
        <v>0</v>
      </c>
      <c r="C34" s="240">
        <f t="shared" si="2"/>
        <v>0</v>
      </c>
      <c r="D34" s="240">
        <f t="shared" si="2"/>
        <v>0</v>
      </c>
      <c r="E34" s="240">
        <f t="shared" si="2"/>
        <v>0</v>
      </c>
      <c r="F34" s="240">
        <f t="shared" si="2"/>
        <v>0</v>
      </c>
      <c r="G34" s="241">
        <f t="shared" si="2"/>
        <v>0</v>
      </c>
      <c r="H34" s="209"/>
      <c r="J34" s="18"/>
      <c r="K34" s="3"/>
      <c r="L34" s="3"/>
    </row>
    <row r="35" spans="1:12">
      <c r="A35" s="215" t="str">
        <f>Customize!B11</f>
        <v>Other4</v>
      </c>
      <c r="B35" s="240">
        <f t="shared" si="2"/>
        <v>0</v>
      </c>
      <c r="C35" s="240">
        <f t="shared" si="2"/>
        <v>0</v>
      </c>
      <c r="D35" s="240">
        <f t="shared" si="2"/>
        <v>0</v>
      </c>
      <c r="E35" s="240">
        <f t="shared" si="2"/>
        <v>0</v>
      </c>
      <c r="F35" s="240">
        <f t="shared" si="2"/>
        <v>0</v>
      </c>
      <c r="G35" s="241">
        <f t="shared" si="2"/>
        <v>0</v>
      </c>
      <c r="H35" s="209"/>
      <c r="J35" s="18"/>
      <c r="K35" s="3"/>
      <c r="L35" s="3"/>
    </row>
    <row r="36" spans="1:12">
      <c r="A36" s="215" t="str">
        <f>Customize!B12</f>
        <v>Other5</v>
      </c>
      <c r="B36" s="240">
        <f t="shared" si="2"/>
        <v>0</v>
      </c>
      <c r="C36" s="240">
        <f t="shared" si="2"/>
        <v>0</v>
      </c>
      <c r="D36" s="240">
        <f t="shared" si="2"/>
        <v>0</v>
      </c>
      <c r="E36" s="240">
        <f t="shared" si="2"/>
        <v>0</v>
      </c>
      <c r="F36" s="240">
        <f t="shared" si="2"/>
        <v>0</v>
      </c>
      <c r="G36" s="241">
        <f t="shared" si="2"/>
        <v>0</v>
      </c>
      <c r="H36" s="209"/>
      <c r="I36" s="4"/>
      <c r="J36" s="3"/>
      <c r="K36" s="3"/>
      <c r="L36" s="2"/>
    </row>
    <row r="37" spans="1:12">
      <c r="A37" s="215" t="str">
        <f>Customize!B13</f>
        <v>Other6</v>
      </c>
      <c r="B37" s="240">
        <f t="shared" si="2"/>
        <v>0</v>
      </c>
      <c r="C37" s="240">
        <f t="shared" si="2"/>
        <v>0</v>
      </c>
      <c r="D37" s="240">
        <f t="shared" si="2"/>
        <v>0</v>
      </c>
      <c r="E37" s="240">
        <f t="shared" si="2"/>
        <v>0</v>
      </c>
      <c r="F37" s="240">
        <f t="shared" si="2"/>
        <v>0</v>
      </c>
      <c r="G37" s="241">
        <f t="shared" si="2"/>
        <v>0</v>
      </c>
      <c r="H37" s="209"/>
      <c r="J37" s="18"/>
      <c r="K37" s="3"/>
      <c r="L37" s="3"/>
    </row>
    <row r="38" spans="1:12">
      <c r="A38" s="215" t="str">
        <f>Customize!B14</f>
        <v>Other7</v>
      </c>
      <c r="B38" s="240">
        <f t="shared" si="2"/>
        <v>0</v>
      </c>
      <c r="C38" s="240">
        <f t="shared" si="2"/>
        <v>0</v>
      </c>
      <c r="D38" s="240">
        <f t="shared" si="2"/>
        <v>0</v>
      </c>
      <c r="E38" s="240">
        <f t="shared" si="2"/>
        <v>0</v>
      </c>
      <c r="F38" s="240">
        <f t="shared" si="2"/>
        <v>0</v>
      </c>
      <c r="G38" s="241">
        <f t="shared" si="2"/>
        <v>0</v>
      </c>
      <c r="H38" s="209"/>
      <c r="J38" s="18"/>
      <c r="K38" s="3"/>
      <c r="L38" s="3"/>
    </row>
    <row r="39" spans="1:12">
      <c r="A39" s="22" t="s">
        <v>159</v>
      </c>
      <c r="B39" s="240">
        <f t="shared" si="2"/>
        <v>0</v>
      </c>
      <c r="C39" s="240">
        <f t="shared" si="2"/>
        <v>0</v>
      </c>
      <c r="D39" s="240">
        <f t="shared" si="2"/>
        <v>0</v>
      </c>
      <c r="E39" s="240">
        <f t="shared" si="2"/>
        <v>0</v>
      </c>
      <c r="F39" s="240">
        <f t="shared" si="2"/>
        <v>0</v>
      </c>
      <c r="G39" s="240">
        <f t="shared" si="2"/>
        <v>0</v>
      </c>
      <c r="H39" s="209"/>
    </row>
    <row r="40" spans="1:12">
      <c r="A40" s="22" t="s">
        <v>160</v>
      </c>
      <c r="B40" s="240">
        <f t="shared" ref="B40:G40" si="3">IF(B$13,B23/B$13,0)</f>
        <v>0</v>
      </c>
      <c r="C40" s="240">
        <f t="shared" si="3"/>
        <v>0</v>
      </c>
      <c r="D40" s="240">
        <f t="shared" si="3"/>
        <v>0</v>
      </c>
      <c r="E40" s="240">
        <f t="shared" si="3"/>
        <v>0</v>
      </c>
      <c r="F40" s="240">
        <f t="shared" si="3"/>
        <v>0</v>
      </c>
      <c r="G40" s="240">
        <f t="shared" si="3"/>
        <v>0</v>
      </c>
      <c r="H40" s="209"/>
    </row>
    <row r="41" spans="1:12">
      <c r="A41" s="215" t="str">
        <f>Customize!B16</f>
        <v>AH</v>
      </c>
      <c r="B41" s="240">
        <f t="shared" ref="B41:G42" si="4">IF(B$10,B24/B$10,0)</f>
        <v>0</v>
      </c>
      <c r="C41" s="240">
        <f t="shared" si="4"/>
        <v>0</v>
      </c>
      <c r="D41" s="240">
        <f t="shared" si="4"/>
        <v>0</v>
      </c>
      <c r="E41" s="240">
        <f t="shared" si="4"/>
        <v>0</v>
      </c>
      <c r="F41" s="240">
        <f t="shared" si="4"/>
        <v>0</v>
      </c>
      <c r="G41" s="241">
        <f t="shared" si="4"/>
        <v>0</v>
      </c>
      <c r="H41" s="209"/>
    </row>
    <row r="42" spans="1:12">
      <c r="A42" s="215" t="str">
        <f>Customize!B17</f>
        <v>CL</v>
      </c>
      <c r="B42" s="240">
        <f t="shared" si="4"/>
        <v>0</v>
      </c>
      <c r="C42" s="240">
        <f t="shared" si="4"/>
        <v>0</v>
      </c>
      <c r="D42" s="240">
        <f t="shared" si="4"/>
        <v>0</v>
      </c>
      <c r="E42" s="240">
        <f t="shared" si="4"/>
        <v>0</v>
      </c>
      <c r="F42" s="240">
        <f t="shared" si="4"/>
        <v>0</v>
      </c>
      <c r="G42" s="241">
        <f t="shared" si="4"/>
        <v>0</v>
      </c>
      <c r="H42" s="209"/>
    </row>
    <row r="43" spans="1:12" ht="12" thickBot="1">
      <c r="A43" s="282" t="s">
        <v>155</v>
      </c>
      <c r="B43" s="478" t="str">
        <f t="shared" ref="B43:G43" si="5">IF(B10,SUM(B14:B25)/B10,"NA")</f>
        <v>NA</v>
      </c>
      <c r="C43" s="478" t="str">
        <f t="shared" si="5"/>
        <v>NA</v>
      </c>
      <c r="D43" s="478" t="str">
        <f t="shared" si="5"/>
        <v>NA</v>
      </c>
      <c r="E43" s="478" t="str">
        <f t="shared" si="5"/>
        <v>NA</v>
      </c>
      <c r="F43" s="478" t="str">
        <f t="shared" si="5"/>
        <v>NA</v>
      </c>
      <c r="G43" s="478" t="str">
        <f t="shared" si="5"/>
        <v>NA</v>
      </c>
      <c r="H43" s="209"/>
    </row>
    <row r="44" spans="1:12" ht="15">
      <c r="A44" s="230" t="s">
        <v>48</v>
      </c>
      <c r="B44" s="412"/>
      <c r="C44" s="413"/>
      <c r="D44" s="413"/>
      <c r="E44" s="413"/>
      <c r="F44" s="413"/>
      <c r="G44" s="414"/>
      <c r="H44" s="268" t="s">
        <v>165</v>
      </c>
    </row>
    <row r="45" spans="1:12">
      <c r="A45" s="339" t="s">
        <v>53</v>
      </c>
      <c r="B45" s="340">
        <f>DSUM(NewCar!$A$4:$AD$504,NewCar!$P$4,$B$2:$H$4)</f>
        <v>0</v>
      </c>
      <c r="C45" s="340">
        <f>DSUM(NewTruck!$A$4:$AD$504,NewTruck!$P$4,$B$2:$H$4)</f>
        <v>0</v>
      </c>
      <c r="D45" s="340">
        <f>DSUM(UsedCar!$A$4:$AD$504,UsedCar!$P$4,$B$2:$H$4)</f>
        <v>0</v>
      </c>
      <c r="E45" s="340">
        <f>DSUM(UsedTruck!$A$4:$AD$504,UsedTruck!$P$4,$B$2:$H$4)</f>
        <v>0</v>
      </c>
      <c r="F45" s="340">
        <f>DSUM(Misc!$A$4:$AD$504,Misc!$P$4,$B$2:$H$4)</f>
        <v>0</v>
      </c>
      <c r="G45" s="341">
        <f t="shared" ref="G45:G59" si="6">SUM(B45:F45)</f>
        <v>0</v>
      </c>
      <c r="H45" s="286">
        <f>IF(G61,G45/G61,0)</f>
        <v>0</v>
      </c>
    </row>
    <row r="46" spans="1:12">
      <c r="A46" s="215" t="str">
        <f>Customize!B6</f>
        <v>VSA</v>
      </c>
      <c r="B46" s="242">
        <f>DSUM(NewCar!$A$4:$AD$504,NewCar!$Q$4,$B$2:$H$4)</f>
        <v>0</v>
      </c>
      <c r="C46" s="242">
        <f>DSUM(NewTruck!$A$4:$AD$504,NewTruck!$Q$4,$B$2:$H$4)</f>
        <v>0</v>
      </c>
      <c r="D46" s="242">
        <f>DSUM(UsedCar!$A$4:$AD$504,UsedCar!$Q$4,$B$2:$H$4)</f>
        <v>0</v>
      </c>
      <c r="E46" s="242">
        <f>DSUM(UsedTruck!$A$4:$AD$504,UsedTruck!$Q$4,$B$2:$H$4)</f>
        <v>0</v>
      </c>
      <c r="F46" s="242">
        <f>DSUM(Misc!$A$4:$AD$504,Misc!$Q$4,$B$2:$H$4)</f>
        <v>0</v>
      </c>
      <c r="G46" s="281">
        <f t="shared" si="6"/>
        <v>0</v>
      </c>
      <c r="H46" s="482">
        <f t="shared" ref="H46:H57" si="7">IF(G$61,G46/G$61,0)</f>
        <v>0</v>
      </c>
    </row>
    <row r="47" spans="1:12">
      <c r="A47" s="235" t="str">
        <f>Customize!B7</f>
        <v>ENV</v>
      </c>
      <c r="B47" s="242">
        <f>DSUM(NewCar!$A$4:$AD$504,NewCar!$R$4,$B$2:$H$4)</f>
        <v>0</v>
      </c>
      <c r="C47" s="242">
        <f>DSUM(NewTruck!$A$4:$AD$504,NewTruck!$R$4,$B$2:$H$4)</f>
        <v>0</v>
      </c>
      <c r="D47" s="242">
        <f>DSUM(UsedCar!$A$4:$AD$504,UsedCar!$R$4,$B$2:$H$4)</f>
        <v>0</v>
      </c>
      <c r="E47" s="242">
        <f>DSUM(UsedTruck!$A$4:$AD$504,UsedTruck!$R$4,$B$2:$H$4)</f>
        <v>0</v>
      </c>
      <c r="F47" s="242">
        <f>DSUM(Misc!$A$4:$AD$504,Misc!$R$4,$B$2:$H$4)</f>
        <v>0</v>
      </c>
      <c r="G47" s="281">
        <f t="shared" si="6"/>
        <v>0</v>
      </c>
      <c r="H47" s="482">
        <f t="shared" si="7"/>
        <v>0</v>
      </c>
    </row>
    <row r="48" spans="1:12">
      <c r="A48" s="235" t="str">
        <f>Customize!B8</f>
        <v>T&amp;W</v>
      </c>
      <c r="B48" s="242">
        <f>DSUM(NewCar!$A$4:$AD$504,NewCar!$S$4,$B$2:$H$4)</f>
        <v>0</v>
      </c>
      <c r="C48" s="242">
        <f>DSUM(NewTruck!$A$4:$AD$504,NewTruck!$S$4,$B$2:$H$4)</f>
        <v>0</v>
      </c>
      <c r="D48" s="242">
        <f>DSUM(UsedCar!$A$4:$AD$504,UsedCar!$S$4,$B$2:$H$4)</f>
        <v>0</v>
      </c>
      <c r="E48" s="242">
        <f>DSUM(UsedTruck!$A$4:$AD$504,UsedTruck!$S$4,$B$2:$H$4)</f>
        <v>0</v>
      </c>
      <c r="F48" s="242">
        <f>DSUM(Misc!$A$4:$AD$504,Misc!$S$4,$B$2:$H$4)</f>
        <v>0</v>
      </c>
      <c r="G48" s="281">
        <f t="shared" si="6"/>
        <v>0</v>
      </c>
      <c r="H48" s="482">
        <f t="shared" si="7"/>
        <v>0</v>
      </c>
    </row>
    <row r="49" spans="1:12">
      <c r="A49" s="235" t="str">
        <f>Customize!B9</f>
        <v>Other2</v>
      </c>
      <c r="B49" s="242">
        <f>DSUM(NewCar!$A$4:$AD$504,NewCar!$T$4,$B$2:$H$4)</f>
        <v>0</v>
      </c>
      <c r="C49" s="242">
        <f>DSUM(NewTruck!$A$4:$AD$504,NewTruck!$T$4,$B$2:$H$4)</f>
        <v>0</v>
      </c>
      <c r="D49" s="242">
        <f>DSUM(UsedCar!$A$4:$AD$504,UsedCar!$T$4,$B$2:$H$4)</f>
        <v>0</v>
      </c>
      <c r="E49" s="242">
        <f>DSUM(UsedTruck!$A$4:$AD$504,UsedTruck!$T$4,$B$2:$H$4)</f>
        <v>0</v>
      </c>
      <c r="F49" s="242">
        <f>DSUM(Misc!$A$4:$AD$504,Misc!$T$4,$B$2:$H$4)</f>
        <v>0</v>
      </c>
      <c r="G49" s="281">
        <f t="shared" si="6"/>
        <v>0</v>
      </c>
      <c r="H49" s="482">
        <f t="shared" si="7"/>
        <v>0</v>
      </c>
    </row>
    <row r="50" spans="1:12">
      <c r="A50" s="215" t="str">
        <f>Customize!B10</f>
        <v>Other3</v>
      </c>
      <c r="B50" s="242">
        <f>DSUM(NewCar!$A$4:$AD$504,NewCar!$U$4,$B$2:$H$4)</f>
        <v>0</v>
      </c>
      <c r="C50" s="242">
        <f>DSUM(NewTruck!$A$4:$AD$504,NewTruck!$U$4,$B$2:$H$4)</f>
        <v>0</v>
      </c>
      <c r="D50" s="242">
        <f>DSUM(UsedCar!$A$4:$AD$504,UsedCar!$U$4,$B$2:$H$4)</f>
        <v>0</v>
      </c>
      <c r="E50" s="242">
        <f>DSUM(UsedTruck!$A$4:$AD$504,UsedTruck!$U$4,$B$2:$H$4)</f>
        <v>0</v>
      </c>
      <c r="F50" s="242">
        <f>DSUM(Misc!$A$4:$AD$504,Misc!$U$4,$B$2:$H$4)</f>
        <v>0</v>
      </c>
      <c r="G50" s="281">
        <f t="shared" si="6"/>
        <v>0</v>
      </c>
      <c r="H50" s="482">
        <f t="shared" si="7"/>
        <v>0</v>
      </c>
    </row>
    <row r="51" spans="1:12">
      <c r="A51" s="215" t="str">
        <f>Customize!B11</f>
        <v>Other4</v>
      </c>
      <c r="B51" s="242">
        <f>DSUM(NewCar!$A$4:$AD$504,NewCar!$V$4,$B$2:$H$4)</f>
        <v>0</v>
      </c>
      <c r="C51" s="242">
        <f>DSUM(NewTruck!$A$4:$AD$504,NewTruck!$V$4,$B$2:$H$4)</f>
        <v>0</v>
      </c>
      <c r="D51" s="242">
        <f>DSUM(UsedCar!$A$4:$AD$504,UsedCar!$V$4,$B$2:$H$4)</f>
        <v>0</v>
      </c>
      <c r="E51" s="242">
        <f>DSUM(UsedTruck!$A$4:$AD$504,UsedTruck!$V$4,$B$2:$H$4)</f>
        <v>0</v>
      </c>
      <c r="F51" s="242">
        <f>DSUM(Misc!$A$4:$AD$504,Misc!$V$4,$B$2:$H$4)</f>
        <v>0</v>
      </c>
      <c r="G51" s="281">
        <f t="shared" si="6"/>
        <v>0</v>
      </c>
      <c r="H51" s="482">
        <f t="shared" si="7"/>
        <v>0</v>
      </c>
    </row>
    <row r="52" spans="1:12">
      <c r="A52" s="215" t="str">
        <f>Customize!B12</f>
        <v>Other5</v>
      </c>
      <c r="B52" s="242">
        <f>DSUM(NewCar!$A$4:$AD$504,NewCar!$W$4,$B$2:$H$4)</f>
        <v>0</v>
      </c>
      <c r="C52" s="242">
        <f>DSUM(NewTruck!$A$4:$AD$504,NewTruck!$W$4,$B$2:$H$4)</f>
        <v>0</v>
      </c>
      <c r="D52" s="242">
        <f>DSUM(UsedCar!$A$4:$AD$504,UsedCar!$W$4,$B$2:$H$4)</f>
        <v>0</v>
      </c>
      <c r="E52" s="242">
        <f>DSUM(UsedTruck!$A$4:$AD$504,UsedTruck!$W$4,$B$2:$H$4)</f>
        <v>0</v>
      </c>
      <c r="F52" s="242">
        <f>DSUM(Misc!$A$4:$AD$504,Misc!$W$4,$B$2:$H$4)</f>
        <v>0</v>
      </c>
      <c r="G52" s="281">
        <f t="shared" si="6"/>
        <v>0</v>
      </c>
      <c r="H52" s="482">
        <f t="shared" si="7"/>
        <v>0</v>
      </c>
    </row>
    <row r="53" spans="1:12">
      <c r="A53" s="215" t="str">
        <f>Customize!B13</f>
        <v>Other6</v>
      </c>
      <c r="B53" s="242">
        <f>DSUM(NewCar!$A$4:$AD$504,NewCar!$X$4,$B$2:$H$4)</f>
        <v>0</v>
      </c>
      <c r="C53" s="242">
        <f>DSUM(NewTruck!$A$4:$AD$504,NewTruck!$X$4,$B$2:$H$4)</f>
        <v>0</v>
      </c>
      <c r="D53" s="242">
        <f>DSUM(UsedCar!$A$4:$AD$504,UsedCar!$X$4,$B$2:$H$4)</f>
        <v>0</v>
      </c>
      <c r="E53" s="242">
        <f>DSUM(UsedTruck!$A$4:$AD$504,UsedTruck!$X$4,$B$2:$H$4)</f>
        <v>0</v>
      </c>
      <c r="F53" s="242">
        <f>DSUM(Misc!$A$4:$AD$504,Misc!$X$4,$B$2:$H$4)</f>
        <v>0</v>
      </c>
      <c r="G53" s="281">
        <f t="shared" si="6"/>
        <v>0</v>
      </c>
      <c r="H53" s="482">
        <f t="shared" si="7"/>
        <v>0</v>
      </c>
    </row>
    <row r="54" spans="1:12">
      <c r="A54" s="215" t="str">
        <f>Customize!B14</f>
        <v>Other7</v>
      </c>
      <c r="B54" s="242">
        <f>DSUM(NewCar!$A$4:$AD$504,NewCar!$Y$4,$B$2:$H$4)</f>
        <v>0</v>
      </c>
      <c r="C54" s="242">
        <f>DSUM(NewTruck!$A$4:$AD$504,NewTruck!$Y$4,$B$2:$H$4)</f>
        <v>0</v>
      </c>
      <c r="D54" s="242">
        <f>DSUM(UsedCar!$A$4:$AD$504,UsedCar!$Y$4,$B$2:$H$4)</f>
        <v>0</v>
      </c>
      <c r="E54" s="242">
        <f>DSUM(UsedTruck!$A$4:$AD$504,UsedTruck!$Y$4,$B$2:$H$4)</f>
        <v>0</v>
      </c>
      <c r="F54" s="242">
        <f>DSUM(Misc!$A$4:$AD$504,Misc!$Y$4,$B$2:$H$4)</f>
        <v>0</v>
      </c>
      <c r="G54" s="281">
        <f t="shared" si="6"/>
        <v>0</v>
      </c>
      <c r="H54" s="482">
        <f t="shared" si="7"/>
        <v>0</v>
      </c>
    </row>
    <row r="55" spans="1:12">
      <c r="A55" s="235" t="str">
        <f>Customize!B15</f>
        <v>GAP</v>
      </c>
      <c r="B55" s="242">
        <f>DSUM(NewCar!$A$4:$AD$504,NewCar!$Z$4,$B$2:$H$4)</f>
        <v>0</v>
      </c>
      <c r="C55" s="242">
        <f>DSUM(NewTruck!$A$4:$AD$504,NewTruck!$Z$4,$B$2:$H$4)</f>
        <v>0</v>
      </c>
      <c r="D55" s="242">
        <f>DSUM(UsedCar!$A$4:$AD$504,UsedCar!$Z$4,$B$2:$H$4)</f>
        <v>0</v>
      </c>
      <c r="E55" s="242">
        <f>DSUM(UsedTruck!$A$4:$AD$504,UsedTruck!$Z$4,$B$2:$H$4)</f>
        <v>0</v>
      </c>
      <c r="F55" s="242">
        <f>DSUM(Misc!$A$4:$AD$504,Misc!$Z$4,$B$2:$H$4)</f>
        <v>0</v>
      </c>
      <c r="G55" s="281">
        <f t="shared" si="6"/>
        <v>0</v>
      </c>
      <c r="H55" s="482">
        <f t="shared" si="7"/>
        <v>0</v>
      </c>
    </row>
    <row r="56" spans="1:12">
      <c r="A56" s="215" t="str">
        <f>Customize!B16</f>
        <v>AH</v>
      </c>
      <c r="B56" s="242">
        <f>DSUM(NewCar!$A$4:$AD$504,NewCar!$AA$4,$B$2:$H$4)</f>
        <v>0</v>
      </c>
      <c r="C56" s="242">
        <f>DSUM(NewTruck!$A$4:$AD$504,NewTruck!$AA$4,$B$2:$H$4)</f>
        <v>0</v>
      </c>
      <c r="D56" s="242">
        <f>DSUM(UsedCar!$A$4:$AD$504,UsedCar!$AA$4,$B$2:$H$4)</f>
        <v>0</v>
      </c>
      <c r="E56" s="242">
        <f>DSUM(UsedTruck!$A$4:$AD$504,UsedTruck!$AA$4,$B$2:$H$4)</f>
        <v>0</v>
      </c>
      <c r="F56" s="242">
        <f>DSUM(Misc!$A$4:$AD$504,Misc!$AA$4,$B$2:$H$4)</f>
        <v>0</v>
      </c>
      <c r="G56" s="281">
        <f t="shared" si="6"/>
        <v>0</v>
      </c>
      <c r="H56" s="482">
        <f t="shared" si="7"/>
        <v>0</v>
      </c>
      <c r="J56" s="3"/>
      <c r="K56" s="3"/>
      <c r="L56" s="2"/>
    </row>
    <row r="57" spans="1:12" ht="12" thickBot="1">
      <c r="A57" s="394" t="str">
        <f>Customize!B17</f>
        <v>CL</v>
      </c>
      <c r="B57" s="395">
        <f>DSUM(NewCar!$A$4:$AD$504,NewCar!$AB$4,$B$2:$H$4)</f>
        <v>0</v>
      </c>
      <c r="C57" s="395">
        <f>DSUM(NewTruck!$A$4:$AD$504,NewTruck!$AB$4,$B$2:$H$4)</f>
        <v>0</v>
      </c>
      <c r="D57" s="395">
        <f>DSUM(UsedCar!$A$4:$AD$504,UsedCar!$AB$4,$B$2:$H$4)</f>
        <v>0</v>
      </c>
      <c r="E57" s="395">
        <f>DSUM(UsedTruck!$A$4:$AD$504,UsedTruck!$AB$4,$B$2:$H$4)</f>
        <v>0</v>
      </c>
      <c r="F57" s="395">
        <f>DSUM(Misc!$A$4:$AD$504,Misc!$AB$4,$B$2:$H$4)</f>
        <v>0</v>
      </c>
      <c r="G57" s="281">
        <f t="shared" si="6"/>
        <v>0</v>
      </c>
      <c r="H57" s="483">
        <f t="shared" si="7"/>
        <v>0</v>
      </c>
      <c r="J57" s="3"/>
      <c r="K57" s="3"/>
      <c r="L57" s="2"/>
    </row>
    <row r="58" spans="1:12">
      <c r="A58" s="484" t="s">
        <v>154</v>
      </c>
      <c r="B58" s="485">
        <f>DSUM(NewCar!$A$4:$AD$504,NewCar!$B$4,$B$2:$H$4)</f>
        <v>0</v>
      </c>
      <c r="C58" s="485">
        <f>DSUM(NewTruck!$A$4:$AD$504,NewTruck!$B$4,$B$2:$H$4)</f>
        <v>0</v>
      </c>
      <c r="D58" s="485">
        <f>DSUM(UsedCar!$A$4:$AD$504,UsedCar!$B$4,$B$2:$H$4)</f>
        <v>0</v>
      </c>
      <c r="E58" s="485">
        <f>DSUM(UsedTruck!$A$4:$AD$504,UsedTruck!$B$4,$B$2:$H$4)</f>
        <v>0</v>
      </c>
      <c r="F58" s="485">
        <f>DSUM(Misc!$A$4:$AD$504,Misc!$B$4,$B$2:$H$4)</f>
        <v>0</v>
      </c>
      <c r="G58" s="486">
        <f t="shared" si="6"/>
        <v>0</v>
      </c>
      <c r="H58" s="481">
        <f>IF(G$62,G58/G$62,0)</f>
        <v>0</v>
      </c>
      <c r="J58" s="3"/>
      <c r="K58" s="3"/>
      <c r="L58" s="2"/>
    </row>
    <row r="59" spans="1:12">
      <c r="A59" s="484" t="s">
        <v>179</v>
      </c>
      <c r="B59" s="485">
        <f>DSUM(NewCar!$A$4:$AD$504,NewCar!$C$4,$B$2:$H$4)</f>
        <v>0</v>
      </c>
      <c r="C59" s="485">
        <f>DSUM(NewTruck!$A$4:$AD$504,NewTruck!$C$4,$B$2:$H$4)</f>
        <v>0</v>
      </c>
      <c r="D59" s="485">
        <f>DSUM(UsedCar!$A$4:$AD$504,UsedCar!$C$4,$B$2:$H$4)</f>
        <v>0</v>
      </c>
      <c r="E59" s="485">
        <f>DSUM(UsedTruck!$A$4:$AD$504,UsedTruck!$C$4,$B$2:$H$4)</f>
        <v>0</v>
      </c>
      <c r="F59" s="485">
        <f>DSUM(Misc!$A$4:$AD$504,Misc!$C$4,$B$2:$H$4)</f>
        <v>0</v>
      </c>
      <c r="G59" s="486">
        <f t="shared" si="6"/>
        <v>0</v>
      </c>
      <c r="H59" s="479">
        <f>IF(G$62,G59/G$62,0)</f>
        <v>0</v>
      </c>
    </row>
    <row r="60" spans="1:12">
      <c r="A60" s="254" t="s">
        <v>180</v>
      </c>
      <c r="B60" s="269">
        <f t="shared" ref="B60:G60" si="8">SUM(B46:B57)</f>
        <v>0</v>
      </c>
      <c r="C60" s="269">
        <f t="shared" si="8"/>
        <v>0</v>
      </c>
      <c r="D60" s="269">
        <f t="shared" si="8"/>
        <v>0</v>
      </c>
      <c r="E60" s="269">
        <f t="shared" si="8"/>
        <v>0</v>
      </c>
      <c r="F60" s="269">
        <f t="shared" si="8"/>
        <v>0</v>
      </c>
      <c r="G60" s="270">
        <f t="shared" si="8"/>
        <v>0</v>
      </c>
      <c r="H60" s="479">
        <f>IF(G$62,G60/G$62,0)</f>
        <v>0</v>
      </c>
    </row>
    <row r="61" spans="1:12">
      <c r="A61" s="254" t="s">
        <v>152</v>
      </c>
      <c r="B61" s="271">
        <f>SUM(B45:B57)</f>
        <v>0</v>
      </c>
      <c r="C61" s="271">
        <f>SUM(C45:C57)</f>
        <v>0</v>
      </c>
      <c r="D61" s="271">
        <f>SUM(D45:D57)</f>
        <v>0</v>
      </c>
      <c r="E61" s="271">
        <f>SUM(E45:E57)</f>
        <v>0</v>
      </c>
      <c r="F61" s="271">
        <f>SUM(F45:F57)</f>
        <v>0</v>
      </c>
      <c r="G61" s="255">
        <f>SUM(B61:F61)</f>
        <v>0</v>
      </c>
      <c r="H61" s="479">
        <f>IF(G$62,G61/G$62,0)</f>
        <v>0</v>
      </c>
    </row>
    <row r="62" spans="1:12" ht="12" thickBot="1">
      <c r="A62" s="487" t="s">
        <v>181</v>
      </c>
      <c r="B62" s="488">
        <f>SUM(B58+B59+B61)</f>
        <v>0</v>
      </c>
      <c r="C62" s="488">
        <f>SUM(C58+C59+C61)</f>
        <v>0</v>
      </c>
      <c r="D62" s="488">
        <f>SUM(D58+D59+D61)</f>
        <v>0</v>
      </c>
      <c r="E62" s="488">
        <f>SUM(E58+E59+E61)</f>
        <v>0</v>
      </c>
      <c r="F62" s="488">
        <f>SUM(F58+F59+F61)</f>
        <v>0</v>
      </c>
      <c r="G62" s="489">
        <f>SUM(B62:F62)</f>
        <v>0</v>
      </c>
      <c r="H62" s="480">
        <f>IF(G$62,G62/G$62,0)</f>
        <v>0</v>
      </c>
    </row>
    <row r="63" spans="1:12" ht="15">
      <c r="A63" s="245" t="s">
        <v>47</v>
      </c>
      <c r="B63" s="415"/>
      <c r="C63" s="416"/>
      <c r="D63" s="416"/>
      <c r="E63" s="416"/>
      <c r="F63" s="416"/>
      <c r="G63" s="417"/>
    </row>
    <row r="64" spans="1:12">
      <c r="A64" s="215" t="s">
        <v>53</v>
      </c>
      <c r="B64" s="246">
        <f t="shared" ref="B64:G65" si="9">IF(B13,B45/B13,0)</f>
        <v>0</v>
      </c>
      <c r="C64" s="246">
        <f t="shared" si="9"/>
        <v>0</v>
      </c>
      <c r="D64" s="246">
        <f t="shared" si="9"/>
        <v>0</v>
      </c>
      <c r="E64" s="246">
        <f t="shared" si="9"/>
        <v>0</v>
      </c>
      <c r="F64" s="246">
        <f t="shared" si="9"/>
        <v>0</v>
      </c>
      <c r="G64" s="243">
        <f t="shared" si="9"/>
        <v>0</v>
      </c>
      <c r="H64" s="244"/>
    </row>
    <row r="65" spans="1:8">
      <c r="A65" s="235" t="str">
        <f>Customize!B6</f>
        <v>VSA</v>
      </c>
      <c r="B65" s="246">
        <f t="shared" si="9"/>
        <v>0</v>
      </c>
      <c r="C65" s="246">
        <f t="shared" si="9"/>
        <v>0</v>
      </c>
      <c r="D65" s="246">
        <f t="shared" si="9"/>
        <v>0</v>
      </c>
      <c r="E65" s="246">
        <f t="shared" si="9"/>
        <v>0</v>
      </c>
      <c r="F65" s="246">
        <f t="shared" si="9"/>
        <v>0</v>
      </c>
      <c r="G65" s="243">
        <f t="shared" si="9"/>
        <v>0</v>
      </c>
      <c r="H65" s="244"/>
    </row>
    <row r="66" spans="1:8">
      <c r="A66" s="215" t="str">
        <f>Customize!B7</f>
        <v>ENV</v>
      </c>
      <c r="B66" s="246">
        <f t="shared" ref="B66:F76" si="10">IF(B15,B47/B15,0)</f>
        <v>0</v>
      </c>
      <c r="C66" s="246">
        <f t="shared" si="10"/>
        <v>0</v>
      </c>
      <c r="D66" s="246">
        <f t="shared" si="10"/>
        <v>0</v>
      </c>
      <c r="E66" s="246">
        <f t="shared" si="10"/>
        <v>0</v>
      </c>
      <c r="F66" s="246">
        <f t="shared" si="10"/>
        <v>0</v>
      </c>
      <c r="G66" s="243">
        <f>IF(G15,G55/G15,0)</f>
        <v>0</v>
      </c>
      <c r="H66" s="244"/>
    </row>
    <row r="67" spans="1:8">
      <c r="A67" s="215" t="str">
        <f>Customize!B8</f>
        <v>T&amp;W</v>
      </c>
      <c r="B67" s="246">
        <f t="shared" si="10"/>
        <v>0</v>
      </c>
      <c r="C67" s="246">
        <f t="shared" si="10"/>
        <v>0</v>
      </c>
      <c r="D67" s="246">
        <f t="shared" si="10"/>
        <v>0</v>
      </c>
      <c r="E67" s="246">
        <f t="shared" si="10"/>
        <v>0</v>
      </c>
      <c r="F67" s="246">
        <f t="shared" si="10"/>
        <v>0</v>
      </c>
      <c r="G67" s="243">
        <f t="shared" ref="G67:G74" si="11">IF(G16,G47/G16,0)</f>
        <v>0</v>
      </c>
      <c r="H67" s="244"/>
    </row>
    <row r="68" spans="1:8">
      <c r="A68" s="215" t="str">
        <f>Customize!B9</f>
        <v>Other2</v>
      </c>
      <c r="B68" s="246">
        <f t="shared" si="10"/>
        <v>0</v>
      </c>
      <c r="C68" s="246">
        <f t="shared" si="10"/>
        <v>0</v>
      </c>
      <c r="D68" s="246">
        <f t="shared" si="10"/>
        <v>0</v>
      </c>
      <c r="E68" s="246">
        <f t="shared" si="10"/>
        <v>0</v>
      </c>
      <c r="F68" s="246">
        <f t="shared" si="10"/>
        <v>0</v>
      </c>
      <c r="G68" s="243">
        <f t="shared" si="11"/>
        <v>0</v>
      </c>
      <c r="H68" s="244"/>
    </row>
    <row r="69" spans="1:8">
      <c r="A69" s="215" t="str">
        <f>Customize!B10</f>
        <v>Other3</v>
      </c>
      <c r="B69" s="246">
        <f t="shared" si="10"/>
        <v>0</v>
      </c>
      <c r="C69" s="246">
        <f t="shared" si="10"/>
        <v>0</v>
      </c>
      <c r="D69" s="246">
        <f t="shared" si="10"/>
        <v>0</v>
      </c>
      <c r="E69" s="246">
        <f t="shared" si="10"/>
        <v>0</v>
      </c>
      <c r="F69" s="246">
        <f t="shared" si="10"/>
        <v>0</v>
      </c>
      <c r="G69" s="243">
        <f t="shared" si="11"/>
        <v>0</v>
      </c>
      <c r="H69" s="244"/>
    </row>
    <row r="70" spans="1:8">
      <c r="A70" s="215" t="str">
        <f>Customize!B11</f>
        <v>Other4</v>
      </c>
      <c r="B70" s="246">
        <f t="shared" si="10"/>
        <v>0</v>
      </c>
      <c r="C70" s="246">
        <f t="shared" si="10"/>
        <v>0</v>
      </c>
      <c r="D70" s="246">
        <f t="shared" si="10"/>
        <v>0</v>
      </c>
      <c r="E70" s="246">
        <f t="shared" si="10"/>
        <v>0</v>
      </c>
      <c r="F70" s="246">
        <f t="shared" si="10"/>
        <v>0</v>
      </c>
      <c r="G70" s="243">
        <f t="shared" si="11"/>
        <v>0</v>
      </c>
      <c r="H70" s="244"/>
    </row>
    <row r="71" spans="1:8">
      <c r="A71" s="215" t="str">
        <f>Customize!B12</f>
        <v>Other5</v>
      </c>
      <c r="B71" s="246">
        <f t="shared" si="10"/>
        <v>0</v>
      </c>
      <c r="C71" s="246">
        <f t="shared" si="10"/>
        <v>0</v>
      </c>
      <c r="D71" s="246">
        <f t="shared" si="10"/>
        <v>0</v>
      </c>
      <c r="E71" s="246">
        <f t="shared" si="10"/>
        <v>0</v>
      </c>
      <c r="F71" s="246">
        <f t="shared" si="10"/>
        <v>0</v>
      </c>
      <c r="G71" s="243">
        <f t="shared" si="11"/>
        <v>0</v>
      </c>
      <c r="H71" s="244"/>
    </row>
    <row r="72" spans="1:8">
      <c r="A72" s="215" t="str">
        <f>Customize!B13</f>
        <v>Other6</v>
      </c>
      <c r="B72" s="246">
        <f t="shared" si="10"/>
        <v>0</v>
      </c>
      <c r="C72" s="246">
        <f t="shared" si="10"/>
        <v>0</v>
      </c>
      <c r="D72" s="246">
        <f t="shared" si="10"/>
        <v>0</v>
      </c>
      <c r="E72" s="246">
        <f t="shared" si="10"/>
        <v>0</v>
      </c>
      <c r="F72" s="246">
        <f t="shared" si="10"/>
        <v>0</v>
      </c>
      <c r="G72" s="243">
        <f t="shared" si="11"/>
        <v>0</v>
      </c>
      <c r="H72" s="244"/>
    </row>
    <row r="73" spans="1:8">
      <c r="A73" s="215" t="str">
        <f>Customize!B14</f>
        <v>Other7</v>
      </c>
      <c r="B73" s="246">
        <f t="shared" si="10"/>
        <v>0</v>
      </c>
      <c r="C73" s="246">
        <f t="shared" si="10"/>
        <v>0</v>
      </c>
      <c r="D73" s="246">
        <f t="shared" si="10"/>
        <v>0</v>
      </c>
      <c r="E73" s="246">
        <f t="shared" si="10"/>
        <v>0</v>
      </c>
      <c r="F73" s="246">
        <f t="shared" si="10"/>
        <v>0</v>
      </c>
      <c r="G73" s="243">
        <f t="shared" si="11"/>
        <v>0</v>
      </c>
      <c r="H73" s="244"/>
    </row>
    <row r="74" spans="1:8">
      <c r="A74" s="235" t="str">
        <f>Customize!B15</f>
        <v>GAP</v>
      </c>
      <c r="B74" s="246">
        <f t="shared" si="10"/>
        <v>0</v>
      </c>
      <c r="C74" s="246">
        <f t="shared" si="10"/>
        <v>0</v>
      </c>
      <c r="D74" s="246">
        <f t="shared" si="10"/>
        <v>0</v>
      </c>
      <c r="E74" s="246">
        <f t="shared" si="10"/>
        <v>0</v>
      </c>
      <c r="F74" s="246">
        <f t="shared" si="10"/>
        <v>0</v>
      </c>
      <c r="G74" s="243">
        <f t="shared" si="11"/>
        <v>0</v>
      </c>
      <c r="H74" s="221"/>
    </row>
    <row r="75" spans="1:8">
      <c r="A75" s="215" t="str">
        <f>Customize!B16</f>
        <v>AH</v>
      </c>
      <c r="B75" s="246">
        <f t="shared" si="10"/>
        <v>0</v>
      </c>
      <c r="C75" s="246">
        <f t="shared" si="10"/>
        <v>0</v>
      </c>
      <c r="D75" s="246">
        <f t="shared" si="10"/>
        <v>0</v>
      </c>
      <c r="E75" s="246">
        <f t="shared" si="10"/>
        <v>0</v>
      </c>
      <c r="F75" s="246">
        <f t="shared" si="10"/>
        <v>0</v>
      </c>
      <c r="G75" s="243">
        <f>IF(G24,G56/G24,0)</f>
        <v>0</v>
      </c>
      <c r="H75" s="221"/>
    </row>
    <row r="76" spans="1:8">
      <c r="A76" s="215" t="str">
        <f>Customize!B17</f>
        <v>CL</v>
      </c>
      <c r="B76" s="247">
        <f t="shared" si="10"/>
        <v>0</v>
      </c>
      <c r="C76" s="247">
        <f t="shared" si="10"/>
        <v>0</v>
      </c>
      <c r="D76" s="247">
        <f t="shared" si="10"/>
        <v>0</v>
      </c>
      <c r="E76" s="247">
        <f t="shared" si="10"/>
        <v>0</v>
      </c>
      <c r="F76" s="247">
        <f t="shared" si="10"/>
        <v>0</v>
      </c>
      <c r="G76" s="248">
        <f>IF(G25,G57/G25,0)</f>
        <v>0</v>
      </c>
      <c r="H76" s="221"/>
    </row>
    <row r="77" spans="1:8">
      <c r="A77" s="490" t="s">
        <v>154</v>
      </c>
      <c r="B77" s="491">
        <f t="shared" ref="B77:G77" si="12">IF(B8,B58/B8,0)</f>
        <v>0</v>
      </c>
      <c r="C77" s="491">
        <f t="shared" si="12"/>
        <v>0</v>
      </c>
      <c r="D77" s="491">
        <f t="shared" si="12"/>
        <v>0</v>
      </c>
      <c r="E77" s="491">
        <f t="shared" si="12"/>
        <v>0</v>
      </c>
      <c r="F77" s="491">
        <f t="shared" si="12"/>
        <v>0</v>
      </c>
      <c r="G77" s="492">
        <f t="shared" si="12"/>
        <v>0</v>
      </c>
      <c r="H77" s="221"/>
    </row>
    <row r="78" spans="1:8">
      <c r="A78" s="490" t="s">
        <v>179</v>
      </c>
      <c r="B78" s="491">
        <f t="shared" ref="B78:G78" si="13">IF(B8,B59/B8,0)</f>
        <v>0</v>
      </c>
      <c r="C78" s="491">
        <f t="shared" si="13"/>
        <v>0</v>
      </c>
      <c r="D78" s="491">
        <f t="shared" si="13"/>
        <v>0</v>
      </c>
      <c r="E78" s="491">
        <f t="shared" si="13"/>
        <v>0</v>
      </c>
      <c r="F78" s="491">
        <f t="shared" si="13"/>
        <v>0</v>
      </c>
      <c r="G78" s="492">
        <f t="shared" si="13"/>
        <v>0</v>
      </c>
      <c r="H78" s="221"/>
    </row>
    <row r="79" spans="1:8" ht="12.75">
      <c r="A79" s="272" t="s">
        <v>280</v>
      </c>
      <c r="B79" s="273">
        <f t="shared" ref="B79:G79" si="14">IF(B13,B61/B13,0)</f>
        <v>0</v>
      </c>
      <c r="C79" s="273">
        <f t="shared" si="14"/>
        <v>0</v>
      </c>
      <c r="D79" s="273">
        <f t="shared" si="14"/>
        <v>0</v>
      </c>
      <c r="E79" s="273">
        <f t="shared" si="14"/>
        <v>0</v>
      </c>
      <c r="F79" s="273">
        <f t="shared" si="14"/>
        <v>0</v>
      </c>
      <c r="G79" s="274">
        <f t="shared" si="14"/>
        <v>0</v>
      </c>
      <c r="H79" s="221"/>
    </row>
    <row r="80" spans="1:8" ht="12.75">
      <c r="A80" s="272" t="s">
        <v>156</v>
      </c>
      <c r="B80" s="273">
        <f t="shared" ref="B80:G80" si="15">IF(B10,B61/B10,0)</f>
        <v>0</v>
      </c>
      <c r="C80" s="273">
        <f t="shared" si="15"/>
        <v>0</v>
      </c>
      <c r="D80" s="273">
        <f t="shared" si="15"/>
        <v>0</v>
      </c>
      <c r="E80" s="273">
        <f t="shared" si="15"/>
        <v>0</v>
      </c>
      <c r="F80" s="273">
        <f t="shared" si="15"/>
        <v>0</v>
      </c>
      <c r="G80" s="274">
        <f t="shared" si="15"/>
        <v>0</v>
      </c>
      <c r="H80" s="221"/>
    </row>
    <row r="81" spans="1:34" ht="12.75">
      <c r="A81" s="249" t="s">
        <v>157</v>
      </c>
      <c r="B81" s="266">
        <f t="shared" ref="B81:G81" si="16">IF(B8,(B62)/B8,0)</f>
        <v>0</v>
      </c>
      <c r="C81" s="266">
        <f t="shared" si="16"/>
        <v>0</v>
      </c>
      <c r="D81" s="266">
        <f t="shared" si="16"/>
        <v>0</v>
      </c>
      <c r="E81" s="266">
        <f t="shared" si="16"/>
        <v>0</v>
      </c>
      <c r="F81" s="266">
        <f t="shared" si="16"/>
        <v>0</v>
      </c>
      <c r="G81" s="267">
        <f t="shared" si="16"/>
        <v>0</v>
      </c>
      <c r="H81" s="221"/>
    </row>
    <row r="82" spans="1:34" ht="13.5" thickBot="1">
      <c r="A82" s="357" t="s">
        <v>158</v>
      </c>
      <c r="B82" s="358">
        <f t="shared" ref="B82:G82" si="17">IF(B10,B62/B10,0)</f>
        <v>0</v>
      </c>
      <c r="C82" s="358">
        <f t="shared" si="17"/>
        <v>0</v>
      </c>
      <c r="D82" s="358">
        <f t="shared" si="17"/>
        <v>0</v>
      </c>
      <c r="E82" s="358">
        <f t="shared" si="17"/>
        <v>0</v>
      </c>
      <c r="F82" s="358">
        <f t="shared" si="17"/>
        <v>0</v>
      </c>
      <c r="G82" s="359">
        <f t="shared" si="17"/>
        <v>0</v>
      </c>
      <c r="H82" s="209"/>
    </row>
    <row r="83" spans="1:34" ht="12" thickBot="1">
      <c r="Z83" s="16" t="s">
        <v>163</v>
      </c>
      <c r="AH83" s="16" t="s">
        <v>162</v>
      </c>
    </row>
    <row r="84" spans="1:34">
      <c r="A84" s="19" t="s">
        <v>11</v>
      </c>
      <c r="B84" s="20"/>
      <c r="C84" s="20"/>
      <c r="D84" s="20"/>
      <c r="E84" s="21"/>
    </row>
    <row r="85" spans="1:34">
      <c r="A85" s="22" t="str">
        <f>Customize!C43</f>
        <v>David Baker 231.499.2147</v>
      </c>
      <c r="B85" s="3"/>
      <c r="C85" s="3"/>
      <c r="D85" s="3"/>
      <c r="E85" s="23"/>
    </row>
    <row r="86" spans="1:34" ht="12" thickBot="1">
      <c r="A86" s="24" t="str">
        <f>Customize!C45</f>
        <v>F: 866.626.5844   E: David@go-reahard.com</v>
      </c>
      <c r="B86" s="25"/>
      <c r="C86" s="25"/>
      <c r="D86" s="25"/>
      <c r="E86" s="26"/>
    </row>
  </sheetData>
  <dataConsolidate/>
  <mergeCells count="11">
    <mergeCell ref="AC1:AD1"/>
    <mergeCell ref="L1:M1"/>
    <mergeCell ref="A1:B1"/>
    <mergeCell ref="A6:A7"/>
    <mergeCell ref="G6:G7"/>
    <mergeCell ref="E6:E7"/>
    <mergeCell ref="B6:B7"/>
    <mergeCell ref="C6:C7"/>
    <mergeCell ref="F6:F7"/>
    <mergeCell ref="D6:D7"/>
    <mergeCell ref="D1:E1"/>
  </mergeCells>
  <phoneticPr fontId="13" type="noConversion"/>
  <conditionalFormatting sqref="H39">
    <cfRule type="cellIs" priority="1" stopIfTrue="1" operator="lessThan">
      <formula>0.06</formula>
    </cfRule>
  </conditionalFormatting>
  <conditionalFormatting sqref="H40">
    <cfRule type="cellIs" priority="2" stopIfTrue="1" operator="lessThan">
      <formula>0.1</formula>
    </cfRule>
  </conditionalFormatting>
  <conditionalFormatting sqref="H31">
    <cfRule type="cellIs" priority="3" stopIfTrue="1" operator="lessThan">
      <formula>0.25</formula>
    </cfRule>
  </conditionalFormatting>
  <conditionalFormatting sqref="H32">
    <cfRule type="cellIs" priority="4" stopIfTrue="1" operator="lessThan">
      <formula>0.08</formula>
    </cfRule>
  </conditionalFormatting>
  <conditionalFormatting sqref="H27">
    <cfRule type="cellIs" priority="5" stopIfTrue="1" operator="lessThan">
      <formula>0.64</formula>
    </cfRule>
  </conditionalFormatting>
  <pageMargins left="0.5" right="0.5" top="0.66" bottom="0.55000000000000004" header="0.47" footer="0.4"/>
  <pageSetup scale="70" fitToWidth="2" orientation="portrait" horizontalDpi="4294967295" verticalDpi="4294967294" r:id="rId1"/>
  <headerFooter alignWithMargins="0">
    <oddHeader>&amp;LConfidential&amp;RPrinted &amp;D</oddHeader>
    <oddFooter>&amp;L&amp;F&amp;R&amp;A</oddFooter>
  </headerFooter>
  <colBreaks count="2" manualBreakCount="2">
    <brk id="8" max="83" man="1"/>
    <brk id="22" max="83" man="1"/>
  </col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enableFormatConditionsCalculation="0">
    <tabColor indexed="17"/>
  </sheetPr>
  <dimension ref="A1:AF95"/>
  <sheetViews>
    <sheetView showGridLines="0" view="pageBreakPreview" zoomScaleNormal="75" zoomScaleSheetLayoutView="70" workbookViewId="0">
      <selection activeCell="G10" sqref="G10"/>
    </sheetView>
  </sheetViews>
  <sheetFormatPr defaultColWidth="8.85546875" defaultRowHeight="11.25"/>
  <cols>
    <col min="1" max="1" width="1.140625" style="15" customWidth="1"/>
    <col min="2" max="2" width="9.28515625" style="15" customWidth="1"/>
    <col min="3" max="3" width="17.28515625" style="15" customWidth="1"/>
    <col min="4" max="10" width="12.7109375" style="15" customWidth="1"/>
    <col min="11" max="11" width="1.7109375" style="15" customWidth="1"/>
    <col min="12" max="12" width="2.28515625" style="15" customWidth="1"/>
    <col min="13" max="14" width="8.85546875" style="15" customWidth="1"/>
    <col min="15" max="15" width="9.42578125" style="15" bestFit="1" customWidth="1"/>
    <col min="16" max="17" width="8.85546875" style="15" customWidth="1"/>
    <col min="18" max="18" width="11.28515625" style="15" customWidth="1"/>
    <col min="19" max="19" width="4" style="15" customWidth="1"/>
    <col min="20" max="24" width="8.85546875" style="15" customWidth="1"/>
    <col min="25" max="25" width="4.42578125" style="15" customWidth="1"/>
    <col min="26" max="16384" width="8.85546875" style="15"/>
  </cols>
  <sheetData>
    <row r="1" spans="2:32" ht="19.5" customHeight="1" thickBot="1">
      <c r="C1" s="688" t="str">
        <f>Customize!C35</f>
        <v>Master Log</v>
      </c>
      <c r="D1" s="688"/>
      <c r="E1" s="52"/>
      <c r="F1" s="711" t="str">
        <f>Customize!$C$36</f>
        <v>Month 2011</v>
      </c>
      <c r="G1" s="712"/>
      <c r="H1" s="52"/>
      <c r="K1" s="630"/>
      <c r="L1" s="630"/>
      <c r="M1" s="11"/>
      <c r="Q1" s="684"/>
      <c r="R1" s="685"/>
      <c r="AA1" s="11"/>
      <c r="AE1" s="684"/>
      <c r="AF1" s="685"/>
    </row>
    <row r="2" spans="2:32" ht="10.15" customHeight="1" thickBot="1">
      <c r="C2" s="56"/>
      <c r="D2" s="596" t="str">
        <f>NewCar!D4</f>
        <v>SM</v>
      </c>
      <c r="E2" s="597" t="str">
        <f>NewCar!E4</f>
        <v>BM</v>
      </c>
      <c r="F2" s="598" t="str">
        <f>NewCar!F4</f>
        <v>T. O.</v>
      </c>
      <c r="G2" s="598" t="str">
        <f>NewCar!G4</f>
        <v>Sales-1</v>
      </c>
      <c r="H2" s="598" t="str">
        <f>NewCar!H4</f>
        <v>Sales-2</v>
      </c>
      <c r="I2" s="598" t="str">
        <f>NewCar!I4</f>
        <v>Type</v>
      </c>
      <c r="J2" s="580" t="str">
        <f>NewCar!M4</f>
        <v>FINANCE SOURCE</v>
      </c>
      <c r="K2" s="631"/>
      <c r="L2" s="631"/>
    </row>
    <row r="3" spans="2:32" ht="16.5" customHeight="1" thickTop="1">
      <c r="D3" s="512"/>
      <c r="E3" s="513" t="s">
        <v>368</v>
      </c>
      <c r="F3" s="513"/>
      <c r="G3" s="513"/>
      <c r="H3" s="513"/>
      <c r="I3" s="513"/>
      <c r="J3" s="514"/>
      <c r="K3" s="227"/>
      <c r="L3" s="227"/>
      <c r="M3" s="419"/>
      <c r="N3" s="420"/>
      <c r="O3" s="420"/>
      <c r="P3" s="420"/>
      <c r="Q3" s="420"/>
      <c r="R3" s="420"/>
      <c r="S3" s="420"/>
      <c r="T3" s="420"/>
      <c r="U3" s="420"/>
      <c r="V3" s="420"/>
      <c r="W3" s="421"/>
    </row>
    <row r="4" spans="2:32" ht="16.5" customHeight="1" thickBot="1">
      <c r="D4" s="27"/>
      <c r="E4" s="28"/>
      <c r="F4" s="28"/>
      <c r="G4" s="28"/>
      <c r="H4" s="28"/>
      <c r="I4" s="28"/>
      <c r="J4" s="29"/>
      <c r="K4" s="227"/>
      <c r="L4" s="227"/>
      <c r="M4" s="422"/>
      <c r="N4" s="423" t="s">
        <v>214</v>
      </c>
      <c r="O4" s="424"/>
      <c r="P4" s="424"/>
      <c r="Q4" s="425"/>
      <c r="R4" s="426"/>
      <c r="S4" s="427" t="s">
        <v>215</v>
      </c>
      <c r="T4" s="427"/>
      <c r="U4" s="427"/>
      <c r="V4" s="428"/>
      <c r="W4" s="429"/>
    </row>
    <row r="5" spans="2:32" ht="6" customHeight="1" thickBot="1">
      <c r="C5" s="60"/>
      <c r="D5" s="228"/>
      <c r="E5" s="228"/>
      <c r="F5" s="228"/>
      <c r="G5" s="228"/>
      <c r="H5" s="228"/>
      <c r="I5" s="228"/>
      <c r="J5" s="500"/>
      <c r="K5" s="500"/>
      <c r="L5" s="500"/>
      <c r="M5" s="708" t="s">
        <v>216</v>
      </c>
      <c r="N5" s="430"/>
      <c r="O5" s="431"/>
      <c r="P5" s="431"/>
      <c r="Q5" s="432"/>
      <c r="R5" s="426"/>
      <c r="S5" s="428"/>
      <c r="T5" s="428"/>
      <c r="U5" s="428"/>
      <c r="V5" s="428"/>
      <c r="W5" s="429"/>
    </row>
    <row r="6" spans="2:32" ht="12" customHeight="1">
      <c r="D6" s="704" t="str">
        <f>CatFocusDLR!B6</f>
        <v>NewCar</v>
      </c>
      <c r="E6" s="706" t="str">
        <f>CatFocusDLR!C6</f>
        <v>NewTruck</v>
      </c>
      <c r="F6" s="706" t="str">
        <f>CatFocusDLR!D6</f>
        <v>UsedCar</v>
      </c>
      <c r="G6" s="706" t="str">
        <f>CatFocusDLR!E6</f>
        <v>UsedTruck</v>
      </c>
      <c r="H6" s="706" t="str">
        <f>CatFocusDLR!F6</f>
        <v>Misc</v>
      </c>
      <c r="I6" s="709" t="s">
        <v>13</v>
      </c>
      <c r="J6" s="500"/>
      <c r="K6" s="500"/>
      <c r="L6" s="500"/>
      <c r="M6" s="708"/>
      <c r="N6" s="430" t="s">
        <v>223</v>
      </c>
      <c r="O6" s="431"/>
      <c r="P6" s="433">
        <f>D12+E12</f>
        <v>0</v>
      </c>
      <c r="Q6" s="432"/>
      <c r="R6" s="426"/>
      <c r="S6" s="434" t="str">
        <f>Customize!$C$35</f>
        <v>Master Log</v>
      </c>
      <c r="T6" s="435"/>
      <c r="U6" s="428"/>
      <c r="V6" s="428"/>
      <c r="W6" s="429"/>
    </row>
    <row r="7" spans="2:32" ht="12" customHeight="1" thickBot="1">
      <c r="C7" s="60" t="str">
        <f>Customize!C37</f>
        <v>Manager Name</v>
      </c>
      <c r="D7" s="705"/>
      <c r="E7" s="707"/>
      <c r="F7" s="707"/>
      <c r="G7" s="707"/>
      <c r="H7" s="707"/>
      <c r="I7" s="710"/>
      <c r="J7" s="501"/>
      <c r="K7" s="501"/>
      <c r="L7" s="501"/>
      <c r="M7" s="708"/>
      <c r="N7" s="430" t="s">
        <v>224</v>
      </c>
      <c r="O7" s="431"/>
      <c r="P7" s="433">
        <f>F12+G12</f>
        <v>0</v>
      </c>
      <c r="Q7" s="432"/>
      <c r="R7" s="426"/>
      <c r="S7" s="428"/>
      <c r="T7" s="428"/>
      <c r="U7" s="428"/>
      <c r="V7" s="428"/>
      <c r="W7" s="429"/>
    </row>
    <row r="8" spans="2:32" ht="12" customHeight="1">
      <c r="B8" s="95" t="s">
        <v>43</v>
      </c>
      <c r="C8" s="96"/>
      <c r="D8" s="86">
        <f>DCOUNTA(NewCar!$A$4:$AD$504,NewCar!$J$4,$D$2:$J$4)</f>
        <v>0</v>
      </c>
      <c r="E8" s="87">
        <f>DCOUNTA(NewTruck!$A$4:$AA$504,NewTruck!$J$4,$D$2:$J$4)</f>
        <v>0</v>
      </c>
      <c r="F8" s="87">
        <f>DCOUNTA(UsedCar!$A$4:$AA$504,UsedCar!$J$4,$D$2:$J$4)</f>
        <v>0</v>
      </c>
      <c r="G8" s="86">
        <f>DCOUNTA(UsedTruck!$A$4:$AA$504,UsedTruck!$J$4,$D$2:$J$4)</f>
        <v>0</v>
      </c>
      <c r="H8" s="86">
        <f>DCOUNTA(Misc!$A$4:$AA$504,Misc!$J$4,$D$2:$J$4)</f>
        <v>0</v>
      </c>
      <c r="I8" s="88">
        <f>SUM(D8:H8)</f>
        <v>0</v>
      </c>
      <c r="J8" s="502"/>
      <c r="K8" s="502"/>
      <c r="L8" s="502"/>
      <c r="M8" s="708"/>
      <c r="N8" s="430" t="s">
        <v>332</v>
      </c>
      <c r="O8" s="431"/>
      <c r="P8" s="433">
        <f>H12</f>
        <v>0</v>
      </c>
      <c r="Q8" s="432"/>
      <c r="R8" s="426"/>
      <c r="S8" s="428" t="s">
        <v>217</v>
      </c>
      <c r="T8" s="428"/>
      <c r="U8" s="428"/>
      <c r="V8" s="428"/>
      <c r="W8" s="429"/>
    </row>
    <row r="9" spans="2:32" ht="12" customHeight="1">
      <c r="B9" s="594" t="s">
        <v>287</v>
      </c>
      <c r="C9" s="591"/>
      <c r="D9" s="592">
        <f>DCOUNTA(NewCar!$A$4:$AD$504,NewCar!$F$4,$D$2:$J$4)</f>
        <v>0</v>
      </c>
      <c r="E9" s="593">
        <f>DCOUNTA(NewTruck!$A$4:$AA$504,NewTruck!$F$4,$D$2:$J$4)</f>
        <v>0</v>
      </c>
      <c r="F9" s="593">
        <f>DCOUNTA(UsedCar!$A$4:$AA$504,UsedCar!$F$4,$D$2:$J$4)</f>
        <v>0</v>
      </c>
      <c r="G9" s="593">
        <f>DCOUNTA(UsedTruck!$A$4:$AA$504,UsedTruck!$F$4,$D$2:$J$4)</f>
        <v>0</v>
      </c>
      <c r="H9" s="593">
        <f>DCOUNTA(Misc!$A$4:$AA$504,Misc!$F$4,$D$2:$J$4)</f>
        <v>0</v>
      </c>
      <c r="I9" s="595">
        <f>SUM(D9:H9)</f>
        <v>0</v>
      </c>
      <c r="J9" s="503"/>
      <c r="K9" s="503"/>
      <c r="L9" s="503"/>
      <c r="M9" s="708"/>
      <c r="N9" s="430"/>
      <c r="O9" s="431"/>
      <c r="P9" s="436"/>
      <c r="Q9" s="432"/>
      <c r="R9" s="426"/>
      <c r="S9" s="428"/>
      <c r="T9" s="428"/>
      <c r="U9" s="428"/>
      <c r="V9" s="428"/>
      <c r="W9" s="429"/>
    </row>
    <row r="10" spans="2:32" ht="12" customHeight="1" thickBot="1">
      <c r="B10" s="97" t="s">
        <v>44</v>
      </c>
      <c r="C10" s="98"/>
      <c r="D10" s="99">
        <f>DCOUNTA(NewCar!$A$4:$AD$504,NewCar!$N$4,$D$2:$J$4)</f>
        <v>0</v>
      </c>
      <c r="E10" s="100">
        <f>DCOUNTA(NewTruck!$A$4:$AA$504,NewTruck!$N$4,$D$2:$J$4)</f>
        <v>0</v>
      </c>
      <c r="F10" s="100">
        <f>DCOUNTA(UsedCar!$A$4:$AA$504,UsedCar!$N$4,$D$2:$J$4)</f>
        <v>0</v>
      </c>
      <c r="G10" s="100">
        <f>DCOUNTA(UsedTruck!$A$4:$AA$504,UsedTruck!$N$4,$D$2:$J$4)</f>
        <v>0</v>
      </c>
      <c r="H10" s="100">
        <f>DCOUNTA(Misc!$A$4:$AA$504,Misc!$N$4,$D$2:$J$4)</f>
        <v>0</v>
      </c>
      <c r="I10" s="101">
        <f>SUM(D10:H10)</f>
        <v>0</v>
      </c>
      <c r="J10" s="503"/>
      <c r="K10" s="503"/>
      <c r="L10" s="503"/>
      <c r="M10" s="708"/>
      <c r="N10" s="430" t="s">
        <v>43</v>
      </c>
      <c r="O10" s="431"/>
      <c r="P10" s="436">
        <f>I8</f>
        <v>0</v>
      </c>
      <c r="Q10" s="432"/>
      <c r="R10" s="426"/>
      <c r="S10" s="437" t="str">
        <f>Customize!$C$36</f>
        <v>Month 2011</v>
      </c>
      <c r="T10" s="438"/>
      <c r="U10" s="428"/>
      <c r="V10" s="428"/>
      <c r="W10" s="429"/>
    </row>
    <row r="11" spans="2:32" ht="12" customHeight="1" thickBot="1">
      <c r="B11" s="90"/>
      <c r="C11" s="3"/>
      <c r="D11" s="91"/>
      <c r="E11" s="92"/>
      <c r="F11" s="92"/>
      <c r="G11" s="92"/>
      <c r="H11" s="92"/>
      <c r="I11" s="91"/>
      <c r="J11" s="503"/>
      <c r="K11" s="503"/>
      <c r="L11" s="503"/>
      <c r="M11" s="708"/>
      <c r="N11" s="439" t="s">
        <v>44</v>
      </c>
      <c r="O11" s="440"/>
      <c r="P11" s="436">
        <f>I10</f>
        <v>0</v>
      </c>
      <c r="Q11" s="441"/>
      <c r="R11" s="426"/>
      <c r="S11" s="426"/>
      <c r="T11" s="426"/>
      <c r="U11" s="426"/>
      <c r="V11" s="426"/>
      <c r="W11" s="429"/>
    </row>
    <row r="12" spans="2:32" ht="12" customHeight="1">
      <c r="B12" s="19" t="s">
        <v>54</v>
      </c>
      <c r="C12" s="102" t="s">
        <v>110</v>
      </c>
      <c r="D12" s="103">
        <f>DCOUNTA(NewCar!$A$4:$AD$504,NewCar!$P$4,$D$2:$J$4)</f>
        <v>0</v>
      </c>
      <c r="E12" s="103">
        <f>DCOUNTA(NewTruck!$A$4:$AD$504,NewTruck!$P$4,$D$2:$J$4)</f>
        <v>0</v>
      </c>
      <c r="F12" s="103">
        <f>DCOUNTA(UsedCar!$A$4:$AD$504,UsedCar!$P$4,$D$2:$J$4)</f>
        <v>0</v>
      </c>
      <c r="G12" s="103">
        <f>DCOUNTA(UsedTruck!$A$4:$AD$504,UsedTruck!$P$4,$D$2:$J$4)</f>
        <v>0</v>
      </c>
      <c r="H12" s="103">
        <f>DCOUNTA(Misc!$A$4:$AD$504,Misc!$P$4,$D$2:$J$4)</f>
        <v>0</v>
      </c>
      <c r="I12" s="104">
        <f>SUM(D12:H12)</f>
        <v>0</v>
      </c>
      <c r="J12" s="502"/>
      <c r="K12" s="502"/>
      <c r="L12" s="502"/>
      <c r="M12" s="708"/>
      <c r="N12" s="442"/>
      <c r="O12" s="443"/>
      <c r="P12" s="443"/>
      <c r="Q12" s="425"/>
      <c r="R12" s="442"/>
      <c r="S12" s="443"/>
      <c r="T12" s="443"/>
      <c r="U12" s="443"/>
      <c r="V12" s="425"/>
      <c r="W12" s="429"/>
    </row>
    <row r="13" spans="2:32" ht="12" customHeight="1">
      <c r="B13" s="22" t="s">
        <v>8</v>
      </c>
      <c r="C13" s="105" t="s">
        <v>113</v>
      </c>
      <c r="D13" s="508">
        <f t="shared" ref="D13:I13" si="0">IF(D$10,D12/D$10,0)</f>
        <v>0</v>
      </c>
      <c r="E13" s="508">
        <f t="shared" si="0"/>
        <v>0</v>
      </c>
      <c r="F13" s="508">
        <f t="shared" si="0"/>
        <v>0</v>
      </c>
      <c r="G13" s="508">
        <f t="shared" si="0"/>
        <v>0</v>
      </c>
      <c r="H13" s="508">
        <f t="shared" si="0"/>
        <v>0</v>
      </c>
      <c r="I13" s="509">
        <f t="shared" si="0"/>
        <v>0</v>
      </c>
      <c r="J13" s="503"/>
      <c r="K13" s="503"/>
      <c r="L13" s="503"/>
      <c r="M13" s="708"/>
      <c r="N13" s="444" t="s">
        <v>218</v>
      </c>
      <c r="O13" s="428"/>
      <c r="P13" s="426"/>
      <c r="Q13" s="432"/>
      <c r="R13" s="444" t="s">
        <v>219</v>
      </c>
      <c r="S13" s="428"/>
      <c r="T13" s="426"/>
      <c r="U13" s="426"/>
      <c r="V13" s="432"/>
      <c r="W13" s="429"/>
    </row>
    <row r="14" spans="2:32" ht="12" customHeight="1">
      <c r="B14" s="30" t="s">
        <v>8</v>
      </c>
      <c r="C14" s="105" t="s">
        <v>111</v>
      </c>
      <c r="D14" s="108">
        <f>DSUM(NewCar!$A$4:$AD$504,NewCar!$P$4,$D$2:$J$4)</f>
        <v>0</v>
      </c>
      <c r="E14" s="108">
        <f>DSUM(NewTruck!$A$4:$AD$504,NewTruck!$P$4,$D$2:$J$4)</f>
        <v>0</v>
      </c>
      <c r="F14" s="108">
        <f>DSUM(UsedCar!$A$4:$AD$504,UsedCar!$P$4,$D$2:$J$4)</f>
        <v>0</v>
      </c>
      <c r="G14" s="108">
        <f>DSUM(UsedTruck!$A$4:$AD$504,UsedTruck!$P$4,$D$2:$J$4)</f>
        <v>0</v>
      </c>
      <c r="H14" s="108">
        <f>DSUM(Misc!$A$4:$AD$504,Misc!$P$4,$D$2:$J$4)</f>
        <v>0</v>
      </c>
      <c r="I14" s="112">
        <f>SUM(D14:H14)</f>
        <v>0</v>
      </c>
      <c r="J14" s="499"/>
      <c r="K14" s="499"/>
      <c r="L14" s="499"/>
      <c r="M14" s="708"/>
      <c r="N14" s="445"/>
      <c r="O14" s="426"/>
      <c r="P14" s="426"/>
      <c r="Q14" s="432"/>
      <c r="R14" s="445"/>
      <c r="S14" s="426"/>
      <c r="T14" s="426"/>
      <c r="U14" s="426"/>
      <c r="V14" s="432"/>
      <c r="W14" s="429"/>
    </row>
    <row r="15" spans="2:32" ht="12" customHeight="1" thickBot="1">
      <c r="B15" s="24" t="s">
        <v>8</v>
      </c>
      <c r="C15" s="109" t="s">
        <v>112</v>
      </c>
      <c r="D15" s="110">
        <f t="shared" ref="D15:I15" si="1">IF(D12,D14/D12,0)</f>
        <v>0</v>
      </c>
      <c r="E15" s="110">
        <f t="shared" si="1"/>
        <v>0</v>
      </c>
      <c r="F15" s="110">
        <f t="shared" si="1"/>
        <v>0</v>
      </c>
      <c r="G15" s="110">
        <f t="shared" si="1"/>
        <v>0</v>
      </c>
      <c r="H15" s="110">
        <f t="shared" si="1"/>
        <v>0</v>
      </c>
      <c r="I15" s="111">
        <f t="shared" si="1"/>
        <v>0</v>
      </c>
      <c r="J15" s="504"/>
      <c r="K15" s="504"/>
      <c r="L15" s="504"/>
      <c r="M15" s="708"/>
      <c r="N15" s="445" t="str">
        <f>B17</f>
        <v>VSA</v>
      </c>
      <c r="O15" s="426"/>
      <c r="P15" s="426"/>
      <c r="Q15" s="446">
        <f>I17</f>
        <v>0</v>
      </c>
      <c r="R15" s="445" t="str">
        <f t="shared" ref="R15:R21" si="2">N15</f>
        <v>VSA</v>
      </c>
      <c r="S15" s="426"/>
      <c r="T15" s="426"/>
      <c r="U15" s="447">
        <f>I19</f>
        <v>0</v>
      </c>
      <c r="V15" s="432"/>
      <c r="W15" s="429"/>
    </row>
    <row r="16" spans="2:32" ht="12" customHeight="1" thickBot="1">
      <c r="B16" s="89"/>
      <c r="C16" s="90"/>
      <c r="D16" s="93"/>
      <c r="E16" s="93"/>
      <c r="F16" s="93"/>
      <c r="G16" s="93"/>
      <c r="H16" s="93"/>
      <c r="I16" s="93"/>
      <c r="J16" s="504"/>
      <c r="K16" s="504"/>
      <c r="L16" s="504"/>
      <c r="M16" s="708"/>
      <c r="N16" s="445" t="str">
        <f>B22</f>
        <v>ENV</v>
      </c>
      <c r="O16" s="426"/>
      <c r="P16" s="426"/>
      <c r="Q16" s="446">
        <f>I22</f>
        <v>0</v>
      </c>
      <c r="R16" s="445" t="str">
        <f t="shared" si="2"/>
        <v>ENV</v>
      </c>
      <c r="S16" s="426"/>
      <c r="T16" s="426"/>
      <c r="U16" s="447">
        <f>I24</f>
        <v>0</v>
      </c>
      <c r="V16" s="432"/>
      <c r="W16" s="429"/>
    </row>
    <row r="17" spans="2:23" ht="12" customHeight="1">
      <c r="B17" s="19" t="str">
        <f>Customize!B6</f>
        <v>VSA</v>
      </c>
      <c r="C17" s="102" t="s">
        <v>110</v>
      </c>
      <c r="D17" s="103">
        <f>DCOUNTA(NewCar!$A$4:$AD$504,NewCar!$Q$4,$D$2:$J$4)</f>
        <v>0</v>
      </c>
      <c r="E17" s="103">
        <f>DCOUNTA(NewTruck!$A$4:$AD$504,NewTruck!$Q$4,$D$2:$J$4)</f>
        <v>0</v>
      </c>
      <c r="F17" s="103">
        <f>DCOUNTA(UsedCar!$A$4:$AD$504,UsedCar!$Q$4,$D$2:$J$4)</f>
        <v>0</v>
      </c>
      <c r="G17" s="103">
        <f>DCOUNTA(UsedTruck!$A$4:$AD$504,UsedTruck!$Q$4,$D$2:$J$4)</f>
        <v>0</v>
      </c>
      <c r="H17" s="103">
        <f>DCOUNTA(Misc!$A$4:$AD$504,Misc!$Q$4,$D$2:$J$4)</f>
        <v>0</v>
      </c>
      <c r="I17" s="104">
        <f>SUM(D17:H17)</f>
        <v>0</v>
      </c>
      <c r="J17" s="502"/>
      <c r="K17" s="502"/>
      <c r="L17" s="502"/>
      <c r="M17" s="708"/>
      <c r="N17" s="445" t="str">
        <f>B72</f>
        <v>CL</v>
      </c>
      <c r="O17" s="426"/>
      <c r="P17" s="426"/>
      <c r="Q17" s="446">
        <f>I72</f>
        <v>0</v>
      </c>
      <c r="R17" s="445" t="str">
        <f t="shared" si="2"/>
        <v>CL</v>
      </c>
      <c r="S17" s="426"/>
      <c r="T17" s="426"/>
      <c r="U17" s="447">
        <f>I74</f>
        <v>0</v>
      </c>
      <c r="V17" s="432"/>
      <c r="W17" s="429"/>
    </row>
    <row r="18" spans="2:23" ht="12" customHeight="1">
      <c r="B18" s="22" t="s">
        <v>8</v>
      </c>
      <c r="C18" s="105" t="s">
        <v>113</v>
      </c>
      <c r="D18" s="508">
        <f t="shared" ref="D18:I18" si="3">IF(D$10,D17/D$10,0)</f>
        <v>0</v>
      </c>
      <c r="E18" s="508">
        <f t="shared" si="3"/>
        <v>0</v>
      </c>
      <c r="F18" s="508">
        <f t="shared" si="3"/>
        <v>0</v>
      </c>
      <c r="G18" s="508">
        <f t="shared" si="3"/>
        <v>0</v>
      </c>
      <c r="H18" s="508">
        <f t="shared" si="3"/>
        <v>0</v>
      </c>
      <c r="I18" s="509">
        <f t="shared" si="3"/>
        <v>0</v>
      </c>
      <c r="J18" s="503"/>
      <c r="K18" s="503"/>
      <c r="L18" s="503"/>
      <c r="M18" s="708"/>
      <c r="N18" s="445" t="str">
        <f>B67</f>
        <v>AH</v>
      </c>
      <c r="O18" s="426"/>
      <c r="P18" s="426" t="s">
        <v>8</v>
      </c>
      <c r="Q18" s="446">
        <f>I67</f>
        <v>0</v>
      </c>
      <c r="R18" s="445" t="str">
        <f t="shared" si="2"/>
        <v>AH</v>
      </c>
      <c r="S18" s="426"/>
      <c r="T18" s="426"/>
      <c r="U18" s="447">
        <f>I69</f>
        <v>0</v>
      </c>
      <c r="V18" s="432"/>
      <c r="W18" s="429"/>
    </row>
    <row r="19" spans="2:23" ht="12" customHeight="1">
      <c r="B19" s="30" t="s">
        <v>8</v>
      </c>
      <c r="C19" s="105" t="s">
        <v>111</v>
      </c>
      <c r="D19" s="108">
        <f>DSUM(NewCar!$A$4:$AD$504,NewCar!$Q$4,$D$2:$J$4)</f>
        <v>0</v>
      </c>
      <c r="E19" s="108">
        <f>DSUM(NewTruck!$A$4:$AD$504,NewTruck!$Q$4,$D$2:$J$4)</f>
        <v>0</v>
      </c>
      <c r="F19" s="108">
        <f>DSUM(UsedCar!$A$4:$AD$504,UsedCar!$Q$4,$D$2:$J$4)</f>
        <v>0</v>
      </c>
      <c r="G19" s="108">
        <f>DSUM(UsedTruck!$A$4:$AD$504,UsedTruck!$Q$4,$D$2:$J$4)</f>
        <v>0</v>
      </c>
      <c r="H19" s="108">
        <f>DSUM(Misc!$A$4:$AD$504,Misc!$Q$4,$D$2:$J$4)</f>
        <v>0</v>
      </c>
      <c r="I19" s="112">
        <f>SUM(D19:H19)</f>
        <v>0</v>
      </c>
      <c r="J19" s="499"/>
      <c r="K19" s="499"/>
      <c r="L19" s="499"/>
      <c r="M19" s="708"/>
      <c r="N19" s="445" t="str">
        <f>$B$62</f>
        <v>GAP</v>
      </c>
      <c r="O19" s="426"/>
      <c r="P19" s="426"/>
      <c r="Q19" s="446">
        <f>I62</f>
        <v>0</v>
      </c>
      <c r="R19" s="445" t="str">
        <f t="shared" si="2"/>
        <v>GAP</v>
      </c>
      <c r="S19" s="426"/>
      <c r="T19" s="426"/>
      <c r="U19" s="447">
        <f>I64</f>
        <v>0</v>
      </c>
      <c r="V19" s="432"/>
      <c r="W19" s="429"/>
    </row>
    <row r="20" spans="2:23" ht="12" customHeight="1" thickBot="1">
      <c r="B20" s="24" t="s">
        <v>8</v>
      </c>
      <c r="C20" s="109" t="s">
        <v>112</v>
      </c>
      <c r="D20" s="110">
        <f t="shared" ref="D20:I20" si="4">IF(D17,D19/D17,0)</f>
        <v>0</v>
      </c>
      <c r="E20" s="110">
        <f t="shared" si="4"/>
        <v>0</v>
      </c>
      <c r="F20" s="110">
        <f t="shared" si="4"/>
        <v>0</v>
      </c>
      <c r="G20" s="110">
        <f t="shared" si="4"/>
        <v>0</v>
      </c>
      <c r="H20" s="110">
        <f t="shared" si="4"/>
        <v>0</v>
      </c>
      <c r="I20" s="111">
        <f t="shared" si="4"/>
        <v>0</v>
      </c>
      <c r="J20" s="504"/>
      <c r="K20" s="504"/>
      <c r="L20" s="504"/>
      <c r="M20" s="708"/>
      <c r="N20" s="445" t="str">
        <f>$B$27</f>
        <v>T&amp;W</v>
      </c>
      <c r="O20" s="426"/>
      <c r="P20" s="426"/>
      <c r="Q20" s="446">
        <f>I27</f>
        <v>0</v>
      </c>
      <c r="R20" s="445" t="str">
        <f t="shared" si="2"/>
        <v>T&amp;W</v>
      </c>
      <c r="S20" s="426"/>
      <c r="T20" s="426"/>
      <c r="U20" s="447">
        <f>I29</f>
        <v>0</v>
      </c>
      <c r="V20" s="432"/>
      <c r="W20" s="429"/>
    </row>
    <row r="21" spans="2:23" ht="12" customHeight="1" thickBot="1">
      <c r="B21" s="94"/>
      <c r="C21" s="89"/>
      <c r="D21" s="93"/>
      <c r="E21" s="93"/>
      <c r="F21" s="93"/>
      <c r="G21" s="93"/>
      <c r="H21" s="93"/>
      <c r="I21" s="93"/>
      <c r="J21" s="504"/>
      <c r="K21" s="504"/>
      <c r="L21" s="504"/>
      <c r="M21" s="708"/>
      <c r="N21" s="445" t="str">
        <f>$B$32</f>
        <v>Other2</v>
      </c>
      <c r="O21" s="426"/>
      <c r="P21" s="426"/>
      <c r="Q21" s="446">
        <f>I32</f>
        <v>0</v>
      </c>
      <c r="R21" s="445" t="str">
        <f t="shared" si="2"/>
        <v>Other2</v>
      </c>
      <c r="S21" s="426"/>
      <c r="T21" s="426"/>
      <c r="U21" s="447">
        <f>I34</f>
        <v>0</v>
      </c>
      <c r="V21" s="432"/>
      <c r="W21" s="429"/>
    </row>
    <row r="22" spans="2:23" ht="12" customHeight="1">
      <c r="B22" s="19" t="str">
        <f>Customize!B7</f>
        <v>ENV</v>
      </c>
      <c r="C22" s="102" t="s">
        <v>110</v>
      </c>
      <c r="D22" s="103">
        <f>DCOUNTA(NewCar!$A$4:$AD$504,NewCar!$R$4,$D$2:$J$4)</f>
        <v>0</v>
      </c>
      <c r="E22" s="103">
        <f>DCOUNTA(NewTruck!$A$4:$AD$504,NewTruck!$R$4,$D$2:$J$4)</f>
        <v>0</v>
      </c>
      <c r="F22" s="103">
        <f>DCOUNTA(UsedCar!$A$4:$AD$504,UsedCar!$R$4,$D$2:$J$4)</f>
        <v>0</v>
      </c>
      <c r="G22" s="103">
        <f>DCOUNTA(UsedTruck!$A$4:$AD$504,UsedTruck!$R$4,$D$2:$J$4)</f>
        <v>0</v>
      </c>
      <c r="H22" s="103">
        <f>DCOUNTA(Misc!$A$4:$AD$504,Misc!$R$4,$D$2:$J$4)</f>
        <v>0</v>
      </c>
      <c r="I22" s="104">
        <f>SUM(D22:H22)</f>
        <v>0</v>
      </c>
      <c r="J22" s="502"/>
      <c r="K22" s="502"/>
      <c r="L22" s="502"/>
      <c r="M22" s="708"/>
      <c r="N22" s="445" t="str">
        <f>$B$37</f>
        <v>Other3</v>
      </c>
      <c r="O22" s="426"/>
      <c r="P22" s="449"/>
      <c r="Q22" s="446">
        <f>I37</f>
        <v>0</v>
      </c>
      <c r="R22" s="445" t="str">
        <f>N22</f>
        <v>Other3</v>
      </c>
      <c r="S22" s="426"/>
      <c r="T22" s="426"/>
      <c r="U22" s="447">
        <f>I39</f>
        <v>0</v>
      </c>
      <c r="V22" s="432"/>
      <c r="W22" s="429"/>
    </row>
    <row r="23" spans="2:23" ht="12" customHeight="1">
      <c r="B23" s="22" t="s">
        <v>8</v>
      </c>
      <c r="C23" s="216" t="s">
        <v>193</v>
      </c>
      <c r="D23" s="510">
        <f t="shared" ref="D23:I23" si="5">IF(D$12,D22/D$12,0)</f>
        <v>0</v>
      </c>
      <c r="E23" s="510">
        <f t="shared" si="5"/>
        <v>0</v>
      </c>
      <c r="F23" s="510">
        <f t="shared" si="5"/>
        <v>0</v>
      </c>
      <c r="G23" s="510">
        <f t="shared" si="5"/>
        <v>0</v>
      </c>
      <c r="H23" s="510">
        <f t="shared" si="5"/>
        <v>0</v>
      </c>
      <c r="I23" s="511">
        <f t="shared" si="5"/>
        <v>0</v>
      </c>
      <c r="J23" s="503"/>
      <c r="K23" s="503"/>
      <c r="L23" s="503"/>
      <c r="M23" s="708"/>
      <c r="N23" s="445" t="str">
        <f>$B$42</f>
        <v>Other4</v>
      </c>
      <c r="O23" s="426"/>
      <c r="P23" s="426"/>
      <c r="Q23" s="446">
        <f>I42</f>
        <v>0</v>
      </c>
      <c r="R23" s="445" t="str">
        <f>N23</f>
        <v>Other4</v>
      </c>
      <c r="S23" s="426"/>
      <c r="T23" s="426"/>
      <c r="U23" s="447">
        <f>I44</f>
        <v>0</v>
      </c>
      <c r="V23" s="432"/>
      <c r="W23" s="429"/>
    </row>
    <row r="24" spans="2:23" ht="12" customHeight="1">
      <c r="B24" s="30" t="s">
        <v>8</v>
      </c>
      <c r="C24" s="105" t="s">
        <v>111</v>
      </c>
      <c r="D24" s="108">
        <f>DSUM(NewCar!$A$4:$AD$504,NewCar!$R$4,$D$2:$J$4)</f>
        <v>0</v>
      </c>
      <c r="E24" s="108">
        <f>DSUM(NewTruck!$A$4:$AD$504,NewTruck!$R$4,$D$2:$J$4)</f>
        <v>0</v>
      </c>
      <c r="F24" s="108">
        <f>DSUM(UsedCar!$A$4:$AD$504,UsedCar!$R$4,$D$2:$J$4)</f>
        <v>0</v>
      </c>
      <c r="G24" s="108">
        <f>DSUM(UsedTruck!$A$4:$AD$504,UsedTruck!$R$4,$D$2:$J$4)</f>
        <v>0</v>
      </c>
      <c r="H24" s="108">
        <f>DSUM(Misc!$A$4:$AD$504,Misc!$R$4,$D$2:$J$4)</f>
        <v>0</v>
      </c>
      <c r="I24" s="112">
        <f>SUM(D24:H24)</f>
        <v>0</v>
      </c>
      <c r="J24" s="499"/>
      <c r="K24" s="499"/>
      <c r="L24" s="499"/>
      <c r="M24" s="708"/>
      <c r="N24" s="445"/>
      <c r="O24" s="426"/>
      <c r="P24" s="426"/>
      <c r="Q24" s="446"/>
      <c r="R24" s="445"/>
      <c r="S24" s="426"/>
      <c r="T24" s="426"/>
      <c r="U24" s="448"/>
      <c r="V24" s="432"/>
      <c r="W24" s="429"/>
    </row>
    <row r="25" spans="2:23" ht="12" customHeight="1" thickBot="1">
      <c r="B25" s="24" t="s">
        <v>8</v>
      </c>
      <c r="C25" s="109" t="s">
        <v>112</v>
      </c>
      <c r="D25" s="110">
        <f t="shared" ref="D25:I25" si="6">IF(D22,D24/D22,0)</f>
        <v>0</v>
      </c>
      <c r="E25" s="110">
        <f t="shared" si="6"/>
        <v>0</v>
      </c>
      <c r="F25" s="110">
        <f t="shared" si="6"/>
        <v>0</v>
      </c>
      <c r="G25" s="110">
        <f t="shared" si="6"/>
        <v>0</v>
      </c>
      <c r="H25" s="110">
        <f t="shared" si="6"/>
        <v>0</v>
      </c>
      <c r="I25" s="111">
        <f t="shared" si="6"/>
        <v>0</v>
      </c>
      <c r="J25" s="504"/>
      <c r="K25" s="504"/>
      <c r="L25" s="504"/>
      <c r="M25" s="708"/>
      <c r="N25" s="445"/>
      <c r="O25" s="426"/>
      <c r="P25" s="426"/>
      <c r="Q25" s="446"/>
      <c r="R25" s="445"/>
      <c r="S25" s="426"/>
      <c r="T25" s="426"/>
      <c r="U25" s="448"/>
      <c r="V25" s="432"/>
      <c r="W25" s="429"/>
    </row>
    <row r="26" spans="2:23" ht="12" customHeight="1" thickBot="1">
      <c r="B26" s="94"/>
      <c r="C26" s="89"/>
      <c r="D26" s="93"/>
      <c r="E26" s="93"/>
      <c r="F26" s="93"/>
      <c r="G26" s="93"/>
      <c r="H26" s="93"/>
      <c r="I26" s="93"/>
      <c r="J26" s="504"/>
      <c r="K26" s="504"/>
      <c r="L26" s="504"/>
      <c r="M26" s="422"/>
      <c r="N26" s="439"/>
      <c r="O26" s="440"/>
      <c r="P26" s="440"/>
      <c r="Q26" s="441"/>
      <c r="R26" s="439" t="s">
        <v>226</v>
      </c>
      <c r="S26" s="440"/>
      <c r="T26" s="440"/>
      <c r="U26" s="450">
        <f>I14</f>
        <v>0</v>
      </c>
      <c r="V26" s="441"/>
      <c r="W26" s="429"/>
    </row>
    <row r="27" spans="2:23" ht="12" customHeight="1" thickBot="1">
      <c r="B27" s="19" t="str">
        <f>Customize!B8</f>
        <v>T&amp;W</v>
      </c>
      <c r="C27" s="102" t="s">
        <v>110</v>
      </c>
      <c r="D27" s="103">
        <f>DCOUNTA(NewCar!$A$4:$AD$504,NewCar!$S$4,$D$2:$J$4)</f>
        <v>0</v>
      </c>
      <c r="E27" s="103">
        <f>DCOUNTA(NewTruck!$A$4:$AD$504,NewTruck!$S$4,$D$2:$J$4)</f>
        <v>0</v>
      </c>
      <c r="F27" s="103">
        <f>DCOUNTA(UsedCar!$A$4:$AD$504,UsedCar!$S$4,$D$2:$J$4)</f>
        <v>0</v>
      </c>
      <c r="G27" s="103">
        <f>DCOUNTA(UsedTruck!$A$4:$AD$504,UsedTruck!$S$4,$D$2:$J$4)</f>
        <v>0</v>
      </c>
      <c r="H27" s="103">
        <f>DCOUNTA(Misc!$A$4:$AD$504,Misc!$S$4,$D$2:$J$4)</f>
        <v>0</v>
      </c>
      <c r="I27" s="104">
        <f>SUM(D27:H27)</f>
        <v>0</v>
      </c>
      <c r="J27" s="502"/>
      <c r="K27" s="502"/>
      <c r="L27" s="502"/>
      <c r="M27" s="451" t="s">
        <v>8</v>
      </c>
      <c r="N27" s="452"/>
      <c r="O27" s="452"/>
      <c r="P27" s="452"/>
      <c r="Q27" s="452"/>
      <c r="R27" s="452"/>
      <c r="S27" s="452"/>
      <c r="T27" s="452"/>
      <c r="U27" s="452"/>
      <c r="V27" s="452"/>
      <c r="W27" s="453"/>
    </row>
    <row r="28" spans="2:23" ht="12" customHeight="1" thickTop="1">
      <c r="B28" s="22" t="s">
        <v>8</v>
      </c>
      <c r="C28" s="105" t="s">
        <v>113</v>
      </c>
      <c r="D28" s="508">
        <f t="shared" ref="D28:I28" si="7">IF(D$10,D27/D$10,0)</f>
        <v>0</v>
      </c>
      <c r="E28" s="508">
        <f t="shared" si="7"/>
        <v>0</v>
      </c>
      <c r="F28" s="508">
        <f t="shared" si="7"/>
        <v>0</v>
      </c>
      <c r="G28" s="508">
        <f t="shared" si="7"/>
        <v>0</v>
      </c>
      <c r="H28" s="508">
        <f t="shared" si="7"/>
        <v>0</v>
      </c>
      <c r="I28" s="509">
        <f t="shared" si="7"/>
        <v>0</v>
      </c>
      <c r="J28" s="503"/>
      <c r="K28" s="503"/>
      <c r="L28" s="503"/>
      <c r="M28" s="209"/>
      <c r="N28" s="209"/>
      <c r="O28" s="209"/>
      <c r="P28" s="209"/>
      <c r="Q28" s="209"/>
      <c r="R28" s="209"/>
      <c r="S28" s="209"/>
      <c r="T28" s="209"/>
      <c r="U28" s="209"/>
      <c r="V28" s="209"/>
      <c r="W28" s="209"/>
    </row>
    <row r="29" spans="2:23" ht="12" customHeight="1">
      <c r="B29" s="30" t="s">
        <v>8</v>
      </c>
      <c r="C29" s="105" t="s">
        <v>111</v>
      </c>
      <c r="D29" s="108">
        <f>DSUM(NewCar!$A$4:$AD$504,NewCar!$S$4,$D$2:$J$4)</f>
        <v>0</v>
      </c>
      <c r="E29" s="108">
        <f>DSUM(NewTruck!$A$4:$AD$504,NewTruck!$S$4,$D$2:$J$4)</f>
        <v>0</v>
      </c>
      <c r="F29" s="108">
        <f>DSUM(UsedCar!$A$4:$AD$504,UsedCar!$S$4,$D$2:$J$4)</f>
        <v>0</v>
      </c>
      <c r="G29" s="108">
        <f>DSUM(UsedTruck!$A$4:$AD$504,UsedTruck!$S$4,$D$2:$J$4)</f>
        <v>0</v>
      </c>
      <c r="H29" s="108">
        <f>DSUM(Misc!$A$4:$AD$504,Misc!$S$4,$D$2:$J$4)</f>
        <v>0</v>
      </c>
      <c r="I29" s="112">
        <f>SUM(D29:H29)</f>
        <v>0</v>
      </c>
      <c r="J29" s="499"/>
      <c r="K29" s="499"/>
      <c r="L29" s="499"/>
      <c r="M29" s="209"/>
      <c r="N29" s="209"/>
      <c r="O29" s="209"/>
      <c r="P29" s="209"/>
      <c r="Q29" s="209"/>
      <c r="R29" s="209"/>
      <c r="S29" s="209"/>
      <c r="T29" s="209"/>
      <c r="U29" s="209"/>
      <c r="V29" s="209"/>
      <c r="W29" s="209"/>
    </row>
    <row r="30" spans="2:23" ht="12" customHeight="1" thickBot="1">
      <c r="B30" s="24" t="s">
        <v>8</v>
      </c>
      <c r="C30" s="109" t="s">
        <v>112</v>
      </c>
      <c r="D30" s="110">
        <f t="shared" ref="D30:I30" si="8">IF(D27,D29/D27,0)</f>
        <v>0</v>
      </c>
      <c r="E30" s="110">
        <f t="shared" si="8"/>
        <v>0</v>
      </c>
      <c r="F30" s="110">
        <f t="shared" si="8"/>
        <v>0</v>
      </c>
      <c r="G30" s="110">
        <f t="shared" si="8"/>
        <v>0</v>
      </c>
      <c r="H30" s="110">
        <f t="shared" si="8"/>
        <v>0</v>
      </c>
      <c r="I30" s="111">
        <f t="shared" si="8"/>
        <v>0</v>
      </c>
      <c r="J30" s="504"/>
      <c r="K30" s="504"/>
      <c r="L30" s="504"/>
      <c r="M30" s="209"/>
      <c r="N30" s="209"/>
      <c r="O30" s="209"/>
      <c r="P30" s="209"/>
      <c r="Q30" s="209"/>
      <c r="R30" s="209"/>
      <c r="S30" s="209"/>
      <c r="T30" s="209"/>
      <c r="U30" s="209"/>
      <c r="V30" s="209"/>
      <c r="W30" s="209"/>
    </row>
    <row r="31" spans="2:23" ht="12" customHeight="1" thickBot="1">
      <c r="B31" s="90"/>
      <c r="C31" s="89"/>
      <c r="D31" s="93"/>
      <c r="E31" s="93"/>
      <c r="F31" s="93"/>
      <c r="G31" s="93"/>
      <c r="H31" s="93"/>
      <c r="I31" s="93"/>
      <c r="J31" s="504"/>
      <c r="K31" s="504"/>
      <c r="L31" s="504"/>
      <c r="M31" s="209"/>
      <c r="N31" s="454"/>
      <c r="O31" s="213"/>
      <c r="P31" s="213"/>
      <c r="Q31" s="209"/>
      <c r="R31" s="209"/>
      <c r="S31" s="209"/>
      <c r="T31" s="209"/>
      <c r="U31" s="209"/>
      <c r="V31" s="209"/>
      <c r="W31" s="209"/>
    </row>
    <row r="32" spans="2:23" ht="12" customHeight="1" thickBot="1">
      <c r="B32" s="19" t="str">
        <f>Customize!B9</f>
        <v>Other2</v>
      </c>
      <c r="C32" s="102" t="s">
        <v>110</v>
      </c>
      <c r="D32" s="103">
        <f>DCOUNTA(NewCar!$A$4:$AD$504,NewCar!$T$4,$D$2:$J$4)</f>
        <v>0</v>
      </c>
      <c r="E32" s="103">
        <f>DCOUNTA(NewTruck!$A$4:$AD$504,NewTruck!$T$4,$D$2:$J$4)</f>
        <v>0</v>
      </c>
      <c r="F32" s="103">
        <f>DCOUNTA(UsedCar!$A$4:$AD$504,UsedCar!$T$4,$D$2:$J$4)</f>
        <v>0</v>
      </c>
      <c r="G32" s="103">
        <f>DCOUNTA(UsedTruck!$A$4:$AD$504,UsedTruck!$T$4,$D$2:$J$4)</f>
        <v>0</v>
      </c>
      <c r="H32" s="103">
        <f>DCOUNTA(Misc!$A$4:$AD$504,Misc!$T$4,$D$2:$J$4)</f>
        <v>0</v>
      </c>
      <c r="I32" s="104">
        <f>SUM(D32:H32)</f>
        <v>0</v>
      </c>
      <c r="J32" s="502"/>
      <c r="K32" s="502"/>
      <c r="L32" s="502"/>
      <c r="M32" s="209"/>
      <c r="N32" s="209"/>
      <c r="O32" s="209"/>
      <c r="P32" s="209"/>
      <c r="Q32" s="209"/>
      <c r="R32" s="209"/>
      <c r="S32" s="209"/>
      <c r="T32" s="209"/>
      <c r="U32" s="209"/>
      <c r="V32" s="209"/>
      <c r="W32" s="209"/>
    </row>
    <row r="33" spans="1:25" ht="12" customHeight="1">
      <c r="B33" s="22" t="s">
        <v>8</v>
      </c>
      <c r="C33" s="105" t="s">
        <v>113</v>
      </c>
      <c r="D33" s="106">
        <f t="shared" ref="D33:I33" si="9">IF(D$10,D32/D$10,0)</f>
        <v>0</v>
      </c>
      <c r="E33" s="106">
        <f t="shared" si="9"/>
        <v>0</v>
      </c>
      <c r="F33" s="106">
        <f t="shared" si="9"/>
        <v>0</v>
      </c>
      <c r="G33" s="106">
        <f t="shared" si="9"/>
        <v>0</v>
      </c>
      <c r="H33" s="106">
        <f t="shared" si="9"/>
        <v>0</v>
      </c>
      <c r="I33" s="107">
        <f t="shared" si="9"/>
        <v>0</v>
      </c>
      <c r="J33" s="503"/>
      <c r="K33" s="503"/>
      <c r="L33" s="503"/>
      <c r="M33" s="466"/>
      <c r="N33" s="467"/>
      <c r="O33" s="467"/>
      <c r="P33" s="467"/>
      <c r="Q33" s="467"/>
      <c r="R33" s="467"/>
      <c r="S33" s="467"/>
      <c r="T33" s="467"/>
      <c r="U33" s="467"/>
      <c r="V33" s="467"/>
      <c r="W33" s="467"/>
      <c r="X33" s="476"/>
      <c r="Y33" s="468"/>
    </row>
    <row r="34" spans="1:25" ht="12" customHeight="1">
      <c r="B34" s="30" t="s">
        <v>8</v>
      </c>
      <c r="C34" s="105" t="s">
        <v>111</v>
      </c>
      <c r="D34" s="108">
        <f>DSUM(NewCar!$A$4:$AD$504,NewCar!$T$4,$D$2:$J$4)</f>
        <v>0</v>
      </c>
      <c r="E34" s="108">
        <f>DSUM(NewTruck!$A$4:$AD$504,NewTruck!$T$4,$D$2:$J$4)</f>
        <v>0</v>
      </c>
      <c r="F34" s="108">
        <f>DSUM(UsedCar!$A$4:$AD$504,UsedCar!$T$4,$D$2:$J$4)</f>
        <v>0</v>
      </c>
      <c r="G34" s="108">
        <f>DSUM(UsedTruck!$A$4:$AD$504,UsedTruck!$T$4,$D$2:$J$4)</f>
        <v>0</v>
      </c>
      <c r="H34" s="108">
        <f>DSUM(Misc!$A$4:$AD$504,Misc!$T$4,$D$2:$J$4)</f>
        <v>0</v>
      </c>
      <c r="I34" s="112">
        <f>SUM(D34:H34)</f>
        <v>0</v>
      </c>
      <c r="J34" s="499"/>
      <c r="K34" s="499"/>
      <c r="L34" s="499"/>
      <c r="M34" s="469"/>
      <c r="N34" s="458"/>
      <c r="O34" s="458"/>
      <c r="P34" s="458"/>
      <c r="Q34" s="458"/>
      <c r="R34" s="458"/>
      <c r="S34" s="458"/>
      <c r="T34" s="458"/>
      <c r="U34" s="458"/>
      <c r="V34" s="458"/>
      <c r="W34" s="458"/>
      <c r="X34" s="465"/>
      <c r="Y34" s="470"/>
    </row>
    <row r="35" spans="1:25" ht="12" customHeight="1" thickBot="1">
      <c r="A35" s="3"/>
      <c r="B35" s="24" t="s">
        <v>8</v>
      </c>
      <c r="C35" s="109" t="s">
        <v>112</v>
      </c>
      <c r="D35" s="110">
        <f t="shared" ref="D35:I35" si="10">IF(D32,D34/D32,0)</f>
        <v>0</v>
      </c>
      <c r="E35" s="110">
        <f t="shared" si="10"/>
        <v>0</v>
      </c>
      <c r="F35" s="110">
        <f t="shared" si="10"/>
        <v>0</v>
      </c>
      <c r="G35" s="110">
        <f t="shared" si="10"/>
        <v>0</v>
      </c>
      <c r="H35" s="110">
        <f t="shared" si="10"/>
        <v>0</v>
      </c>
      <c r="I35" s="111">
        <f t="shared" si="10"/>
        <v>0</v>
      </c>
      <c r="J35" s="504"/>
      <c r="K35" s="504"/>
      <c r="L35" s="504"/>
      <c r="M35" s="713" t="s">
        <v>333</v>
      </c>
      <c r="N35" s="459" t="s">
        <v>220</v>
      </c>
      <c r="O35" s="459"/>
      <c r="P35" s="636">
        <f>I8</f>
        <v>0</v>
      </c>
      <c r="Q35" s="458"/>
      <c r="R35" s="458"/>
      <c r="S35" s="458"/>
      <c r="T35" s="458"/>
      <c r="U35" s="458"/>
      <c r="V35" s="458"/>
      <c r="W35" s="458"/>
      <c r="X35" s="465"/>
      <c r="Y35" s="470"/>
    </row>
    <row r="36" spans="1:25" ht="12" customHeight="1" thickBot="1">
      <c r="B36" s="505"/>
      <c r="C36" s="102"/>
      <c r="D36" s="103"/>
      <c r="E36" s="103"/>
      <c r="F36" s="103"/>
      <c r="G36" s="103"/>
      <c r="H36" s="103"/>
      <c r="I36" s="506"/>
      <c r="J36" s="507"/>
      <c r="K36" s="502"/>
      <c r="L36" s="502"/>
      <c r="M36" s="713"/>
      <c r="N36" s="460"/>
      <c r="O36" s="458"/>
      <c r="P36" s="637"/>
      <c r="Q36" s="458"/>
      <c r="R36" s="458"/>
      <c r="S36" s="458"/>
      <c r="T36" s="458"/>
      <c r="U36" s="458"/>
      <c r="V36" s="458"/>
      <c r="W36" s="458"/>
      <c r="X36" s="465"/>
      <c r="Y36" s="470"/>
    </row>
    <row r="37" spans="1:25" ht="12" customHeight="1">
      <c r="B37" s="19" t="str">
        <f>Customize!B10</f>
        <v>Other3</v>
      </c>
      <c r="C37" s="102" t="s">
        <v>110</v>
      </c>
      <c r="D37" s="103">
        <f>DCOUNTA(NewCar!$A$4:$AD$504,NewCar!$U$4,$D$2:$J$4)</f>
        <v>0</v>
      </c>
      <c r="E37" s="103">
        <f>DCOUNTA(NewTruck!$A$4:$AD$504,NewTruck!$U$4,$D$2:$J$4)</f>
        <v>0</v>
      </c>
      <c r="F37" s="103">
        <f>DCOUNTA(UsedCar!$A$4:$AD$504,UsedCar!$U$4,$D$2:$J$4)</f>
        <v>0</v>
      </c>
      <c r="G37" s="103">
        <f>DCOUNTA(UsedTruck!$A$4:$AD$504,UsedTruck!$U$4,$D$2:$J$4)</f>
        <v>0</v>
      </c>
      <c r="H37" s="103">
        <f>DCOUNTA(Misc!$A$4:$AD$504,Misc!$U$4,$D$2:$J$4)</f>
        <v>0</v>
      </c>
      <c r="I37" s="104">
        <f>SUM(D37:H37)</f>
        <v>0</v>
      </c>
      <c r="J37" s="502"/>
      <c r="K37" s="502"/>
      <c r="L37" s="502"/>
      <c r="M37" s="713"/>
      <c r="N37" s="458"/>
      <c r="O37" s="458"/>
      <c r="P37" s="637"/>
      <c r="Q37" s="458"/>
      <c r="R37" s="458"/>
      <c r="S37" s="458"/>
      <c r="T37" s="458"/>
      <c r="U37" s="458"/>
      <c r="V37" s="458"/>
      <c r="W37" s="458"/>
      <c r="X37" s="465"/>
      <c r="Y37" s="470"/>
    </row>
    <row r="38" spans="1:25" ht="12" customHeight="1">
      <c r="B38" s="22" t="s">
        <v>8</v>
      </c>
      <c r="C38" s="105" t="s">
        <v>113</v>
      </c>
      <c r="D38" s="508">
        <f t="shared" ref="D38:I38" si="11">IF(D$10,D37/D$10,0)</f>
        <v>0</v>
      </c>
      <c r="E38" s="508">
        <f t="shared" si="11"/>
        <v>0</v>
      </c>
      <c r="F38" s="508">
        <f t="shared" si="11"/>
        <v>0</v>
      </c>
      <c r="G38" s="508">
        <f t="shared" si="11"/>
        <v>0</v>
      </c>
      <c r="H38" s="508">
        <f t="shared" si="11"/>
        <v>0</v>
      </c>
      <c r="I38" s="509">
        <f t="shared" si="11"/>
        <v>0</v>
      </c>
      <c r="J38" s="503"/>
      <c r="K38" s="503"/>
      <c r="L38" s="503"/>
      <c r="M38" s="713"/>
      <c r="N38" s="527" t="s">
        <v>323</v>
      </c>
      <c r="O38" s="455"/>
      <c r="P38" s="638"/>
      <c r="Q38" s="455"/>
      <c r="R38" s="456"/>
      <c r="S38" s="458"/>
      <c r="T38" s="527"/>
      <c r="U38" s="455"/>
      <c r="V38" s="455"/>
      <c r="W38" s="455"/>
      <c r="X38" s="456"/>
      <c r="Y38" s="477"/>
    </row>
    <row r="39" spans="1:25" ht="12" customHeight="1">
      <c r="B39" s="30" t="s">
        <v>8</v>
      </c>
      <c r="C39" s="105" t="s">
        <v>111</v>
      </c>
      <c r="D39" s="108">
        <f>DSUM(NewCar!$A$4:$AD$504,NewCar!$U$4,$D$2:$J$4)</f>
        <v>0</v>
      </c>
      <c r="E39" s="108">
        <f>DSUM(NewTruck!$A$4:$AD$504,NewTruck!$U$4,$D$2:$J$4)</f>
        <v>0</v>
      </c>
      <c r="F39" s="108">
        <f>DSUM(UsedCar!$A$4:$AD$504,UsedCar!$U$4,$D$2:$J$4)</f>
        <v>0</v>
      </c>
      <c r="G39" s="108">
        <f>DSUM(UsedTruck!$A$4:$AD$504,UsedTruck!$U$4,$D$2:$J$4)</f>
        <v>0</v>
      </c>
      <c r="H39" s="108">
        <f>DSUM(Misc!$A$4:$AD$504,Misc!$U$4,$D$2:$J$4)</f>
        <v>0</v>
      </c>
      <c r="I39" s="112">
        <f>SUM(D39:H39)</f>
        <v>0</v>
      </c>
      <c r="J39" s="499"/>
      <c r="K39" s="499"/>
      <c r="L39" s="499"/>
      <c r="M39" s="713"/>
      <c r="N39" s="457" t="s">
        <v>302</v>
      </c>
      <c r="O39" s="458"/>
      <c r="P39" s="639">
        <f>D17+E17</f>
        <v>0</v>
      </c>
      <c r="Q39" s="458"/>
      <c r="R39" s="643">
        <f>D19+E19</f>
        <v>0</v>
      </c>
      <c r="S39" s="458"/>
      <c r="T39" s="457"/>
      <c r="U39" s="458"/>
      <c r="V39" s="461"/>
      <c r="W39" s="458"/>
      <c r="X39" s="523"/>
      <c r="Y39" s="471"/>
    </row>
    <row r="40" spans="1:25" ht="12" customHeight="1" thickBot="1">
      <c r="B40" s="24" t="s">
        <v>8</v>
      </c>
      <c r="C40" s="109" t="s">
        <v>112</v>
      </c>
      <c r="D40" s="110">
        <f t="shared" ref="D40:I40" si="12">IF(D37,D39/D37,0)</f>
        <v>0</v>
      </c>
      <c r="E40" s="110">
        <f t="shared" si="12"/>
        <v>0</v>
      </c>
      <c r="F40" s="110">
        <f t="shared" si="12"/>
        <v>0</v>
      </c>
      <c r="G40" s="110">
        <f t="shared" si="12"/>
        <v>0</v>
      </c>
      <c r="H40" s="110">
        <f t="shared" si="12"/>
        <v>0</v>
      </c>
      <c r="I40" s="111">
        <f t="shared" si="12"/>
        <v>0</v>
      </c>
      <c r="J40" s="504"/>
      <c r="K40" s="504"/>
      <c r="L40" s="504"/>
      <c r="M40" s="713"/>
      <c r="N40" s="462" t="s">
        <v>303</v>
      </c>
      <c r="O40" s="458"/>
      <c r="P40" s="640">
        <f>D22+E22</f>
        <v>0</v>
      </c>
      <c r="Q40" s="458"/>
      <c r="R40" s="644">
        <f>D24+E24</f>
        <v>0</v>
      </c>
      <c r="S40" s="458"/>
      <c r="T40" s="462"/>
      <c r="U40" s="458"/>
      <c r="V40" s="461"/>
      <c r="W40" s="458"/>
      <c r="X40" s="523"/>
      <c r="Y40" s="471"/>
    </row>
    <row r="41" spans="1:25" ht="12" customHeight="1" thickBot="1">
      <c r="B41" s="90"/>
      <c r="C41" s="89"/>
      <c r="D41" s="93"/>
      <c r="E41" s="93"/>
      <c r="F41" s="93"/>
      <c r="G41" s="93"/>
      <c r="H41" s="93"/>
      <c r="I41" s="93"/>
      <c r="J41" s="504"/>
      <c r="K41" s="504"/>
      <c r="L41" s="504"/>
      <c r="M41" s="713"/>
      <c r="N41" s="463" t="s">
        <v>324</v>
      </c>
      <c r="O41" s="464"/>
      <c r="P41" s="641">
        <f>D10</f>
        <v>0</v>
      </c>
      <c r="Q41" s="464"/>
      <c r="R41" s="647">
        <f>SUM(R39:R40)</f>
        <v>0</v>
      </c>
      <c r="S41" s="458"/>
      <c r="T41" s="463"/>
      <c r="U41" s="464"/>
      <c r="V41" s="464"/>
      <c r="W41" s="464"/>
      <c r="X41" s="524"/>
      <c r="Y41" s="477"/>
    </row>
    <row r="42" spans="1:25" ht="12" customHeight="1">
      <c r="B42" s="19" t="str">
        <f>Customize!B11</f>
        <v>Other4</v>
      </c>
      <c r="C42" s="102" t="s">
        <v>110</v>
      </c>
      <c r="D42" s="103">
        <f>DCOUNTA(NewCar!$A$4:$AD$504,NewCar!$V$4,$D$2:$J$4)</f>
        <v>0</v>
      </c>
      <c r="E42" s="103">
        <f>DCOUNTA(NewTruck!$A$4:$AD$504,NewTruck!$V$4,$D$2:$J$4)</f>
        <v>0</v>
      </c>
      <c r="F42" s="103">
        <f>DCOUNTA(UsedCar!$A$4:$AD$504,UsedCar!$V$4,$D$2:$J$4)</f>
        <v>0</v>
      </c>
      <c r="G42" s="103">
        <f>DCOUNTA(UsedTruck!$A$4:$AD$504,UsedTruck!$V$4,$D$2:$J$4)</f>
        <v>0</v>
      </c>
      <c r="H42" s="103">
        <f>DCOUNTA(Misc!$A$4:$AD$504,Misc!$V$4,$D$2:$J$4)</f>
        <v>0</v>
      </c>
      <c r="I42" s="104">
        <f>SUM(D42:H42)</f>
        <v>0</v>
      </c>
      <c r="J42" s="502"/>
      <c r="K42" s="502"/>
      <c r="L42" s="502"/>
      <c r="M42" s="713"/>
      <c r="N42" s="458"/>
      <c r="O42" s="458"/>
      <c r="P42" s="637"/>
      <c r="Q42" s="458"/>
      <c r="R42" s="645"/>
      <c r="S42" s="458"/>
      <c r="T42" s="458"/>
      <c r="U42" s="458"/>
      <c r="V42" s="458"/>
      <c r="W42" s="458"/>
      <c r="X42" s="526"/>
      <c r="Y42" s="470"/>
    </row>
    <row r="43" spans="1:25" ht="12" customHeight="1">
      <c r="B43" s="22" t="s">
        <v>8</v>
      </c>
      <c r="C43" s="105" t="s">
        <v>113</v>
      </c>
      <c r="D43" s="508">
        <f t="shared" ref="D43:I43" si="13">IF(D$10,D42/D$10,0)</f>
        <v>0</v>
      </c>
      <c r="E43" s="508">
        <f t="shared" si="13"/>
        <v>0</v>
      </c>
      <c r="F43" s="508">
        <f t="shared" si="13"/>
        <v>0</v>
      </c>
      <c r="G43" s="508">
        <f t="shared" si="13"/>
        <v>0</v>
      </c>
      <c r="H43" s="508">
        <f t="shared" si="13"/>
        <v>0</v>
      </c>
      <c r="I43" s="509">
        <f t="shared" si="13"/>
        <v>0</v>
      </c>
      <c r="J43" s="503"/>
      <c r="K43" s="503"/>
      <c r="L43" s="503"/>
      <c r="M43" s="713"/>
      <c r="N43" s="458"/>
      <c r="O43" s="458"/>
      <c r="P43" s="637"/>
      <c r="Q43" s="458"/>
      <c r="R43" s="645"/>
      <c r="S43" s="458"/>
      <c r="T43" s="458"/>
      <c r="U43" s="458"/>
      <c r="V43" s="458"/>
      <c r="W43" s="458"/>
      <c r="X43" s="526"/>
      <c r="Y43" s="470"/>
    </row>
    <row r="44" spans="1:25" ht="12" customHeight="1">
      <c r="B44" s="30" t="s">
        <v>8</v>
      </c>
      <c r="C44" s="105" t="s">
        <v>111</v>
      </c>
      <c r="D44" s="108">
        <f>DSUM(NewCar!$A$4:$AD$504,NewCar!$V$4,$D$2:$J$4)</f>
        <v>0</v>
      </c>
      <c r="E44" s="108">
        <f>DSUM(NewTruck!$A$4:$AD$504,NewTruck!$V$4,$D$2:$J$4)</f>
        <v>0</v>
      </c>
      <c r="F44" s="108">
        <f>DSUM(UsedCar!$A$4:$AD$504,UsedCar!$V$4,$D$2:$J$4)</f>
        <v>0</v>
      </c>
      <c r="G44" s="108">
        <f>DSUM(UsedTruck!$A$4:$AD$504,UsedTruck!$V$4,$D$2:$J$4)</f>
        <v>0</v>
      </c>
      <c r="H44" s="108">
        <f>DSUM(Misc!$A$4:$AD$504,Misc!$V$4,$D$2:$J$4)</f>
        <v>0</v>
      </c>
      <c r="I44" s="112">
        <f>SUM(D44:H44)</f>
        <v>0</v>
      </c>
      <c r="J44" s="499"/>
      <c r="K44" s="499"/>
      <c r="L44" s="499"/>
      <c r="M44" s="713"/>
      <c r="N44" s="527" t="s">
        <v>42</v>
      </c>
      <c r="O44" s="455"/>
      <c r="P44" s="638"/>
      <c r="Q44" s="455"/>
      <c r="R44" s="646"/>
      <c r="S44" s="458"/>
      <c r="T44" s="459"/>
      <c r="U44" s="458"/>
      <c r="V44" s="458"/>
      <c r="W44" s="458"/>
      <c r="X44" s="525"/>
      <c r="Y44" s="477"/>
    </row>
    <row r="45" spans="1:25" ht="12" customHeight="1" thickBot="1">
      <c r="B45" s="24" t="s">
        <v>8</v>
      </c>
      <c r="C45" s="109" t="s">
        <v>112</v>
      </c>
      <c r="D45" s="110">
        <f t="shared" ref="D45:I45" si="14">IF(D42,D44/D42,0)</f>
        <v>0</v>
      </c>
      <c r="E45" s="110">
        <f t="shared" si="14"/>
        <v>0</v>
      </c>
      <c r="F45" s="110">
        <f t="shared" si="14"/>
        <v>0</v>
      </c>
      <c r="G45" s="110">
        <f t="shared" si="14"/>
        <v>0</v>
      </c>
      <c r="H45" s="110">
        <f t="shared" si="14"/>
        <v>0</v>
      </c>
      <c r="I45" s="111">
        <f t="shared" si="14"/>
        <v>0</v>
      </c>
      <c r="J45" s="504"/>
      <c r="K45" s="504"/>
      <c r="L45" s="504"/>
      <c r="M45" s="713"/>
      <c r="N45" s="457" t="s">
        <v>302</v>
      </c>
      <c r="O45" s="458"/>
      <c r="P45" s="639">
        <f>F17+G17</f>
        <v>0</v>
      </c>
      <c r="Q45" s="458"/>
      <c r="R45" s="643">
        <f>F19+G19</f>
        <v>0</v>
      </c>
      <c r="S45" s="458"/>
      <c r="T45" s="458"/>
      <c r="U45" s="458"/>
      <c r="V45" s="461"/>
      <c r="W45" s="458"/>
      <c r="X45" s="549"/>
      <c r="Y45" s="471"/>
    </row>
    <row r="46" spans="1:25" ht="12" customHeight="1" thickBot="1">
      <c r="B46" s="90"/>
      <c r="C46" s="89"/>
      <c r="D46" s="93"/>
      <c r="E46" s="93"/>
      <c r="F46" s="93"/>
      <c r="G46" s="93"/>
      <c r="H46" s="93"/>
      <c r="I46" s="93"/>
      <c r="J46" s="504"/>
      <c r="K46" s="504"/>
      <c r="L46" s="504"/>
      <c r="M46" s="713"/>
      <c r="N46" s="457" t="s">
        <v>303</v>
      </c>
      <c r="O46" s="458"/>
      <c r="P46" s="640">
        <f>F22+G22</f>
        <v>0</v>
      </c>
      <c r="Q46" s="458"/>
      <c r="R46" s="644">
        <f>F24+G24</f>
        <v>0</v>
      </c>
      <c r="S46" s="458"/>
      <c r="T46" s="458"/>
      <c r="U46" s="458"/>
      <c r="V46" s="461"/>
      <c r="W46" s="458"/>
      <c r="X46" s="549"/>
      <c r="Y46" s="471"/>
    </row>
    <row r="47" spans="1:25" ht="12" customHeight="1" thickTop="1">
      <c r="B47" s="19" t="str">
        <f>Customize!B12</f>
        <v>Other5</v>
      </c>
      <c r="C47" s="102" t="s">
        <v>110</v>
      </c>
      <c r="D47" s="103">
        <f>DCOUNTA(NewCar!$A$4:$AD$504,NewCar!$W$4,$D$2:$J$4)</f>
        <v>0</v>
      </c>
      <c r="E47" s="103">
        <f>DCOUNTA(NewTruck!$A$4:$AD$504,NewTruck!$W$4,$D$2:$J$4)</f>
        <v>0</v>
      </c>
      <c r="F47" s="103">
        <f>DCOUNTA(UsedCar!$A$4:$AD$504,UsedCar!$W$4,$D$2:$J$4)</f>
        <v>0</v>
      </c>
      <c r="G47" s="103">
        <f>DCOUNTA(UsedTruck!$A$4:$AD$504,UsedTruck!$W$4,$D$2:$J$4)</f>
        <v>0</v>
      </c>
      <c r="H47" s="103">
        <f>DCOUNTA(Misc!$A$4:$AD$504,Misc!$W$4,$D$2:$J$4)</f>
        <v>0</v>
      </c>
      <c r="I47" s="104">
        <f>SUM(D47:H47)</f>
        <v>0</v>
      </c>
      <c r="J47" s="502"/>
      <c r="K47" s="502"/>
      <c r="L47" s="502"/>
      <c r="M47" s="713"/>
      <c r="N47" s="463" t="s">
        <v>221</v>
      </c>
      <c r="O47" s="464"/>
      <c r="P47" s="642">
        <f>F10</f>
        <v>0</v>
      </c>
      <c r="Q47" s="464"/>
      <c r="R47" s="647">
        <f>SUM(R45:R46)</f>
        <v>0</v>
      </c>
      <c r="S47" s="458"/>
      <c r="T47" s="458"/>
      <c r="U47" s="458"/>
      <c r="V47" s="458"/>
      <c r="W47" s="458"/>
      <c r="X47" s="525"/>
      <c r="Y47" s="477"/>
    </row>
    <row r="48" spans="1:25" ht="12" customHeight="1">
      <c r="B48" s="22" t="s">
        <v>8</v>
      </c>
      <c r="C48" s="105" t="s">
        <v>113</v>
      </c>
      <c r="D48" s="508">
        <f t="shared" ref="D48:I48" si="15">IF(D$10,D47/D$10,0)</f>
        <v>0</v>
      </c>
      <c r="E48" s="508">
        <f t="shared" si="15"/>
        <v>0</v>
      </c>
      <c r="F48" s="508">
        <f t="shared" si="15"/>
        <v>0</v>
      </c>
      <c r="G48" s="508">
        <f t="shared" si="15"/>
        <v>0</v>
      </c>
      <c r="H48" s="508">
        <f t="shared" si="15"/>
        <v>0</v>
      </c>
      <c r="I48" s="509">
        <f t="shared" si="15"/>
        <v>0</v>
      </c>
      <c r="J48" s="503"/>
      <c r="K48" s="503"/>
      <c r="L48" s="503"/>
      <c r="M48" s="713"/>
      <c r="N48" s="458"/>
      <c r="O48" s="458"/>
      <c r="P48" s="637"/>
      <c r="Q48" s="458"/>
      <c r="R48" s="645"/>
      <c r="S48" s="458"/>
      <c r="T48" s="458"/>
      <c r="U48" s="458"/>
      <c r="V48" s="458"/>
      <c r="W48" s="458"/>
      <c r="X48" s="465"/>
      <c r="Y48" s="470"/>
    </row>
    <row r="49" spans="2:25" ht="12" customHeight="1">
      <c r="B49" s="30" t="s">
        <v>8</v>
      </c>
      <c r="C49" s="105" t="s">
        <v>111</v>
      </c>
      <c r="D49" s="108">
        <f>DSUM(NewCar!$A$4:$AD$504,NewCar!$W$4,$D$2:$J$4)</f>
        <v>0</v>
      </c>
      <c r="E49" s="108">
        <f>DSUM(NewTruck!$A$4:$AD$504,NewTruck!$W$4,$D$2:$J$4)</f>
        <v>0</v>
      </c>
      <c r="F49" s="108">
        <f>DSUM(UsedCar!$A$4:$AD$504,UsedCar!$W$4,$D$2:$J$4)</f>
        <v>0</v>
      </c>
      <c r="G49" s="108">
        <f>DSUM(UsedTruck!$A$4:$AD$504,UsedTruck!$W$4,$D$2:$J$4)</f>
        <v>0</v>
      </c>
      <c r="H49" s="108">
        <f>DSUM(Misc!$A$4:$AD$504,Misc!$W$4,$D$2:$J$4)</f>
        <v>0</v>
      </c>
      <c r="I49" s="112">
        <f>SUM(D49:H49)</f>
        <v>0</v>
      </c>
      <c r="J49" s="499"/>
      <c r="K49" s="499"/>
      <c r="L49" s="499"/>
      <c r="M49" s="713"/>
      <c r="N49" s="527" t="s">
        <v>222</v>
      </c>
      <c r="O49" s="455"/>
      <c r="P49" s="638"/>
      <c r="Q49" s="455"/>
      <c r="R49" s="646"/>
      <c r="S49" s="458"/>
      <c r="T49" s="458"/>
      <c r="U49" s="458"/>
      <c r="V49" s="458"/>
      <c r="W49" s="458"/>
      <c r="X49" s="465"/>
      <c r="Y49" s="470"/>
    </row>
    <row r="50" spans="2:25" ht="12" customHeight="1" thickBot="1">
      <c r="B50" s="24" t="s">
        <v>8</v>
      </c>
      <c r="C50" s="109" t="s">
        <v>112</v>
      </c>
      <c r="D50" s="110">
        <f t="shared" ref="D50:I50" si="16">IF(D47,D49/D47,0)</f>
        <v>0</v>
      </c>
      <c r="E50" s="110">
        <f t="shared" si="16"/>
        <v>0</v>
      </c>
      <c r="F50" s="110">
        <f t="shared" si="16"/>
        <v>0</v>
      </c>
      <c r="G50" s="110">
        <f t="shared" si="16"/>
        <v>0</v>
      </c>
      <c r="H50" s="110">
        <f t="shared" si="16"/>
        <v>0</v>
      </c>
      <c r="I50" s="111">
        <f t="shared" si="16"/>
        <v>0</v>
      </c>
      <c r="J50" s="504"/>
      <c r="K50" s="504"/>
      <c r="L50" s="504"/>
      <c r="M50" s="713"/>
      <c r="N50" s="457" t="s">
        <v>302</v>
      </c>
      <c r="O50" s="458"/>
      <c r="P50" s="639">
        <f>P39+P45+H17</f>
        <v>0</v>
      </c>
      <c r="Q50" s="458"/>
      <c r="R50" s="643">
        <f>R39+R45+H19</f>
        <v>0</v>
      </c>
      <c r="S50" s="458"/>
      <c r="T50" s="458"/>
      <c r="U50" s="458"/>
      <c r="V50" s="458"/>
      <c r="W50" s="458"/>
      <c r="X50" s="465"/>
      <c r="Y50" s="470"/>
    </row>
    <row r="51" spans="2:25" ht="12" customHeight="1" thickBot="1">
      <c r="B51" s="90"/>
      <c r="C51" s="89"/>
      <c r="D51" s="93"/>
      <c r="E51" s="93"/>
      <c r="F51" s="93"/>
      <c r="G51" s="93"/>
      <c r="H51" s="93"/>
      <c r="I51" s="93"/>
      <c r="J51" s="504"/>
      <c r="K51" s="504"/>
      <c r="L51" s="504"/>
      <c r="M51" s="469"/>
      <c r="N51" s="462" t="s">
        <v>303</v>
      </c>
      <c r="O51" s="458"/>
      <c r="P51" s="640">
        <f>P40+P46+H22</f>
        <v>0</v>
      </c>
      <c r="Q51" s="458"/>
      <c r="R51" s="644">
        <f>R40+R46+H24</f>
        <v>0</v>
      </c>
      <c r="S51" s="465"/>
      <c r="T51" s="465"/>
      <c r="U51" s="465"/>
      <c r="V51" s="465"/>
      <c r="W51" s="465"/>
      <c r="X51" s="465"/>
      <c r="Y51" s="470"/>
    </row>
    <row r="52" spans="2:25" ht="12" customHeight="1" thickTop="1">
      <c r="B52" s="19" t="str">
        <f>Customize!B13</f>
        <v>Other6</v>
      </c>
      <c r="C52" s="102" t="s">
        <v>110</v>
      </c>
      <c r="D52" s="103">
        <f>DCOUNTA(NewCar!$A$4:$AD$504,NewCar!$X$4,$D$2:$J$4)</f>
        <v>0</v>
      </c>
      <c r="E52" s="103">
        <f>DCOUNTA(NewTruck!$A$4:$AD$504,NewTruck!$X$4,$D$2:$J$4)</f>
        <v>0</v>
      </c>
      <c r="F52" s="103">
        <f>DCOUNTA(UsedCar!$A$4:$AD$504,UsedCar!$X$4,$D$2:$J$4)</f>
        <v>0</v>
      </c>
      <c r="G52" s="103">
        <f>DCOUNTA(UsedTruck!$A$4:$AD$504,UsedTruck!$X$4,$D$2:$J$4)</f>
        <v>0</v>
      </c>
      <c r="H52" s="103">
        <f>DCOUNTA(Misc!$A$4:$AD$504,Misc!$X$4,$D$2:$J$4)</f>
        <v>0</v>
      </c>
      <c r="I52" s="104">
        <f>SUM(D52:H52)</f>
        <v>0</v>
      </c>
      <c r="J52" s="502"/>
      <c r="K52" s="502"/>
      <c r="L52" s="502"/>
      <c r="M52" s="472"/>
      <c r="N52" s="463" t="s">
        <v>325</v>
      </c>
      <c r="O52" s="464"/>
      <c r="P52" s="642">
        <f>I8</f>
        <v>0</v>
      </c>
      <c r="Q52" s="464"/>
      <c r="R52" s="647">
        <f>SUM(R50:R51)</f>
        <v>0</v>
      </c>
      <c r="S52" s="465"/>
      <c r="T52" s="465"/>
      <c r="U52" s="465"/>
      <c r="V52" s="465"/>
      <c r="W52" s="465"/>
      <c r="X52" s="465"/>
      <c r="Y52" s="470"/>
    </row>
    <row r="53" spans="2:25" ht="12" customHeight="1">
      <c r="B53" s="22" t="s">
        <v>8</v>
      </c>
      <c r="C53" s="105" t="s">
        <v>113</v>
      </c>
      <c r="D53" s="508">
        <f t="shared" ref="D53:I53" si="17">IF(D$10,D52/D$10,0)</f>
        <v>0</v>
      </c>
      <c r="E53" s="508">
        <f t="shared" si="17"/>
        <v>0</v>
      </c>
      <c r="F53" s="508">
        <f t="shared" si="17"/>
        <v>0</v>
      </c>
      <c r="G53" s="508">
        <f t="shared" si="17"/>
        <v>0</v>
      </c>
      <c r="H53" s="508">
        <f t="shared" si="17"/>
        <v>0</v>
      </c>
      <c r="I53" s="509">
        <f t="shared" si="17"/>
        <v>0</v>
      </c>
      <c r="J53" s="503"/>
      <c r="K53" s="503"/>
      <c r="L53" s="503"/>
      <c r="M53" s="472"/>
      <c r="N53" s="465"/>
      <c r="O53" s="465"/>
      <c r="P53" s="465"/>
      <c r="Q53" s="465"/>
      <c r="R53" s="465"/>
      <c r="S53" s="465"/>
      <c r="T53" s="465"/>
      <c r="U53" s="465"/>
      <c r="V53" s="465"/>
      <c r="W53" s="465"/>
      <c r="X53" s="465"/>
      <c r="Y53" s="470"/>
    </row>
    <row r="54" spans="2:25" ht="12" customHeight="1" thickBot="1">
      <c r="B54" s="30" t="s">
        <v>8</v>
      </c>
      <c r="C54" s="105" t="s">
        <v>111</v>
      </c>
      <c r="D54" s="108">
        <f>DSUM(NewCar!$A$4:$AD$504,NewCar!$X$4,$D$2:$J$4)</f>
        <v>0</v>
      </c>
      <c r="E54" s="108">
        <f>DSUM(NewTruck!$A$4:$AD$504,NewTruck!$X$4,$D$2:$J$4)</f>
        <v>0</v>
      </c>
      <c r="F54" s="108">
        <f>DSUM(UsedCar!$A$4:$AD$504,UsedCar!$X$4,$D$2:$J$4)</f>
        <v>0</v>
      </c>
      <c r="G54" s="108">
        <f>DSUM(UsedTruck!$A$4:$AD$504,UsedTruck!$X$4,$D$2:$J$4)</f>
        <v>0</v>
      </c>
      <c r="H54" s="108">
        <f>DSUM(Misc!$A$4:$AD$504,Misc!$X$4,$D$2:$J$4)</f>
        <v>0</v>
      </c>
      <c r="I54" s="112">
        <f>SUM(D54:H54)</f>
        <v>0</v>
      </c>
      <c r="J54" s="499"/>
      <c r="K54" s="499"/>
      <c r="L54" s="499"/>
      <c r="M54" s="473"/>
      <c r="N54" s="474"/>
      <c r="O54" s="474"/>
      <c r="P54" s="474"/>
      <c r="Q54" s="474"/>
      <c r="R54" s="474"/>
      <c r="S54" s="474"/>
      <c r="T54" s="474"/>
      <c r="U54" s="474"/>
      <c r="V54" s="474"/>
      <c r="W54" s="474"/>
      <c r="X54" s="474"/>
      <c r="Y54" s="475"/>
    </row>
    <row r="55" spans="2:25" ht="12" customHeight="1" thickBot="1">
      <c r="B55" s="24" t="s">
        <v>8</v>
      </c>
      <c r="C55" s="109" t="s">
        <v>112</v>
      </c>
      <c r="D55" s="110">
        <f t="shared" ref="D55:I55" si="18">IF(D52,D54/D52,0)</f>
        <v>0</v>
      </c>
      <c r="E55" s="110">
        <f t="shared" si="18"/>
        <v>0</v>
      </c>
      <c r="F55" s="110">
        <f t="shared" si="18"/>
        <v>0</v>
      </c>
      <c r="G55" s="110">
        <f t="shared" si="18"/>
        <v>0</v>
      </c>
      <c r="H55" s="110">
        <f t="shared" si="18"/>
        <v>0</v>
      </c>
      <c r="I55" s="111">
        <f t="shared" si="18"/>
        <v>0</v>
      </c>
      <c r="J55" s="504"/>
      <c r="K55" s="504"/>
      <c r="L55" s="504"/>
      <c r="N55" s="18"/>
      <c r="O55" s="3"/>
    </row>
    <row r="56" spans="2:25" ht="12" customHeight="1" thickBot="1">
      <c r="B56" s="90"/>
      <c r="C56" s="89"/>
      <c r="D56" s="93"/>
      <c r="E56" s="93"/>
      <c r="F56" s="93"/>
      <c r="G56" s="93"/>
      <c r="H56" s="93"/>
      <c r="I56" s="93"/>
      <c r="J56" s="504"/>
      <c r="K56" s="504"/>
      <c r="L56" s="504"/>
    </row>
    <row r="57" spans="2:25" ht="12" customHeight="1">
      <c r="B57" s="19" t="str">
        <f>Customize!B14</f>
        <v>Other7</v>
      </c>
      <c r="C57" s="102" t="s">
        <v>110</v>
      </c>
      <c r="D57" s="103">
        <f>DCOUNTA(NewCar!$A$4:$AD$504,NewCar!$Y$4,$D$2:$J$4)</f>
        <v>0</v>
      </c>
      <c r="E57" s="103">
        <f>DCOUNTA(NewTruck!$A$4:$AD$504,NewTruck!$Y$4,$D$2:$J$4)</f>
        <v>0</v>
      </c>
      <c r="F57" s="103">
        <f>DCOUNTA(UsedCar!$A$4:$AD$504,UsedCar!$Y$4,$D$2:$J$4)</f>
        <v>0</v>
      </c>
      <c r="G57" s="103">
        <f>DCOUNTA(UsedTruck!$A$4:$AD$504,UsedTruck!$Y$4,$D$2:$J$4)</f>
        <v>0</v>
      </c>
      <c r="H57" s="103">
        <f>DCOUNTA(Misc!$A$4:$AD$504,Misc!$Y$4,$D$2:$J$4)</f>
        <v>0</v>
      </c>
      <c r="I57" s="104">
        <f>SUM(D57:H57)</f>
        <v>0</v>
      </c>
      <c r="J57" s="502"/>
      <c r="K57" s="502"/>
      <c r="L57" s="502"/>
    </row>
    <row r="58" spans="2:25" ht="12" customHeight="1">
      <c r="B58" s="22" t="s">
        <v>8</v>
      </c>
      <c r="C58" s="105" t="s">
        <v>113</v>
      </c>
      <c r="D58" s="508">
        <f t="shared" ref="D58:I58" si="19">IF(D$10,D57/D$10,0)</f>
        <v>0</v>
      </c>
      <c r="E58" s="508">
        <f t="shared" si="19"/>
        <v>0</v>
      </c>
      <c r="F58" s="508">
        <f t="shared" si="19"/>
        <v>0</v>
      </c>
      <c r="G58" s="508">
        <f t="shared" si="19"/>
        <v>0</v>
      </c>
      <c r="H58" s="508">
        <f t="shared" si="19"/>
        <v>0</v>
      </c>
      <c r="I58" s="509">
        <f t="shared" si="19"/>
        <v>0</v>
      </c>
      <c r="J58" s="503"/>
      <c r="K58" s="503"/>
      <c r="L58" s="503"/>
      <c r="R58" s="17"/>
    </row>
    <row r="59" spans="2:25" ht="12" customHeight="1">
      <c r="B59" s="30" t="s">
        <v>8</v>
      </c>
      <c r="C59" s="105" t="s">
        <v>111</v>
      </c>
      <c r="D59" s="108">
        <f>DSUM(NewCar!$A$4:$AD$504,NewCar!$Y$4,$D$2:$J$4)</f>
        <v>0</v>
      </c>
      <c r="E59" s="108">
        <f>DSUM(NewTruck!$A$4:$AD$504,NewTruck!$Y$4,$D$2:$J$4)</f>
        <v>0</v>
      </c>
      <c r="F59" s="108">
        <f>DSUM(UsedCar!$A$4:$AD$504,UsedCar!$Y$4,$D$2:$J$4)</f>
        <v>0</v>
      </c>
      <c r="G59" s="108">
        <f>DSUM(UsedTruck!$A$4:$AD$504,UsedTruck!$Y$4,$D$2:$J$4)</f>
        <v>0</v>
      </c>
      <c r="H59" s="108">
        <f>DSUM(Misc!$A$4:$AD$504,Misc!$Y$4,$D$2:$J$4)</f>
        <v>0</v>
      </c>
      <c r="I59" s="112">
        <f>SUM(D59:H59)</f>
        <v>0</v>
      </c>
      <c r="J59" s="499"/>
      <c r="K59" s="499"/>
      <c r="L59" s="499"/>
    </row>
    <row r="60" spans="2:25" ht="12" customHeight="1" thickBot="1">
      <c r="B60" s="24" t="s">
        <v>8</v>
      </c>
      <c r="C60" s="109" t="s">
        <v>112</v>
      </c>
      <c r="D60" s="110">
        <f t="shared" ref="D60:I60" si="20">IF(D57,D59/D57,0)</f>
        <v>0</v>
      </c>
      <c r="E60" s="110">
        <f t="shared" si="20"/>
        <v>0</v>
      </c>
      <c r="F60" s="110">
        <f t="shared" si="20"/>
        <v>0</v>
      </c>
      <c r="G60" s="110">
        <f t="shared" si="20"/>
        <v>0</v>
      </c>
      <c r="H60" s="110">
        <f t="shared" si="20"/>
        <v>0</v>
      </c>
      <c r="I60" s="111">
        <f t="shared" si="20"/>
        <v>0</v>
      </c>
      <c r="J60" s="504"/>
      <c r="K60" s="504"/>
      <c r="L60" s="504"/>
    </row>
    <row r="61" spans="2:25" ht="12" customHeight="1" thickBot="1">
      <c r="B61" s="90"/>
      <c r="C61" s="89"/>
      <c r="D61" s="93"/>
      <c r="E61" s="93"/>
      <c r="F61" s="93"/>
      <c r="G61" s="93"/>
      <c r="H61" s="93"/>
      <c r="I61" s="93"/>
      <c r="J61" s="504"/>
      <c r="K61" s="504"/>
      <c r="L61" s="504"/>
    </row>
    <row r="62" spans="2:25" ht="12" customHeight="1">
      <c r="B62" s="19" t="str">
        <f>Customize!B15</f>
        <v>GAP</v>
      </c>
      <c r="C62" s="102" t="s">
        <v>110</v>
      </c>
      <c r="D62" s="103">
        <f>DCOUNTA(NewCar!$A$4:$AD$504,NewCar!$Z$4,$D$2:$J$4)</f>
        <v>0</v>
      </c>
      <c r="E62" s="103">
        <f>DCOUNTA(NewTruck!$A$4:$AD$504,NewTruck!$Z$4,$D$2:$J$4)</f>
        <v>0</v>
      </c>
      <c r="F62" s="103">
        <f>DCOUNTA(UsedCar!$A$4:$AD$504,UsedCar!$Z$4,$D$2:$J$4)</f>
        <v>0</v>
      </c>
      <c r="G62" s="103">
        <f>DCOUNTA(UsedTruck!$A$4:$AD$504,UsedTruck!$Z$4,$D$2:$J$4)</f>
        <v>0</v>
      </c>
      <c r="H62" s="103">
        <f>DCOUNTA(Misc!$A$4:$AD$504,Misc!$Z$4,$D$2:$J$4)</f>
        <v>0</v>
      </c>
      <c r="I62" s="104">
        <f>SUM(D62:H62)</f>
        <v>0</v>
      </c>
      <c r="J62" s="502"/>
      <c r="K62" s="502"/>
      <c r="L62" s="502"/>
    </row>
    <row r="63" spans="2:25" ht="12" customHeight="1">
      <c r="B63" s="22" t="s">
        <v>8</v>
      </c>
      <c r="C63" s="105" t="s">
        <v>113</v>
      </c>
      <c r="D63" s="508">
        <f t="shared" ref="D63:I63" si="21">IF(D$10,D62/D$10,0)</f>
        <v>0</v>
      </c>
      <c r="E63" s="508">
        <f t="shared" si="21"/>
        <v>0</v>
      </c>
      <c r="F63" s="508">
        <f t="shared" si="21"/>
        <v>0</v>
      </c>
      <c r="G63" s="508">
        <f t="shared" si="21"/>
        <v>0</v>
      </c>
      <c r="H63" s="508">
        <f t="shared" si="21"/>
        <v>0</v>
      </c>
      <c r="I63" s="509">
        <f t="shared" si="21"/>
        <v>0</v>
      </c>
      <c r="J63" s="503"/>
      <c r="K63" s="503"/>
      <c r="L63" s="503"/>
    </row>
    <row r="64" spans="2:25" ht="12" customHeight="1">
      <c r="B64" s="30" t="s">
        <v>8</v>
      </c>
      <c r="C64" s="105" t="s">
        <v>111</v>
      </c>
      <c r="D64" s="108">
        <f>DSUM(NewCar!$A$4:$AD$504,NewCar!$Z$4,$D$2:$J$4)</f>
        <v>0</v>
      </c>
      <c r="E64" s="108">
        <f>DSUM(NewTruck!$A$4:$AD$504,NewTruck!$Z$4,$D$2:$J$4)</f>
        <v>0</v>
      </c>
      <c r="F64" s="108">
        <f>DSUM(UsedCar!$A$4:$AD$504,UsedCar!$Z$4,$D$2:$J$4)</f>
        <v>0</v>
      </c>
      <c r="G64" s="108">
        <f>DSUM(UsedTruck!$A$4:$AD$504,UsedTruck!$Z$4,$D$2:$J$4)</f>
        <v>0</v>
      </c>
      <c r="H64" s="108">
        <f>DSUM(Misc!$A$4:$AD$504,Misc!$Z$4,$D$2:$J$4)</f>
        <v>0</v>
      </c>
      <c r="I64" s="112">
        <f>SUM(D64:H64)</f>
        <v>0</v>
      </c>
      <c r="J64" s="499"/>
      <c r="K64" s="499"/>
      <c r="L64" s="499"/>
      <c r="P64" s="3"/>
    </row>
    <row r="65" spans="2:25" ht="12" customHeight="1" thickBot="1">
      <c r="B65" s="24" t="s">
        <v>8</v>
      </c>
      <c r="C65" s="109" t="s">
        <v>112</v>
      </c>
      <c r="D65" s="110">
        <f t="shared" ref="D65:I65" si="22">IF(D62,D64/D62,0)</f>
        <v>0</v>
      </c>
      <c r="E65" s="110">
        <f t="shared" si="22"/>
        <v>0</v>
      </c>
      <c r="F65" s="110">
        <f t="shared" si="22"/>
        <v>0</v>
      </c>
      <c r="G65" s="110">
        <f t="shared" si="22"/>
        <v>0</v>
      </c>
      <c r="H65" s="110">
        <f t="shared" si="22"/>
        <v>0</v>
      </c>
      <c r="I65" s="111">
        <f t="shared" si="22"/>
        <v>0</v>
      </c>
      <c r="J65" s="504"/>
      <c r="K65" s="504"/>
      <c r="L65" s="504"/>
      <c r="N65" s="18"/>
      <c r="O65" s="3"/>
    </row>
    <row r="66" spans="2:25" ht="12" customHeight="1" thickBot="1">
      <c r="B66" s="90"/>
      <c r="C66" s="89"/>
      <c r="D66" s="93"/>
      <c r="E66" s="93"/>
      <c r="F66" s="93"/>
      <c r="G66" s="93"/>
      <c r="H66" s="93"/>
      <c r="I66" s="93"/>
      <c r="J66" s="504"/>
      <c r="K66" s="504"/>
      <c r="L66" s="504"/>
    </row>
    <row r="67" spans="2:25" ht="12" customHeight="1">
      <c r="B67" s="19" t="str">
        <f>Customize!B16</f>
        <v>AH</v>
      </c>
      <c r="C67" s="102" t="s">
        <v>110</v>
      </c>
      <c r="D67" s="103">
        <f>DCOUNTA(NewCar!$A$4:$AD$504,NewCar!$AA$4,$D$2:$J$4)</f>
        <v>0</v>
      </c>
      <c r="E67" s="103">
        <f>DCOUNTA(NewTruck!$A$4:$AD$504,NewTruck!$AA$4,$D$2:$J$4)</f>
        <v>0</v>
      </c>
      <c r="F67" s="103">
        <f>DCOUNTA(UsedCar!$A$4:$AD$504,UsedCar!$AA$4,$D$2:$J$4)</f>
        <v>0</v>
      </c>
      <c r="G67" s="103">
        <f>DCOUNTA(UsedTruck!$A$4:$AD$504,UsedTruck!$AA$4,$D$2:$J$4)</f>
        <v>0</v>
      </c>
      <c r="H67" s="103">
        <f>DCOUNTA(Misc!$A$4:$AD$504,Misc!$AA$4,$D$2:$J$4)</f>
        <v>0</v>
      </c>
      <c r="I67" s="104">
        <f>SUM(D67:H67)</f>
        <v>0</v>
      </c>
      <c r="J67" s="502"/>
      <c r="K67" s="502"/>
      <c r="L67" s="502"/>
    </row>
    <row r="68" spans="2:25" ht="12" customHeight="1">
      <c r="B68" s="22" t="s">
        <v>8</v>
      </c>
      <c r="C68" s="105" t="s">
        <v>113</v>
      </c>
      <c r="D68" s="508">
        <f t="shared" ref="D68:I68" si="23">IF(D$12,D67/D$12,0)</f>
        <v>0</v>
      </c>
      <c r="E68" s="508">
        <f t="shared" si="23"/>
        <v>0</v>
      </c>
      <c r="F68" s="508">
        <f t="shared" si="23"/>
        <v>0</v>
      </c>
      <c r="G68" s="508">
        <f t="shared" si="23"/>
        <v>0</v>
      </c>
      <c r="H68" s="508">
        <f t="shared" si="23"/>
        <v>0</v>
      </c>
      <c r="I68" s="509">
        <f t="shared" si="23"/>
        <v>0</v>
      </c>
      <c r="J68" s="503"/>
      <c r="K68" s="503"/>
      <c r="L68" s="503"/>
    </row>
    <row r="69" spans="2:25" ht="12" customHeight="1">
      <c r="B69" s="30" t="s">
        <v>8</v>
      </c>
      <c r="C69" s="105" t="s">
        <v>111</v>
      </c>
      <c r="D69" s="108">
        <f>DSUM(NewCar!$A$4:$AD$504,NewCar!$AA$4,$D$2:$J$4)</f>
        <v>0</v>
      </c>
      <c r="E69" s="108">
        <f>DSUM(NewTruck!$A$4:$AD$504,NewTruck!$AA$4,$D$2:$J$4)</f>
        <v>0</v>
      </c>
      <c r="F69" s="108">
        <f>DSUM(UsedCar!$A$4:$AD$504,UsedCar!$AA$4,$D$2:$J$4)</f>
        <v>0</v>
      </c>
      <c r="G69" s="108">
        <f>DSUM(UsedTruck!$A$4:$AD$504,UsedTruck!$AA$4,$D$2:$J$4)</f>
        <v>0</v>
      </c>
      <c r="H69" s="108">
        <f>DSUM(Misc!$A$4:$AD$504,Misc!$AA$4,$D$2:$J$4)</f>
        <v>0</v>
      </c>
      <c r="I69" s="112">
        <f>SUM(D69:H69)</f>
        <v>0</v>
      </c>
      <c r="J69" s="499"/>
      <c r="K69" s="499"/>
      <c r="L69" s="499"/>
      <c r="P69" s="3"/>
    </row>
    <row r="70" spans="2:25" ht="12" customHeight="1" thickBot="1">
      <c r="B70" s="24" t="s">
        <v>8</v>
      </c>
      <c r="C70" s="109" t="s">
        <v>112</v>
      </c>
      <c r="D70" s="110">
        <f t="shared" ref="D70:I70" si="24">IF(D67,D69/D67,0)</f>
        <v>0</v>
      </c>
      <c r="E70" s="110">
        <f t="shared" si="24"/>
        <v>0</v>
      </c>
      <c r="F70" s="110">
        <f t="shared" si="24"/>
        <v>0</v>
      </c>
      <c r="G70" s="110">
        <f t="shared" si="24"/>
        <v>0</v>
      </c>
      <c r="H70" s="110">
        <f t="shared" si="24"/>
        <v>0</v>
      </c>
      <c r="I70" s="111">
        <f t="shared" si="24"/>
        <v>0</v>
      </c>
      <c r="J70" s="504"/>
      <c r="K70" s="504"/>
      <c r="L70" s="504"/>
      <c r="N70" s="18"/>
      <c r="O70" s="3"/>
    </row>
    <row r="71" spans="2:25" ht="12" customHeight="1" thickBot="1">
      <c r="B71" s="90"/>
      <c r="C71" s="89"/>
      <c r="D71" s="93"/>
      <c r="E71" s="93"/>
      <c r="F71" s="93"/>
      <c r="G71" s="93"/>
      <c r="H71" s="93"/>
      <c r="I71" s="93"/>
      <c r="J71" s="504"/>
      <c r="K71" s="504"/>
      <c r="L71" s="504"/>
    </row>
    <row r="72" spans="2:25" ht="12" customHeight="1">
      <c r="B72" s="19" t="str">
        <f>Customize!B17</f>
        <v>CL</v>
      </c>
      <c r="C72" s="102" t="s">
        <v>110</v>
      </c>
      <c r="D72" s="103">
        <f>DCOUNTA(NewCar!$A$4:$AD$504,NewCar!$AB$4,$D$2:$J$4)</f>
        <v>0</v>
      </c>
      <c r="E72" s="103">
        <f>DCOUNTA(NewTruck!$A$4:$AD$504,NewTruck!$AB$4,$D$2:$J$4)</f>
        <v>0</v>
      </c>
      <c r="F72" s="103">
        <f>DCOUNTA(UsedCar!$A$4:$AD$504,UsedCar!$AB$4,$D$2:$J$4)</f>
        <v>0</v>
      </c>
      <c r="G72" s="103">
        <f>DCOUNTA(UsedTruck!$A$4:$AD$504,UsedTruck!$AB$4,$D$2:$J$4)</f>
        <v>0</v>
      </c>
      <c r="H72" s="103">
        <f>DCOUNTA(Misc!$A$4:$AD$504,Misc!$AB$4,$D$2:$J$4)</f>
        <v>0</v>
      </c>
      <c r="I72" s="104">
        <f>SUM(D72:H72)</f>
        <v>0</v>
      </c>
      <c r="J72" s="502"/>
      <c r="K72" s="502"/>
      <c r="L72" s="502"/>
    </row>
    <row r="73" spans="2:25" ht="12" customHeight="1">
      <c r="B73" s="22" t="s">
        <v>8</v>
      </c>
      <c r="C73" s="105" t="s">
        <v>113</v>
      </c>
      <c r="D73" s="508">
        <f t="shared" ref="D73:I73" si="25">IF(D$12,D72/D$12,0)</f>
        <v>0</v>
      </c>
      <c r="E73" s="508">
        <f t="shared" si="25"/>
        <v>0</v>
      </c>
      <c r="F73" s="508">
        <f t="shared" si="25"/>
        <v>0</v>
      </c>
      <c r="G73" s="508">
        <f t="shared" si="25"/>
        <v>0</v>
      </c>
      <c r="H73" s="508">
        <f t="shared" si="25"/>
        <v>0</v>
      </c>
      <c r="I73" s="509">
        <f t="shared" si="25"/>
        <v>0</v>
      </c>
      <c r="J73" s="503"/>
      <c r="K73" s="503"/>
      <c r="L73" s="503"/>
    </row>
    <row r="74" spans="2:25" ht="12" customHeight="1">
      <c r="B74" s="30" t="s">
        <v>8</v>
      </c>
      <c r="C74" s="105" t="s">
        <v>111</v>
      </c>
      <c r="D74" s="108">
        <f>DSUM(NewCar!$A$4:$AD$504,NewCar!$AB$4,$D$2:$J$4)</f>
        <v>0</v>
      </c>
      <c r="E74" s="108">
        <f>DSUM(NewTruck!$A$4:$AD$504,NewTruck!$AB$4,$D$2:$J$4)</f>
        <v>0</v>
      </c>
      <c r="F74" s="108">
        <f>DSUM(UsedCar!$A$4:$AD$504,UsedCar!$AB$4,$D$2:$J$4)</f>
        <v>0</v>
      </c>
      <c r="G74" s="108">
        <f>DSUM(UsedTruck!$A$4:$AD$504,UsedTruck!$AB$4,$D$2:$J$4)</f>
        <v>0</v>
      </c>
      <c r="H74" s="108">
        <f>DSUM(Misc!$A$4:$AD$504,Misc!$AB$4,$D$2:$J$4)</f>
        <v>0</v>
      </c>
      <c r="I74" s="112">
        <f>SUM(D74:H74)</f>
        <v>0</v>
      </c>
      <c r="J74" s="499"/>
      <c r="K74" s="499"/>
      <c r="L74" s="499"/>
    </row>
    <row r="75" spans="2:25" ht="12" customHeight="1" thickBot="1">
      <c r="B75" s="24" t="s">
        <v>8</v>
      </c>
      <c r="C75" s="109" t="s">
        <v>112</v>
      </c>
      <c r="D75" s="110">
        <f t="shared" ref="D75:I75" si="26">IF(D72,D74/D72,0)</f>
        <v>0</v>
      </c>
      <c r="E75" s="110">
        <f t="shared" si="26"/>
        <v>0</v>
      </c>
      <c r="F75" s="110">
        <f t="shared" si="26"/>
        <v>0</v>
      </c>
      <c r="G75" s="110">
        <f t="shared" si="26"/>
        <v>0</v>
      </c>
      <c r="H75" s="110">
        <f t="shared" si="26"/>
        <v>0</v>
      </c>
      <c r="I75" s="111">
        <f t="shared" si="26"/>
        <v>0</v>
      </c>
      <c r="J75" s="85"/>
      <c r="K75" s="85"/>
      <c r="L75" s="85"/>
    </row>
    <row r="76" spans="2:25" ht="12" customHeight="1" thickBot="1">
      <c r="B76" s="90"/>
      <c r="C76" s="89"/>
      <c r="D76" s="93"/>
      <c r="E76" s="93"/>
      <c r="F76" s="93"/>
      <c r="G76" s="93"/>
      <c r="H76" s="93"/>
      <c r="I76" s="93"/>
      <c r="J76" s="85"/>
      <c r="K76" s="632"/>
      <c r="L76" s="632"/>
    </row>
    <row r="77" spans="2:25" ht="12" customHeight="1">
      <c r="B77" s="493" t="s">
        <v>148</v>
      </c>
      <c r="C77" s="494" t="s">
        <v>111</v>
      </c>
      <c r="D77" s="495">
        <f>ABS(DSUM(NewCar!$A$4:$AD$504,NewCar!$B$4,$D$2:$J$4))</f>
        <v>0</v>
      </c>
      <c r="E77" s="495">
        <f>ABS(DSUM(NewTruck!$A$4:$AD$504,NewTruck!$B$4,$D$2:$J$4))</f>
        <v>0</v>
      </c>
      <c r="F77" s="495">
        <f>ABS(DSUM(UsedCar!$A$4:$AD$504,UsedCar!$B$4,$D$2:$J$4))</f>
        <v>0</v>
      </c>
      <c r="G77" s="495">
        <f>DSUM(UsedTruck!$A$4:$AD$504,UsedTruck!$B$4,$D$2:$J$4)</f>
        <v>0</v>
      </c>
      <c r="H77" s="495">
        <f>DSUM(Misc!$A$4:$AD$504,Misc!$B$4,$D$2:$J$4)</f>
        <v>0</v>
      </c>
      <c r="I77" s="515">
        <f>SUM(D77:H77)</f>
        <v>0</v>
      </c>
      <c r="J77" s="521">
        <f>IF(I$86,I77/I$86,0)</f>
        <v>0</v>
      </c>
      <c r="K77" s="633"/>
      <c r="L77" s="633"/>
    </row>
    <row r="78" spans="2:25" ht="12" customHeight="1" thickBot="1">
      <c r="B78" s="496" t="s">
        <v>8</v>
      </c>
      <c r="C78" s="497" t="s">
        <v>112</v>
      </c>
      <c r="D78" s="498">
        <f t="shared" ref="D78:I78" si="27">IF(D8,D77/D8,0)</f>
        <v>0</v>
      </c>
      <c r="E78" s="498">
        <f t="shared" si="27"/>
        <v>0</v>
      </c>
      <c r="F78" s="498">
        <f t="shared" si="27"/>
        <v>0</v>
      </c>
      <c r="G78" s="498">
        <f t="shared" si="27"/>
        <v>0</v>
      </c>
      <c r="H78" s="498">
        <f t="shared" si="27"/>
        <v>0</v>
      </c>
      <c r="I78" s="498">
        <f t="shared" si="27"/>
        <v>0</v>
      </c>
      <c r="J78" s="522"/>
      <c r="K78" s="632"/>
      <c r="L78" s="632"/>
    </row>
    <row r="79" spans="2:25" ht="12" customHeight="1" thickBot="1">
      <c r="B79" s="90"/>
      <c r="C79" s="89"/>
      <c r="D79" s="93"/>
      <c r="E79" s="93"/>
      <c r="F79" s="93"/>
      <c r="G79" s="93"/>
      <c r="H79" s="93"/>
      <c r="I79" s="93"/>
      <c r="J79" s="522"/>
      <c r="K79" s="632"/>
      <c r="L79" s="632"/>
      <c r="P79" s="209"/>
      <c r="Q79" s="209"/>
      <c r="R79" s="209"/>
      <c r="S79" s="209"/>
      <c r="T79" s="209"/>
      <c r="U79" s="209"/>
      <c r="V79" s="209"/>
      <c r="W79" s="209"/>
      <c r="X79" s="209"/>
      <c r="Y79" s="209"/>
    </row>
    <row r="80" spans="2:25" ht="12" customHeight="1">
      <c r="B80" s="493" t="s">
        <v>171</v>
      </c>
      <c r="C80" s="494" t="s">
        <v>111</v>
      </c>
      <c r="D80" s="495">
        <f>ABS(DSUM(NewCar!$A$4:$AD$504,NewCar!$C$4,$D$2:$J$4))</f>
        <v>0</v>
      </c>
      <c r="E80" s="495">
        <f>ABS(DSUM(NewTruck!$A$4:$AD$504,NewTruck!$C$4,$D$2:$J$4))</f>
        <v>0</v>
      </c>
      <c r="F80" s="495">
        <f>ABS(DSUM(UsedCar!$A$4:$AD$504,UsedCar!$C$4,$D$2:$J$4))</f>
        <v>0</v>
      </c>
      <c r="G80" s="495">
        <f>DSUM(UsedTruck!$A$4:$AD$504,UsedTruck!$C$4,$D$2:$J$4)</f>
        <v>0</v>
      </c>
      <c r="H80" s="495">
        <f>DSUM(Misc!$A$4:$AD$504,Misc!$C$4,$D$2:$J$4)</f>
        <v>0</v>
      </c>
      <c r="I80" s="515">
        <f>SUM(D80:H80)</f>
        <v>0</v>
      </c>
      <c r="J80" s="519">
        <f>IF(I$86,I80/I$86,0)</f>
        <v>0</v>
      </c>
      <c r="K80" s="633"/>
      <c r="L80" s="633"/>
      <c r="N80" s="209"/>
      <c r="O80" s="209"/>
      <c r="P80" s="209"/>
      <c r="Q80" s="209"/>
      <c r="R80" s="209"/>
      <c r="S80" s="209"/>
      <c r="T80" s="209"/>
      <c r="U80" s="209"/>
      <c r="V80" s="209"/>
      <c r="W80" s="209"/>
      <c r="X80" s="209"/>
      <c r="Y80" s="209"/>
    </row>
    <row r="81" spans="1:25" s="209" customFormat="1" ht="12" customHeight="1" thickBot="1">
      <c r="A81" s="15"/>
      <c r="B81" s="496" t="s">
        <v>8</v>
      </c>
      <c r="C81" s="497" t="s">
        <v>112</v>
      </c>
      <c r="D81" s="498">
        <f t="shared" ref="D81:I81" si="28">IF(D8,D80/D8,0)</f>
        <v>0</v>
      </c>
      <c r="E81" s="498">
        <f t="shared" si="28"/>
        <v>0</v>
      </c>
      <c r="F81" s="498">
        <f t="shared" si="28"/>
        <v>0</v>
      </c>
      <c r="G81" s="498">
        <f t="shared" si="28"/>
        <v>0</v>
      </c>
      <c r="H81" s="498">
        <f t="shared" si="28"/>
        <v>0</v>
      </c>
      <c r="I81" s="498">
        <f t="shared" si="28"/>
        <v>0</v>
      </c>
      <c r="J81" s="714" t="s">
        <v>225</v>
      </c>
      <c r="K81" s="634"/>
      <c r="L81" s="634"/>
    </row>
    <row r="82" spans="1:25" s="209" customFormat="1" ht="12" customHeight="1" thickBot="1">
      <c r="B82" s="90"/>
      <c r="C82" s="89"/>
      <c r="D82" s="93"/>
      <c r="E82" s="93"/>
      <c r="F82" s="93"/>
      <c r="G82" s="93"/>
      <c r="H82" s="93"/>
      <c r="I82" s="93"/>
      <c r="J82" s="715"/>
      <c r="K82" s="634"/>
      <c r="L82" s="634"/>
    </row>
    <row r="83" spans="1:25" s="209" customFormat="1" ht="12" customHeight="1">
      <c r="B83" s="717" t="s">
        <v>166</v>
      </c>
      <c r="C83" s="601" t="s">
        <v>182</v>
      </c>
      <c r="D83" s="360">
        <f t="shared" ref="D83:I83" si="29">SUM(D67,D62,D57,D52,D47,D42,D37,D32,D27,D22,D17,D72)</f>
        <v>0</v>
      </c>
      <c r="E83" s="360">
        <f t="shared" si="29"/>
        <v>0</v>
      </c>
      <c r="F83" s="360">
        <f t="shared" si="29"/>
        <v>0</v>
      </c>
      <c r="G83" s="360">
        <f t="shared" si="29"/>
        <v>0</v>
      </c>
      <c r="H83" s="360">
        <f t="shared" si="29"/>
        <v>0</v>
      </c>
      <c r="I83" s="516">
        <f t="shared" si="29"/>
        <v>0</v>
      </c>
      <c r="J83" s="716"/>
      <c r="K83" s="634"/>
      <c r="L83" s="634"/>
    </row>
    <row r="84" spans="1:25" s="209" customFormat="1" ht="12" customHeight="1">
      <c r="B84" s="718"/>
      <c r="C84" s="602" t="s">
        <v>180</v>
      </c>
      <c r="D84" s="361">
        <f>SUM(D74,D69,D64,D59,D54,D49,D44,D39,D34,D29,D24,D19)</f>
        <v>0</v>
      </c>
      <c r="E84" s="361">
        <f>SUM(E74,E69,E64,E59,E54,E49,E44,E39,E34,E29,E24,E19)</f>
        <v>0</v>
      </c>
      <c r="F84" s="361">
        <f>SUM(F74,F69,F64,F59,F54,F49,F44,F39,F34,F29,F24,F19)</f>
        <v>0</v>
      </c>
      <c r="G84" s="361">
        <f>SUM(G74,G69,G64,G59,G54,G49,G44,G39,G34,G29,G24,G19)</f>
        <v>0</v>
      </c>
      <c r="H84" s="361">
        <f>SUM(H74,H69,H64,H59,H54,H49,H44,H39,H34,H29,H24,H19)</f>
        <v>0</v>
      </c>
      <c r="I84" s="517">
        <f>SUM(D84:H84)</f>
        <v>0</v>
      </c>
      <c r="J84" s="519">
        <f>IF(I$86,I84/I$86,0)</f>
        <v>0</v>
      </c>
      <c r="K84" s="633"/>
      <c r="L84" s="633"/>
    </row>
    <row r="85" spans="1:25" s="209" customFormat="1" ht="12" customHeight="1">
      <c r="B85" s="718"/>
      <c r="C85" s="602" t="s">
        <v>149</v>
      </c>
      <c r="D85" s="361">
        <f>SUM(D14+D84)</f>
        <v>0</v>
      </c>
      <c r="E85" s="361">
        <f>SUM(E14+E84)</f>
        <v>0</v>
      </c>
      <c r="F85" s="361">
        <f>SUM(F14+F84)</f>
        <v>0</v>
      </c>
      <c r="G85" s="361">
        <f>SUM(G14+G84)</f>
        <v>0</v>
      </c>
      <c r="H85" s="361">
        <f>SUM(H14+H84)</f>
        <v>0</v>
      </c>
      <c r="I85" s="517">
        <f>SUM(D85:H85)</f>
        <v>0</v>
      </c>
      <c r="J85" s="519">
        <f>IF(I$86,I85/I$86,0)</f>
        <v>0</v>
      </c>
      <c r="K85" s="633"/>
      <c r="L85" s="633"/>
    </row>
    <row r="86" spans="1:25" s="209" customFormat="1" ht="12" customHeight="1" thickBot="1">
      <c r="B86" s="719"/>
      <c r="C86" s="603" t="s">
        <v>175</v>
      </c>
      <c r="D86" s="362">
        <f>SUM(D85+D80+D77)</f>
        <v>0</v>
      </c>
      <c r="E86" s="362">
        <f>SUM(E85+E80+E77)</f>
        <v>0</v>
      </c>
      <c r="F86" s="362">
        <f>SUM(F85+F80+F77)</f>
        <v>0</v>
      </c>
      <c r="G86" s="362">
        <f>SUM(G85+G80+G77)</f>
        <v>0</v>
      </c>
      <c r="H86" s="362">
        <f>SUM(H85+H80+H77)</f>
        <v>0</v>
      </c>
      <c r="I86" s="518">
        <f>SUM(D86:H86)</f>
        <v>0</v>
      </c>
      <c r="J86" s="520">
        <f>IF(I$86,I86/I$86,0)</f>
        <v>0</v>
      </c>
      <c r="K86" s="633"/>
      <c r="L86" s="633"/>
    </row>
    <row r="87" spans="1:25" s="209" customFormat="1" ht="12" customHeight="1">
      <c r="B87" s="701" t="s">
        <v>47</v>
      </c>
      <c r="C87" s="604" t="s">
        <v>103</v>
      </c>
      <c r="D87" s="605">
        <f t="shared" ref="D87:I87" si="30">IF(D10,SUM(D83)/D10,0)</f>
        <v>0</v>
      </c>
      <c r="E87" s="605">
        <f t="shared" si="30"/>
        <v>0</v>
      </c>
      <c r="F87" s="605">
        <f t="shared" si="30"/>
        <v>0</v>
      </c>
      <c r="G87" s="605">
        <f t="shared" si="30"/>
        <v>0</v>
      </c>
      <c r="H87" s="605">
        <f t="shared" si="30"/>
        <v>0</v>
      </c>
      <c r="I87" s="606">
        <f t="shared" si="30"/>
        <v>0</v>
      </c>
      <c r="J87" s="213"/>
      <c r="K87" s="635"/>
      <c r="L87" s="635"/>
    </row>
    <row r="88" spans="1:25" s="209" customFormat="1" ht="12" customHeight="1">
      <c r="B88" s="702"/>
      <c r="C88" s="604" t="s">
        <v>114</v>
      </c>
      <c r="D88" s="363">
        <f t="shared" ref="D88:I88" si="31">IF(D12,D85/D12,0)</f>
        <v>0</v>
      </c>
      <c r="E88" s="363">
        <f t="shared" si="31"/>
        <v>0</v>
      </c>
      <c r="F88" s="363">
        <f t="shared" si="31"/>
        <v>0</v>
      </c>
      <c r="G88" s="363">
        <f t="shared" si="31"/>
        <v>0</v>
      </c>
      <c r="H88" s="363">
        <f t="shared" si="31"/>
        <v>0</v>
      </c>
      <c r="I88" s="364">
        <f t="shared" si="31"/>
        <v>0</v>
      </c>
      <c r="J88" s="219"/>
      <c r="K88" s="219"/>
      <c r="L88" s="219"/>
    </row>
    <row r="89" spans="1:25" s="209" customFormat="1" ht="12" customHeight="1">
      <c r="B89" s="702"/>
      <c r="C89" s="604" t="s">
        <v>115</v>
      </c>
      <c r="D89" s="363">
        <f t="shared" ref="D89:I89" si="32">IF(D10,D85/D10,0)</f>
        <v>0</v>
      </c>
      <c r="E89" s="363">
        <f t="shared" si="32"/>
        <v>0</v>
      </c>
      <c r="F89" s="363">
        <f t="shared" si="32"/>
        <v>0</v>
      </c>
      <c r="G89" s="363">
        <f t="shared" si="32"/>
        <v>0</v>
      </c>
      <c r="H89" s="363">
        <f t="shared" si="32"/>
        <v>0</v>
      </c>
      <c r="I89" s="364">
        <f t="shared" si="32"/>
        <v>0</v>
      </c>
      <c r="J89" s="219"/>
      <c r="K89" s="219"/>
      <c r="L89" s="219"/>
    </row>
    <row r="90" spans="1:25" s="209" customFormat="1" ht="12" customHeight="1">
      <c r="B90" s="702"/>
      <c r="C90" s="607" t="s">
        <v>183</v>
      </c>
      <c r="D90" s="599">
        <f t="shared" ref="D90:I90" si="33">IF(D8,D86/D8,0)</f>
        <v>0</v>
      </c>
      <c r="E90" s="599">
        <f t="shared" si="33"/>
        <v>0</v>
      </c>
      <c r="F90" s="599">
        <f t="shared" si="33"/>
        <v>0</v>
      </c>
      <c r="G90" s="599">
        <f t="shared" si="33"/>
        <v>0</v>
      </c>
      <c r="H90" s="599">
        <f t="shared" si="33"/>
        <v>0</v>
      </c>
      <c r="I90" s="600">
        <f t="shared" si="33"/>
        <v>0</v>
      </c>
      <c r="J90" s="219"/>
      <c r="K90" s="219"/>
      <c r="L90" s="219"/>
    </row>
    <row r="91" spans="1:25" s="209" customFormat="1" thickBot="1">
      <c r="B91" s="703"/>
      <c r="C91" s="608" t="s">
        <v>184</v>
      </c>
      <c r="D91" s="609">
        <f t="shared" ref="D91:I91" si="34">IF(D10,D86/D10,0)</f>
        <v>0</v>
      </c>
      <c r="E91" s="609">
        <f t="shared" si="34"/>
        <v>0</v>
      </c>
      <c r="F91" s="609">
        <f t="shared" si="34"/>
        <v>0</v>
      </c>
      <c r="G91" s="609">
        <f t="shared" si="34"/>
        <v>0</v>
      </c>
      <c r="H91" s="609">
        <f t="shared" si="34"/>
        <v>0</v>
      </c>
      <c r="I91" s="610">
        <f t="shared" si="34"/>
        <v>0</v>
      </c>
      <c r="J91" s="219"/>
      <c r="K91" s="219"/>
      <c r="L91" s="219"/>
    </row>
    <row r="92" spans="1:25" s="209" customFormat="1" ht="12" thickBot="1">
      <c r="D92" s="210"/>
      <c r="E92" s="210"/>
      <c r="F92" s="210"/>
      <c r="G92" s="210"/>
      <c r="H92" s="210"/>
      <c r="I92" s="221"/>
      <c r="O92" s="15"/>
      <c r="P92" s="15"/>
      <c r="Q92" s="15"/>
      <c r="R92" s="15"/>
      <c r="S92" s="15"/>
      <c r="T92" s="15"/>
      <c r="U92" s="15"/>
      <c r="V92" s="15"/>
      <c r="W92" s="15"/>
      <c r="X92" s="15"/>
      <c r="Y92" s="15"/>
    </row>
    <row r="93" spans="1:25" s="209" customFormat="1">
      <c r="C93" s="214" t="s">
        <v>151</v>
      </c>
      <c r="D93" s="222"/>
      <c r="E93" s="222"/>
      <c r="F93" s="222"/>
      <c r="G93" s="223"/>
      <c r="H93" s="210"/>
      <c r="I93" s="221"/>
      <c r="N93" s="15"/>
      <c r="O93" s="15"/>
      <c r="P93" s="15"/>
      <c r="Q93" s="15"/>
      <c r="R93" s="15"/>
      <c r="S93" s="15"/>
      <c r="T93" s="15"/>
      <c r="U93" s="15"/>
      <c r="V93" s="15"/>
      <c r="W93" s="15"/>
      <c r="X93" s="15"/>
      <c r="Y93" s="15"/>
    </row>
    <row r="94" spans="1:25">
      <c r="A94" s="209"/>
      <c r="B94" s="209"/>
      <c r="C94" s="215" t="str">
        <f>Customize!C43</f>
        <v>David Baker 231.499.2147</v>
      </c>
      <c r="D94" s="220"/>
      <c r="E94" s="220"/>
      <c r="F94" s="220"/>
      <c r="G94" s="224"/>
      <c r="H94" s="210"/>
      <c r="I94" s="221"/>
      <c r="J94" s="209"/>
      <c r="K94" s="209"/>
      <c r="L94" s="209"/>
    </row>
    <row r="95" spans="1:25" ht="12" thickBot="1">
      <c r="B95" s="209"/>
      <c r="C95" s="218" t="str">
        <f>Customize!C45</f>
        <v>F: 866.626.5844   E: David@go-reahard.com</v>
      </c>
      <c r="D95" s="225"/>
      <c r="E95" s="225"/>
      <c r="F95" s="225"/>
      <c r="G95" s="226"/>
      <c r="H95" s="210"/>
      <c r="I95" s="221"/>
      <c r="J95" s="209"/>
      <c r="K95" s="209"/>
      <c r="L95" s="209"/>
    </row>
  </sheetData>
  <sheetProtection password="C64F" sheet="1" objects="1" scenarios="1"/>
  <customSheetViews>
    <customSheetView guid="{C0CA957F-6D6F-4276-8EA2-FADEEFC219DE}" showPageBreaks="1" showGridLines="0" printArea="1" view="pageBreakPreview" showRuler="0" topLeftCell="A67">
      <selection activeCell="D8" sqref="D8"/>
      <colBreaks count="1" manualBreakCount="1">
        <brk id="10" max="94" man="1"/>
      </colBreaks>
      <pageMargins left="0.64" right="0.5" top="0.76" bottom="0.6" header="0.55000000000000004" footer="0.4"/>
      <pageSetup scale="62" fitToWidth="2" orientation="portrait" horizontalDpi="4294967295" verticalDpi="4294967294" r:id="rId1"/>
      <headerFooter alignWithMargins="0">
        <oddHeader>&amp;LConfidential&amp;RPrinted &amp;D</oddHeader>
        <oddFooter>&amp;L&amp;F&amp;R&amp;A</oddFooter>
      </headerFooter>
    </customSheetView>
  </customSheetViews>
  <mergeCells count="15">
    <mergeCell ref="B87:B91"/>
    <mergeCell ref="D6:D7"/>
    <mergeCell ref="E6:E7"/>
    <mergeCell ref="AE1:AF1"/>
    <mergeCell ref="Q1:R1"/>
    <mergeCell ref="M5:M25"/>
    <mergeCell ref="I6:I7"/>
    <mergeCell ref="F6:F7"/>
    <mergeCell ref="F1:G1"/>
    <mergeCell ref="G6:G7"/>
    <mergeCell ref="C1:D1"/>
    <mergeCell ref="H6:H7"/>
    <mergeCell ref="M35:M50"/>
    <mergeCell ref="J81:J83"/>
    <mergeCell ref="B83:B86"/>
  </mergeCells>
  <phoneticPr fontId="13" type="noConversion"/>
  <pageMargins left="0.64" right="0.5" top="0.76" bottom="0.6" header="0.55000000000000004" footer="0.4"/>
  <pageSetup scale="62" fitToWidth="2" orientation="portrait" horizontalDpi="4294967295" verticalDpi="4294967294" r:id="rId2"/>
  <headerFooter alignWithMargins="0">
    <oddHeader>&amp;LConfidential&amp;RPrinted &amp;D</oddHeader>
    <oddFooter>&amp;L&amp;F&amp;R&amp;A</oddFooter>
  </headerFooter>
  <colBreaks count="1" manualBreakCount="1">
    <brk id="11" max="94"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76</vt:i4>
      </vt:variant>
    </vt:vector>
  </HeadingPairs>
  <TitlesOfParts>
    <vt:vector size="89" baseType="lpstr">
      <vt:lpstr>NewCar</vt:lpstr>
      <vt:lpstr>NewTruck</vt:lpstr>
      <vt:lpstr>UsedCar</vt:lpstr>
      <vt:lpstr>UsedTruck</vt:lpstr>
      <vt:lpstr>Misc</vt:lpstr>
      <vt:lpstr>SortLog</vt:lpstr>
      <vt:lpstr>ProgressGoalsFI_1</vt:lpstr>
      <vt:lpstr>CatFocusFI_1</vt:lpstr>
      <vt:lpstr>ProdFocusDLR</vt:lpstr>
      <vt:lpstr>CatFocusDLR</vt:lpstr>
      <vt:lpstr>LenderMix</vt:lpstr>
      <vt:lpstr>Customize</vt:lpstr>
      <vt:lpstr>Instructions</vt:lpstr>
      <vt:lpstr>bank1</vt:lpstr>
      <vt:lpstr>bank10</vt:lpstr>
      <vt:lpstr>bank11</vt:lpstr>
      <vt:lpstr>bank12</vt:lpstr>
      <vt:lpstr>bank13</vt:lpstr>
      <vt:lpstr>bank14</vt:lpstr>
      <vt:lpstr>bank15</vt:lpstr>
      <vt:lpstr>bank16</vt:lpstr>
      <vt:lpstr>bank17</vt:lpstr>
      <vt:lpstr>bank18</vt:lpstr>
      <vt:lpstr>bank19</vt:lpstr>
      <vt:lpstr>bank2</vt:lpstr>
      <vt:lpstr>bank20</vt:lpstr>
      <vt:lpstr>bank21</vt:lpstr>
      <vt:lpstr>bank22</vt:lpstr>
      <vt:lpstr>bank23</vt:lpstr>
      <vt:lpstr>bank24</vt:lpstr>
      <vt:lpstr>bank25</vt:lpstr>
      <vt:lpstr>bank26</vt:lpstr>
      <vt:lpstr>Bank27</vt:lpstr>
      <vt:lpstr>bank28</vt:lpstr>
      <vt:lpstr>bank29</vt:lpstr>
      <vt:lpstr>bank3</vt:lpstr>
      <vt:lpstr>bank30</vt:lpstr>
      <vt:lpstr>bank31</vt:lpstr>
      <vt:lpstr>bank32</vt:lpstr>
      <vt:lpstr>bank33</vt:lpstr>
      <vt:lpstr>bank34</vt:lpstr>
      <vt:lpstr>bank36</vt:lpstr>
      <vt:lpstr>bank37</vt:lpstr>
      <vt:lpstr>bank38</vt:lpstr>
      <vt:lpstr>bank39</vt:lpstr>
      <vt:lpstr>bank4</vt:lpstr>
      <vt:lpstr>bank40</vt:lpstr>
      <vt:lpstr>bank41</vt:lpstr>
      <vt:lpstr>bank42</vt:lpstr>
      <vt:lpstr>bank43</vt:lpstr>
      <vt:lpstr>bank44</vt:lpstr>
      <vt:lpstr>bank45</vt:lpstr>
      <vt:lpstr>bank46</vt:lpstr>
      <vt:lpstr>bank47</vt:lpstr>
      <vt:lpstr>bank48</vt:lpstr>
      <vt:lpstr>bank5</vt:lpstr>
      <vt:lpstr>bank6</vt:lpstr>
      <vt:lpstr>bank7</vt:lpstr>
      <vt:lpstr>bank8</vt:lpstr>
      <vt:lpstr>bank9</vt:lpstr>
      <vt:lpstr>BankList</vt:lpstr>
      <vt:lpstr>LstBank</vt:lpstr>
      <vt:lpstr>LstBM</vt:lpstr>
      <vt:lpstr>LstDealType</vt:lpstr>
      <vt:lpstr>LstDM</vt:lpstr>
      <vt:lpstr>LstProducts</vt:lpstr>
      <vt:lpstr>lstSales</vt:lpstr>
      <vt:lpstr>LstTO</vt:lpstr>
      <vt:lpstr>Instructions!OLE_LINK1</vt:lpstr>
      <vt:lpstr>CatFocusDLR!Print_Area</vt:lpstr>
      <vt:lpstr>CatFocusFI_1!Print_Area</vt:lpstr>
      <vt:lpstr>Customize!Print_Area</vt:lpstr>
      <vt:lpstr>Instructions!Print_Area</vt:lpstr>
      <vt:lpstr>LenderMix!Print_Area</vt:lpstr>
      <vt:lpstr>Misc!Print_Area</vt:lpstr>
      <vt:lpstr>NewCar!Print_Area</vt:lpstr>
      <vt:lpstr>NewTruck!Print_Area</vt:lpstr>
      <vt:lpstr>ProdFocusDLR!Print_Area</vt:lpstr>
      <vt:lpstr>ProgressGoalsFI_1!Print_Area</vt:lpstr>
      <vt:lpstr>SortLog!Print_Area</vt:lpstr>
      <vt:lpstr>UsedCar!Print_Area</vt:lpstr>
      <vt:lpstr>UsedTruck!Print_Area</vt:lpstr>
      <vt:lpstr>Misc!Print_Titles</vt:lpstr>
      <vt:lpstr>NewCar!Print_Titles</vt:lpstr>
      <vt:lpstr>NewTruck!Print_Titles</vt:lpstr>
      <vt:lpstr>SortLog!Print_Titles</vt:lpstr>
      <vt:lpstr>UsedCar!Print_Titles</vt:lpstr>
      <vt:lpstr>UsedTruck!Print_Titles</vt:lpstr>
      <vt:lpstr>SalesMgrs</vt:lpstr>
    </vt:vector>
  </TitlesOfParts>
  <Company>MC2 Management Consulting,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F&amp;I Log</dc:title>
  <dc:subject>Auto Dealer Finance Log</dc:subject>
  <dc:creator>Joe Jacobson</dc:creator>
  <cp:keywords>Finance, Log, F&amp;I</cp:keywords>
  <dc:description>Tracks both Front End Gross and F&amp;I Dept totals over 5 individual logs, provides consolidated reporting with auto-filters for focusing on Desk Mgrs, Business Mgrs, Sales People and Type.</dc:description>
  <cp:lastModifiedBy>Ops</cp:lastModifiedBy>
  <cp:revision>20070401</cp:revision>
  <cp:lastPrinted>2010-01-16T21:19:50Z</cp:lastPrinted>
  <dcterms:created xsi:type="dcterms:W3CDTF">2000-01-01T02:11:15Z</dcterms:created>
  <dcterms:modified xsi:type="dcterms:W3CDTF">2011-10-04T14:41:40Z</dcterms:modified>
  <cp:category>Log, Finance</cp:category>
</cp:coreProperties>
</file>